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Šios_darbaknygės" defaultThemeVersion="153222"/>
  <mc:AlternateContent xmlns:mc="http://schemas.openxmlformats.org/markup-compatibility/2006">
    <mc:Choice Requires="x15">
      <x15ac:absPath xmlns:x15ac="http://schemas.microsoft.com/office/spreadsheetml/2010/11/ac" url="C:\Users\S.Trinkuniene\Desktop\"/>
    </mc:Choice>
  </mc:AlternateContent>
  <workbookProtection workbookAlgorithmName="SHA-512" workbookHashValue="a2szxiZ6G0OUmd5RCfBfyQbIjq2Oy0F1o9TZ4DH0orYtJgJzWrqBwaXjvaUJHEMEoUfl+qQ6XGF157D3/v06cA==" workbookSaltValue="4go1wjU4Me6XuTH43H0ZTQ==" workbookSpinCount="100000" lockStructure="1"/>
  <bookViews>
    <workbookView xWindow="0" yWindow="0" windowWidth="20490" windowHeight="7620" tabRatio="939" firstSheet="1" activeTab="3"/>
  </bookViews>
  <sheets>
    <sheet name="DATA" sheetId="41" state="veryHidden" r:id="rId1"/>
    <sheet name="Instrukcija" sheetId="3" r:id="rId2"/>
    <sheet name="Suvestine" sheetId="80" r:id="rId3"/>
    <sheet name="1" sheetId="4" r:id="rId4"/>
    <sheet name="2" sheetId="91" r:id="rId5"/>
    <sheet name="3" sheetId="92" r:id="rId6"/>
    <sheet name="4" sheetId="95" r:id="rId7"/>
    <sheet name="5" sheetId="96" r:id="rId8"/>
    <sheet name="6" sheetId="97" r:id="rId9"/>
    <sheet name="7" sheetId="98" r:id="rId10"/>
    <sheet name="16" sheetId="81" state="hidden" r:id="rId11"/>
    <sheet name="17" sheetId="82" state="hidden" r:id="rId12"/>
    <sheet name="18" sheetId="83" state="hidden" r:id="rId13"/>
    <sheet name="19" sheetId="84" state="hidden" r:id="rId14"/>
    <sheet name="20" sheetId="85" state="hidden" r:id="rId15"/>
    <sheet name="21" sheetId="86" state="hidden" r:id="rId16"/>
    <sheet name="22" sheetId="87" state="hidden" r:id="rId17"/>
    <sheet name="23" sheetId="88" state="hidden" r:id="rId18"/>
    <sheet name="24" sheetId="89" state="hidden" r:id="rId19"/>
    <sheet name="25" sheetId="90" state="hidden" r:id="rId20"/>
    <sheet name="8" sheetId="99" r:id="rId21"/>
    <sheet name="9" sheetId="100" r:id="rId22"/>
    <sheet name="10" sheetId="101" r:id="rId23"/>
    <sheet name="11" sheetId="102" r:id="rId24"/>
    <sheet name="12" sheetId="106" r:id="rId25"/>
    <sheet name="13" sheetId="103" r:id="rId26"/>
    <sheet name="14" sheetId="104" r:id="rId27"/>
    <sheet name="15" sheetId="105" state="veryHidden" r:id="rId28"/>
    <sheet name="Netiesioginės išlaidos" sheetId="39" r:id="rId29"/>
  </sheets>
  <definedNames>
    <definedName name="_xlnm.Print_Area" localSheetId="3">'1'!$A$1:$Q$254</definedName>
    <definedName name="_xlnm.Print_Area" localSheetId="22">'10'!$A$1:$Q$254</definedName>
    <definedName name="_xlnm.Print_Area" localSheetId="23">'11'!$A$1:$Q$254</definedName>
    <definedName name="_xlnm.Print_Area" localSheetId="24">'12'!$A$1:$Q$254</definedName>
    <definedName name="_xlnm.Print_Area" localSheetId="25">'13'!$A$1:$Q$254</definedName>
    <definedName name="_xlnm.Print_Area" localSheetId="26">'14'!$A$1:$Q$254</definedName>
    <definedName name="_xlnm.Print_Area" localSheetId="27">'15'!$A$1:$Q$254</definedName>
    <definedName name="_xlnm.Print_Area" localSheetId="10">'16'!$A$1:$R$248</definedName>
    <definedName name="_xlnm.Print_Area" localSheetId="11">'17'!$A$1:$R$248</definedName>
    <definedName name="_xlnm.Print_Area" localSheetId="12">'18'!$A$1:$R$248</definedName>
    <definedName name="_xlnm.Print_Area" localSheetId="13">'19'!$A$1:$R$248</definedName>
    <definedName name="_xlnm.Print_Area" localSheetId="4">'2'!$A$1:$Q$254</definedName>
    <definedName name="_xlnm.Print_Area" localSheetId="14">'20'!$A$1:$R$248</definedName>
    <definedName name="_xlnm.Print_Area" localSheetId="15">'21'!$A$1:$R$248</definedName>
    <definedName name="_xlnm.Print_Area" localSheetId="16">'22'!$A$1:$R$248</definedName>
    <definedName name="_xlnm.Print_Area" localSheetId="17">'23'!$A$1:$R$248</definedName>
    <definedName name="_xlnm.Print_Area" localSheetId="18">'24'!$A$1:$R$248</definedName>
    <definedName name="_xlnm.Print_Area" localSheetId="19">'25'!$A$1:$R$248</definedName>
    <definedName name="_xlnm.Print_Area" localSheetId="5">'3'!$A$1:$Q$254</definedName>
    <definedName name="_xlnm.Print_Area" localSheetId="6">'4'!$A$1:$Q$254</definedName>
    <definedName name="_xlnm.Print_Area" localSheetId="7">'5'!$A$1:$Q$254</definedName>
    <definedName name="_xlnm.Print_Area" localSheetId="8">'6'!$A$1:$Q$254</definedName>
    <definedName name="_xlnm.Print_Area" localSheetId="9">'7'!$A$1:$Q$254</definedName>
    <definedName name="_xlnm.Print_Area" localSheetId="20">'8'!$A$1:$Q$254</definedName>
    <definedName name="_xlnm.Print_Area" localSheetId="21">'9'!$A$1:$Q$254</definedName>
    <definedName name="_xlnm.Print_Area" localSheetId="28">'Netiesioginės išlaidos'!$A$1:$J$15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1" l="1"/>
  <c r="F73" i="95" l="1"/>
  <c r="F103" i="91"/>
  <c r="G235" i="95" l="1"/>
  <c r="G236" i="95"/>
  <c r="G237" i="95"/>
  <c r="G238" i="95"/>
  <c r="G239" i="95"/>
  <c r="G74" i="95"/>
  <c r="G75" i="95"/>
  <c r="G76" i="95"/>
  <c r="G77" i="95"/>
  <c r="G78" i="95"/>
  <c r="G38" i="95"/>
  <c r="G39" i="95"/>
  <c r="G40" i="95"/>
  <c r="G25" i="95"/>
  <c r="G26" i="95"/>
  <c r="G27" i="95"/>
  <c r="G28" i="95"/>
  <c r="G14" i="95"/>
  <c r="G15" i="95"/>
  <c r="G16" i="95"/>
  <c r="G17" i="95"/>
  <c r="G38" i="92"/>
  <c r="G39" i="92"/>
  <c r="G40" i="92"/>
  <c r="G25" i="92"/>
  <c r="G26" i="92"/>
  <c r="G27" i="92"/>
  <c r="G28" i="92"/>
  <c r="G13" i="92"/>
  <c r="G14" i="92"/>
  <c r="G15" i="92"/>
  <c r="G16" i="92"/>
  <c r="G17" i="92"/>
  <c r="G39" i="91"/>
  <c r="G40" i="91"/>
  <c r="G41" i="91"/>
  <c r="G42" i="91"/>
  <c r="G25" i="91"/>
  <c r="G26" i="91"/>
  <c r="G27" i="91"/>
  <c r="G28" i="91"/>
  <c r="G13" i="91"/>
  <c r="G14" i="91"/>
  <c r="G15" i="91"/>
  <c r="G16" i="91"/>
  <c r="G17" i="91"/>
  <c r="G39" i="4"/>
  <c r="G40" i="4"/>
  <c r="G41" i="4"/>
  <c r="G25" i="4"/>
  <c r="G26" i="4"/>
  <c r="G27" i="4"/>
  <c r="G28" i="4"/>
  <c r="G14" i="4"/>
  <c r="G15" i="4"/>
  <c r="G16" i="4"/>
  <c r="G17" i="4"/>
  <c r="G18" i="4"/>
  <c r="O22" i="41" l="1"/>
  <c r="O21" i="41"/>
  <c r="O20" i="41"/>
  <c r="O19" i="41"/>
  <c r="O18" i="41"/>
  <c r="O17" i="41"/>
  <c r="O16" i="41"/>
  <c r="O15" i="41"/>
  <c r="O14" i="41"/>
  <c r="O13" i="41"/>
  <c r="O12" i="41"/>
  <c r="O11" i="41"/>
  <c r="O10" i="41"/>
  <c r="O9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J22" i="41"/>
  <c r="J21" i="41"/>
  <c r="J19" i="41"/>
  <c r="J18" i="41"/>
  <c r="J17" i="41"/>
  <c r="J16" i="41"/>
  <c r="J15" i="41"/>
  <c r="J14" i="41"/>
  <c r="J13" i="41"/>
  <c r="J12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I22" i="41"/>
  <c r="I21" i="41"/>
  <c r="I19" i="41"/>
  <c r="I18" i="41"/>
  <c r="I17" i="41"/>
  <c r="I16" i="41"/>
  <c r="I15" i="41"/>
  <c r="I14" i="41"/>
  <c r="I13" i="41"/>
  <c r="I12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9" i="41"/>
  <c r="H14" i="91"/>
  <c r="F48" i="80"/>
  <c r="F47" i="80"/>
  <c r="F45" i="80"/>
  <c r="F44" i="80"/>
  <c r="F43" i="80"/>
  <c r="F42" i="80"/>
  <c r="F41" i="80"/>
  <c r="F40" i="80"/>
  <c r="F39" i="80"/>
  <c r="F38" i="80"/>
  <c r="E48" i="80"/>
  <c r="E47" i="80"/>
  <c r="E45" i="80"/>
  <c r="E44" i="80"/>
  <c r="E43" i="80"/>
  <c r="E42" i="80"/>
  <c r="E41" i="80"/>
  <c r="E40" i="80"/>
  <c r="E39" i="80"/>
  <c r="E38" i="80"/>
  <c r="D48" i="80"/>
  <c r="D47" i="80"/>
  <c r="D46" i="80"/>
  <c r="D45" i="80"/>
  <c r="D44" i="80"/>
  <c r="D43" i="80"/>
  <c r="D42" i="80"/>
  <c r="D41" i="80"/>
  <c r="D40" i="80"/>
  <c r="D39" i="80"/>
  <c r="D38" i="80"/>
  <c r="D37" i="80"/>
  <c r="D36" i="80"/>
  <c r="D35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B48" i="80"/>
  <c r="B47" i="80"/>
  <c r="B46" i="80"/>
  <c r="B45" i="80"/>
  <c r="B44" i="80"/>
  <c r="B43" i="80"/>
  <c r="B42" i="80"/>
  <c r="B41" i="80"/>
  <c r="B40" i="80"/>
  <c r="B39" i="80"/>
  <c r="B38" i="80"/>
  <c r="B37" i="80"/>
  <c r="B36" i="80"/>
  <c r="B35" i="80"/>
  <c r="A48" i="80"/>
  <c r="A47" i="80"/>
  <c r="A46" i="80"/>
  <c r="A45" i="80"/>
  <c r="A44" i="80"/>
  <c r="A43" i="80"/>
  <c r="A42" i="80"/>
  <c r="A41" i="80"/>
  <c r="A40" i="80"/>
  <c r="A39" i="80"/>
  <c r="A38" i="80"/>
  <c r="A37" i="80"/>
  <c r="A36" i="80"/>
  <c r="A35" i="80"/>
  <c r="F19" i="80"/>
  <c r="F18" i="80"/>
  <c r="F16" i="80"/>
  <c r="F15" i="80"/>
  <c r="F14" i="80"/>
  <c r="F13" i="80"/>
  <c r="F12" i="80"/>
  <c r="F11" i="80"/>
  <c r="F10" i="80"/>
  <c r="F9" i="80"/>
  <c r="E19" i="80"/>
  <c r="E18" i="80"/>
  <c r="E16" i="80"/>
  <c r="E15" i="80"/>
  <c r="E14" i="80"/>
  <c r="E13" i="80"/>
  <c r="E12" i="80"/>
  <c r="E11" i="80"/>
  <c r="E10" i="80"/>
  <c r="E9" i="80"/>
  <c r="D18" i="80"/>
  <c r="D19" i="80"/>
  <c r="D17" i="80"/>
  <c r="D16" i="80"/>
  <c r="D15" i="80"/>
  <c r="D14" i="80"/>
  <c r="D13" i="80"/>
  <c r="D12" i="80"/>
  <c r="D11" i="80"/>
  <c r="D10" i="80"/>
  <c r="D9" i="80"/>
  <c r="D8" i="80"/>
  <c r="D7" i="80"/>
  <c r="D6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B19" i="80"/>
  <c r="B18" i="80"/>
  <c r="A19" i="80"/>
  <c r="B17" i="80"/>
  <c r="B16" i="80"/>
  <c r="B15" i="80"/>
  <c r="B14" i="80"/>
  <c r="B13" i="80"/>
  <c r="B12" i="80"/>
  <c r="B11" i="80"/>
  <c r="B10" i="80"/>
  <c r="B9" i="80"/>
  <c r="B8" i="80"/>
  <c r="B7" i="80"/>
  <c r="B6" i="80"/>
  <c r="A18" i="80"/>
  <c r="A17" i="80"/>
  <c r="A16" i="80"/>
  <c r="A15" i="80"/>
  <c r="A14" i="80"/>
  <c r="A13" i="80"/>
  <c r="A12" i="80"/>
  <c r="A11" i="80"/>
  <c r="A10" i="80"/>
  <c r="A9" i="80"/>
  <c r="A8" i="80"/>
  <c r="A7" i="80"/>
  <c r="A6" i="80"/>
  <c r="G253" i="106"/>
  <c r="H253" i="106" s="1"/>
  <c r="H252" i="106"/>
  <c r="G252" i="106"/>
  <c r="G251" i="106"/>
  <c r="H251" i="106" s="1"/>
  <c r="H250" i="106"/>
  <c r="G250" i="106"/>
  <c r="G249" i="106"/>
  <c r="F247" i="106"/>
  <c r="G247" i="106" s="1"/>
  <c r="H247" i="106" s="1"/>
  <c r="F246" i="106"/>
  <c r="G246" i="106" s="1"/>
  <c r="H246" i="106" s="1"/>
  <c r="H245" i="106"/>
  <c r="F245" i="106"/>
  <c r="G245" i="106" s="1"/>
  <c r="G244" i="106"/>
  <c r="H244" i="106" s="1"/>
  <c r="F244" i="106"/>
  <c r="F243" i="106"/>
  <c r="G243" i="106" s="1"/>
  <c r="G241" i="106"/>
  <c r="H241" i="106" s="1"/>
  <c r="F241" i="106"/>
  <c r="F240" i="106"/>
  <c r="G240" i="106" s="1"/>
  <c r="H240" i="106" s="1"/>
  <c r="F239" i="106"/>
  <c r="G239" i="106" s="1"/>
  <c r="H239" i="106" s="1"/>
  <c r="F238" i="106"/>
  <c r="G238" i="106" s="1"/>
  <c r="H238" i="106" s="1"/>
  <c r="G237" i="106"/>
  <c r="H237" i="106" s="1"/>
  <c r="F237" i="106"/>
  <c r="F236" i="106"/>
  <c r="G236" i="106" s="1"/>
  <c r="H236" i="106" s="1"/>
  <c r="F235" i="106"/>
  <c r="G235" i="106" s="1"/>
  <c r="H235" i="106" s="1"/>
  <c r="F234" i="106"/>
  <c r="G234" i="106" s="1"/>
  <c r="H234" i="106" s="1"/>
  <c r="G233" i="106"/>
  <c r="H233" i="106" s="1"/>
  <c r="F233" i="106"/>
  <c r="F232" i="106"/>
  <c r="G232" i="106" s="1"/>
  <c r="H232" i="106" s="1"/>
  <c r="F231" i="106"/>
  <c r="G231" i="106" s="1"/>
  <c r="H231" i="106" s="1"/>
  <c r="F230" i="106"/>
  <c r="G230" i="106" s="1"/>
  <c r="H230" i="106" s="1"/>
  <c r="G229" i="106"/>
  <c r="H229" i="106" s="1"/>
  <c r="F229" i="106"/>
  <c r="F228" i="106"/>
  <c r="G228" i="106" s="1"/>
  <c r="H228" i="106" s="1"/>
  <c r="F227" i="106"/>
  <c r="G227" i="106" s="1"/>
  <c r="H227" i="106" s="1"/>
  <c r="F226" i="106"/>
  <c r="G226" i="106" s="1"/>
  <c r="H226" i="106" s="1"/>
  <c r="G225" i="106"/>
  <c r="F225" i="106"/>
  <c r="G223" i="106"/>
  <c r="G222" i="106"/>
  <c r="G221" i="106"/>
  <c r="G220" i="106"/>
  <c r="G219" i="106"/>
  <c r="G217" i="106" s="1"/>
  <c r="H217" i="106" s="1"/>
  <c r="G218" i="106"/>
  <c r="G216" i="106"/>
  <c r="G215" i="106"/>
  <c r="G214" i="106"/>
  <c r="G213" i="106"/>
  <c r="G212" i="106"/>
  <c r="G211" i="106"/>
  <c r="G210" i="106"/>
  <c r="H210" i="106" s="1"/>
  <c r="G209" i="106"/>
  <c r="G208" i="106"/>
  <c r="G207" i="106"/>
  <c r="G206" i="106"/>
  <c r="G205" i="106"/>
  <c r="G204" i="106"/>
  <c r="G203" i="106"/>
  <c r="H203" i="106" s="1"/>
  <c r="G202" i="106"/>
  <c r="G201" i="106"/>
  <c r="G200" i="106"/>
  <c r="G199" i="106"/>
  <c r="G198" i="106"/>
  <c r="G197" i="106"/>
  <c r="G196" i="106"/>
  <c r="H196" i="106" s="1"/>
  <c r="G195" i="106"/>
  <c r="G194" i="106"/>
  <c r="G193" i="106"/>
  <c r="G192" i="106"/>
  <c r="G191" i="106"/>
  <c r="G190" i="106"/>
  <c r="G189" i="106"/>
  <c r="H189" i="106" s="1"/>
  <c r="G188" i="106"/>
  <c r="G187" i="106"/>
  <c r="G186" i="106"/>
  <c r="G185" i="106"/>
  <c r="G184" i="106"/>
  <c r="G183" i="106"/>
  <c r="G182" i="106"/>
  <c r="H182" i="106" s="1"/>
  <c r="G181" i="106"/>
  <c r="G180" i="106"/>
  <c r="G179" i="106"/>
  <c r="G178" i="106"/>
  <c r="G177" i="106"/>
  <c r="G176" i="106"/>
  <c r="G175" i="106"/>
  <c r="H175" i="106" s="1"/>
  <c r="G174" i="106"/>
  <c r="G173" i="106"/>
  <c r="G172" i="106"/>
  <c r="G171" i="106"/>
  <c r="G170" i="106"/>
  <c r="G169" i="106"/>
  <c r="G168" i="106"/>
  <c r="H168" i="106" s="1"/>
  <c r="G167" i="106"/>
  <c r="G166" i="106"/>
  <c r="G165" i="106"/>
  <c r="G164" i="106"/>
  <c r="G163" i="106"/>
  <c r="G162" i="106"/>
  <c r="G161" i="106"/>
  <c r="H161" i="106" s="1"/>
  <c r="G160" i="106"/>
  <c r="G159" i="106"/>
  <c r="G158" i="106"/>
  <c r="G157" i="106"/>
  <c r="G156" i="106"/>
  <c r="G155" i="106"/>
  <c r="G154" i="106"/>
  <c r="F148" i="106"/>
  <c r="G148" i="106" s="1"/>
  <c r="H148" i="106" s="1"/>
  <c r="F143" i="106"/>
  <c r="G143" i="106" s="1"/>
  <c r="H143" i="106" s="1"/>
  <c r="F138" i="106"/>
  <c r="G138" i="106" s="1"/>
  <c r="H138" i="106" s="1"/>
  <c r="G133" i="106"/>
  <c r="H133" i="106" s="1"/>
  <c r="F133" i="106"/>
  <c r="F128" i="106"/>
  <c r="G128" i="106" s="1"/>
  <c r="H128" i="106" s="1"/>
  <c r="F123" i="106"/>
  <c r="G123" i="106" s="1"/>
  <c r="H123" i="106" s="1"/>
  <c r="F118" i="106"/>
  <c r="G118" i="106" s="1"/>
  <c r="H118" i="106" s="1"/>
  <c r="G113" i="106"/>
  <c r="H113" i="106" s="1"/>
  <c r="F113" i="106"/>
  <c r="F108" i="106"/>
  <c r="G108" i="106" s="1"/>
  <c r="H108" i="106" s="1"/>
  <c r="F103" i="106"/>
  <c r="G103" i="106" s="1"/>
  <c r="R101" i="106"/>
  <c r="N101" i="106"/>
  <c r="Q101" i="106" s="1"/>
  <c r="F101" i="106" s="1"/>
  <c r="G101" i="106" s="1"/>
  <c r="H101" i="106" s="1"/>
  <c r="R100" i="106"/>
  <c r="N100" i="106"/>
  <c r="Q100" i="106" s="1"/>
  <c r="F100" i="106" s="1"/>
  <c r="G100" i="106"/>
  <c r="H100" i="106" s="1"/>
  <c r="R99" i="106"/>
  <c r="N99" i="106"/>
  <c r="Q99" i="106" s="1"/>
  <c r="F99" i="106" s="1"/>
  <c r="G99" i="106" s="1"/>
  <c r="H99" i="106" s="1"/>
  <c r="R98" i="106"/>
  <c r="N98" i="106"/>
  <c r="Q98" i="106" s="1"/>
  <c r="F98" i="106" s="1"/>
  <c r="G98" i="106" s="1"/>
  <c r="H98" i="106" s="1"/>
  <c r="R97" i="106"/>
  <c r="N97" i="106"/>
  <c r="Q97" i="106" s="1"/>
  <c r="F97" i="106" s="1"/>
  <c r="G97" i="106" s="1"/>
  <c r="H97" i="106" s="1"/>
  <c r="R96" i="106"/>
  <c r="N96" i="106"/>
  <c r="Q96" i="106" s="1"/>
  <c r="F96" i="106" s="1"/>
  <c r="G96" i="106" s="1"/>
  <c r="H96" i="106" s="1"/>
  <c r="R95" i="106"/>
  <c r="Q95" i="106"/>
  <c r="F95" i="106" s="1"/>
  <c r="G95" i="106" s="1"/>
  <c r="H95" i="106" s="1"/>
  <c r="N95" i="106"/>
  <c r="R94" i="106"/>
  <c r="N94" i="106"/>
  <c r="Q94" i="106" s="1"/>
  <c r="F94" i="106" s="1"/>
  <c r="G94" i="106"/>
  <c r="H94" i="106" s="1"/>
  <c r="R93" i="106"/>
  <c r="N93" i="106"/>
  <c r="Q93" i="106" s="1"/>
  <c r="F93" i="106" s="1"/>
  <c r="G93" i="106" s="1"/>
  <c r="H93" i="106" s="1"/>
  <c r="R92" i="106"/>
  <c r="N92" i="106"/>
  <c r="Q92" i="106" s="1"/>
  <c r="F92" i="106" s="1"/>
  <c r="G92" i="106"/>
  <c r="H92" i="106" s="1"/>
  <c r="R91" i="106"/>
  <c r="N91" i="106"/>
  <c r="Q91" i="106" s="1"/>
  <c r="F91" i="106" s="1"/>
  <c r="G91" i="106" s="1"/>
  <c r="H91" i="106" s="1"/>
  <c r="R90" i="106"/>
  <c r="N90" i="106"/>
  <c r="Q90" i="106" s="1"/>
  <c r="F90" i="106" s="1"/>
  <c r="G90" i="106" s="1"/>
  <c r="H90" i="106" s="1"/>
  <c r="R89" i="106"/>
  <c r="N89" i="106"/>
  <c r="Q89" i="106" s="1"/>
  <c r="F89" i="106" s="1"/>
  <c r="G89" i="106" s="1"/>
  <c r="H89" i="106" s="1"/>
  <c r="R88" i="106"/>
  <c r="N88" i="106"/>
  <c r="Q88" i="106" s="1"/>
  <c r="F88" i="106" s="1"/>
  <c r="G88" i="106" s="1"/>
  <c r="H88" i="106" s="1"/>
  <c r="R87" i="106"/>
  <c r="Q87" i="106"/>
  <c r="F87" i="106" s="1"/>
  <c r="G87" i="106" s="1"/>
  <c r="H87" i="106" s="1"/>
  <c r="N87" i="106"/>
  <c r="R86" i="106"/>
  <c r="N86" i="106"/>
  <c r="Q86" i="106" s="1"/>
  <c r="F86" i="106" s="1"/>
  <c r="G86" i="106"/>
  <c r="H86" i="106" s="1"/>
  <c r="R85" i="106"/>
  <c r="N85" i="106"/>
  <c r="Q85" i="106" s="1"/>
  <c r="F85" i="106" s="1"/>
  <c r="G85" i="106" s="1"/>
  <c r="H85" i="106" s="1"/>
  <c r="R84" i="106"/>
  <c r="N84" i="106"/>
  <c r="Q84" i="106" s="1"/>
  <c r="F84" i="106" s="1"/>
  <c r="G84" i="106"/>
  <c r="H84" i="106" s="1"/>
  <c r="R83" i="106"/>
  <c r="N83" i="106"/>
  <c r="Q83" i="106" s="1"/>
  <c r="F83" i="106" s="1"/>
  <c r="G83" i="106" s="1"/>
  <c r="H83" i="106" s="1"/>
  <c r="R82" i="106"/>
  <c r="N82" i="106"/>
  <c r="Q82" i="106" s="1"/>
  <c r="F82" i="106" s="1"/>
  <c r="G82" i="106" s="1"/>
  <c r="H82" i="106" s="1"/>
  <c r="R81" i="106"/>
  <c r="N81" i="106"/>
  <c r="Q81" i="106" s="1"/>
  <c r="F81" i="106" s="1"/>
  <c r="G81" i="106" s="1"/>
  <c r="H81" i="106" s="1"/>
  <c r="R80" i="106"/>
  <c r="N80" i="106"/>
  <c r="Q80" i="106" s="1"/>
  <c r="F80" i="106" s="1"/>
  <c r="G80" i="106" s="1"/>
  <c r="H80" i="106" s="1"/>
  <c r="R79" i="106"/>
  <c r="Q79" i="106"/>
  <c r="F79" i="106" s="1"/>
  <c r="G79" i="106" s="1"/>
  <c r="H79" i="106" s="1"/>
  <c r="N79" i="106"/>
  <c r="R78" i="106"/>
  <c r="N78" i="106"/>
  <c r="Q78" i="106" s="1"/>
  <c r="F78" i="106" s="1"/>
  <c r="G78" i="106"/>
  <c r="H78" i="106" s="1"/>
  <c r="R77" i="106"/>
  <c r="N77" i="106"/>
  <c r="Q77" i="106" s="1"/>
  <c r="F77" i="106" s="1"/>
  <c r="G77" i="106" s="1"/>
  <c r="H77" i="106" s="1"/>
  <c r="R76" i="106"/>
  <c r="N76" i="106"/>
  <c r="Q76" i="106" s="1"/>
  <c r="F76" i="106" s="1"/>
  <c r="G76" i="106"/>
  <c r="H76" i="106" s="1"/>
  <c r="R75" i="106"/>
  <c r="N75" i="106"/>
  <c r="Q75" i="106" s="1"/>
  <c r="F75" i="106" s="1"/>
  <c r="G75" i="106" s="1"/>
  <c r="H75" i="106" s="1"/>
  <c r="R74" i="106"/>
  <c r="N74" i="106"/>
  <c r="Q74" i="106" s="1"/>
  <c r="F74" i="106" s="1"/>
  <c r="G74" i="106" s="1"/>
  <c r="H74" i="106" s="1"/>
  <c r="R73" i="106"/>
  <c r="N73" i="106"/>
  <c r="Q73" i="106" s="1"/>
  <c r="F73" i="106" s="1"/>
  <c r="G73" i="106" s="1"/>
  <c r="H71" i="106"/>
  <c r="G71" i="106"/>
  <c r="H70" i="106"/>
  <c r="G70" i="106"/>
  <c r="H69" i="106"/>
  <c r="G69" i="106"/>
  <c r="H68" i="106"/>
  <c r="G68" i="106"/>
  <c r="H67" i="106"/>
  <c r="G67" i="106"/>
  <c r="H66" i="106"/>
  <c r="G66" i="106"/>
  <c r="H65" i="106"/>
  <c r="G65" i="106"/>
  <c r="H64" i="106"/>
  <c r="G64" i="106"/>
  <c r="H63" i="106"/>
  <c r="G63" i="106"/>
  <c r="H62" i="106"/>
  <c r="G62" i="106"/>
  <c r="H61" i="106"/>
  <c r="G61" i="106"/>
  <c r="H60" i="106"/>
  <c r="G60" i="106"/>
  <c r="H59" i="106"/>
  <c r="G59" i="106"/>
  <c r="H58" i="106"/>
  <c r="G58" i="106"/>
  <c r="H57" i="106"/>
  <c r="G57" i="106"/>
  <c r="H56" i="106"/>
  <c r="G56" i="106"/>
  <c r="H55" i="106"/>
  <c r="G55" i="106"/>
  <c r="H54" i="106"/>
  <c r="G54" i="106"/>
  <c r="H53" i="106"/>
  <c r="G53" i="106"/>
  <c r="H52" i="106"/>
  <c r="G52" i="106"/>
  <c r="H51" i="106"/>
  <c r="G51" i="106"/>
  <c r="H50" i="106"/>
  <c r="G50" i="106"/>
  <c r="H49" i="106"/>
  <c r="G49" i="106"/>
  <c r="H48" i="106"/>
  <c r="G48" i="106"/>
  <c r="H47" i="106"/>
  <c r="G47" i="106"/>
  <c r="H46" i="106"/>
  <c r="G46" i="106"/>
  <c r="H45" i="106"/>
  <c r="H44" i="106" s="1"/>
  <c r="G45" i="106"/>
  <c r="G44" i="106" s="1"/>
  <c r="G43" i="106"/>
  <c r="H43" i="106" s="1"/>
  <c r="H42" i="106"/>
  <c r="G42" i="106"/>
  <c r="G41" i="106"/>
  <c r="H41" i="106" s="1"/>
  <c r="H40" i="106"/>
  <c r="G40" i="106"/>
  <c r="G39" i="106"/>
  <c r="H39" i="106" s="1"/>
  <c r="H38" i="106"/>
  <c r="G38" i="106"/>
  <c r="G37" i="106"/>
  <c r="H37" i="106" s="1"/>
  <c r="H36" i="106"/>
  <c r="G36" i="106"/>
  <c r="G35" i="106"/>
  <c r="H35" i="106" s="1"/>
  <c r="H34" i="106"/>
  <c r="G34" i="106"/>
  <c r="G33" i="106"/>
  <c r="H32" i="106"/>
  <c r="G32" i="106"/>
  <c r="G31" i="106"/>
  <c r="H31" i="106" s="1"/>
  <c r="H30" i="106"/>
  <c r="G30" i="106"/>
  <c r="G29" i="106"/>
  <c r="H29" i="106" s="1"/>
  <c r="H28" i="106"/>
  <c r="G28" i="106"/>
  <c r="G27" i="106"/>
  <c r="H27" i="106" s="1"/>
  <c r="H26" i="106"/>
  <c r="G26" i="106"/>
  <c r="G25" i="106"/>
  <c r="H25" i="106" s="1"/>
  <c r="H24" i="106"/>
  <c r="G24" i="106"/>
  <c r="G23" i="106"/>
  <c r="G22" i="106" s="1"/>
  <c r="H20" i="106"/>
  <c r="G20" i="106"/>
  <c r="G19" i="106"/>
  <c r="H19" i="106" s="1"/>
  <c r="H18" i="106"/>
  <c r="G18" i="106"/>
  <c r="G17" i="106"/>
  <c r="H17" i="106" s="1"/>
  <c r="H16" i="106"/>
  <c r="G16" i="106"/>
  <c r="G15" i="106"/>
  <c r="H15" i="106" s="1"/>
  <c r="H14" i="106"/>
  <c r="G14" i="106"/>
  <c r="G13" i="106"/>
  <c r="H13" i="106" s="1"/>
  <c r="H12" i="106"/>
  <c r="G12" i="106"/>
  <c r="G11" i="106"/>
  <c r="G10" i="106" s="1"/>
  <c r="G253" i="105"/>
  <c r="H253" i="105" s="1"/>
  <c r="H252" i="105"/>
  <c r="G252" i="105"/>
  <c r="G251" i="105"/>
  <c r="H251" i="105" s="1"/>
  <c r="H250" i="105"/>
  <c r="G250" i="105"/>
  <c r="G249" i="105"/>
  <c r="F247" i="105"/>
  <c r="G247" i="105" s="1"/>
  <c r="H247" i="105" s="1"/>
  <c r="F246" i="105"/>
  <c r="G246" i="105" s="1"/>
  <c r="H246" i="105" s="1"/>
  <c r="H245" i="105"/>
  <c r="F245" i="105"/>
  <c r="G245" i="105" s="1"/>
  <c r="G244" i="105"/>
  <c r="H244" i="105" s="1"/>
  <c r="F244" i="105"/>
  <c r="F243" i="105"/>
  <c r="G243" i="105" s="1"/>
  <c r="G241" i="105"/>
  <c r="H241" i="105" s="1"/>
  <c r="F241" i="105"/>
  <c r="F240" i="105"/>
  <c r="G240" i="105" s="1"/>
  <c r="H240" i="105" s="1"/>
  <c r="F239" i="105"/>
  <c r="G239" i="105" s="1"/>
  <c r="H239" i="105" s="1"/>
  <c r="F238" i="105"/>
  <c r="G238" i="105" s="1"/>
  <c r="H238" i="105" s="1"/>
  <c r="G237" i="105"/>
  <c r="H237" i="105" s="1"/>
  <c r="F237" i="105"/>
  <c r="F236" i="105"/>
  <c r="G236" i="105" s="1"/>
  <c r="H236" i="105" s="1"/>
  <c r="F235" i="105"/>
  <c r="G235" i="105" s="1"/>
  <c r="H235" i="105" s="1"/>
  <c r="F234" i="105"/>
  <c r="G234" i="105" s="1"/>
  <c r="H234" i="105" s="1"/>
  <c r="G233" i="105"/>
  <c r="H233" i="105" s="1"/>
  <c r="F233" i="105"/>
  <c r="F232" i="105"/>
  <c r="G232" i="105" s="1"/>
  <c r="H232" i="105" s="1"/>
  <c r="F231" i="105"/>
  <c r="G231" i="105" s="1"/>
  <c r="H231" i="105" s="1"/>
  <c r="F230" i="105"/>
  <c r="G230" i="105" s="1"/>
  <c r="H230" i="105" s="1"/>
  <c r="G229" i="105"/>
  <c r="H229" i="105" s="1"/>
  <c r="F229" i="105"/>
  <c r="F228" i="105"/>
  <c r="G228" i="105" s="1"/>
  <c r="H228" i="105" s="1"/>
  <c r="F227" i="105"/>
  <c r="G227" i="105" s="1"/>
  <c r="H227" i="105" s="1"/>
  <c r="F226" i="105"/>
  <c r="G226" i="105" s="1"/>
  <c r="H226" i="105" s="1"/>
  <c r="G225" i="105"/>
  <c r="F225" i="105"/>
  <c r="G223" i="105"/>
  <c r="G222" i="105"/>
  <c r="G221" i="105"/>
  <c r="G220" i="105"/>
  <c r="G219" i="105"/>
  <c r="G217" i="105" s="1"/>
  <c r="H217" i="105" s="1"/>
  <c r="G218" i="105"/>
  <c r="G216" i="105"/>
  <c r="G215" i="105"/>
  <c r="G214" i="105"/>
  <c r="G213" i="105"/>
  <c r="G212" i="105"/>
  <c r="G211" i="105"/>
  <c r="G210" i="105"/>
  <c r="H210" i="105" s="1"/>
  <c r="G209" i="105"/>
  <c r="G208" i="105"/>
  <c r="G207" i="105"/>
  <c r="G206" i="105"/>
  <c r="G205" i="105"/>
  <c r="G204" i="105"/>
  <c r="G203" i="105"/>
  <c r="H203" i="105" s="1"/>
  <c r="G202" i="105"/>
  <c r="G201" i="105"/>
  <c r="G200" i="105"/>
  <c r="G199" i="105"/>
  <c r="G198" i="105"/>
  <c r="G197" i="105"/>
  <c r="G196" i="105"/>
  <c r="H196" i="105" s="1"/>
  <c r="G195" i="105"/>
  <c r="G194" i="105"/>
  <c r="G193" i="105"/>
  <c r="G192" i="105"/>
  <c r="G191" i="105"/>
  <c r="G190" i="105"/>
  <c r="G189" i="105"/>
  <c r="H189" i="105" s="1"/>
  <c r="G188" i="105"/>
  <c r="G187" i="105"/>
  <c r="G186" i="105"/>
  <c r="G185" i="105"/>
  <c r="G184" i="105"/>
  <c r="G183" i="105"/>
  <c r="G182" i="105"/>
  <c r="H182" i="105" s="1"/>
  <c r="G181" i="105"/>
  <c r="G180" i="105"/>
  <c r="G179" i="105"/>
  <c r="G178" i="105"/>
  <c r="G177" i="105"/>
  <c r="G176" i="105"/>
  <c r="G175" i="105"/>
  <c r="H175" i="105" s="1"/>
  <c r="G174" i="105"/>
  <c r="G173" i="105"/>
  <c r="G172" i="105"/>
  <c r="G171" i="105"/>
  <c r="G170" i="105"/>
  <c r="G169" i="105"/>
  <c r="G168" i="105"/>
  <c r="H168" i="105" s="1"/>
  <c r="G167" i="105"/>
  <c r="G166" i="105"/>
  <c r="G165" i="105"/>
  <c r="G164" i="105"/>
  <c r="G163" i="105"/>
  <c r="G162" i="105"/>
  <c r="G161" i="105"/>
  <c r="H161" i="105" s="1"/>
  <c r="G160" i="105"/>
  <c r="G159" i="105"/>
  <c r="G158" i="105"/>
  <c r="G157" i="105"/>
  <c r="G156" i="105"/>
  <c r="G155" i="105"/>
  <c r="G154" i="105"/>
  <c r="F148" i="105"/>
  <c r="G148" i="105" s="1"/>
  <c r="H148" i="105" s="1"/>
  <c r="F143" i="105"/>
  <c r="G143" i="105" s="1"/>
  <c r="H143" i="105" s="1"/>
  <c r="F138" i="105"/>
  <c r="G138" i="105" s="1"/>
  <c r="H138" i="105" s="1"/>
  <c r="G133" i="105"/>
  <c r="H133" i="105" s="1"/>
  <c r="F133" i="105"/>
  <c r="F128" i="105"/>
  <c r="G128" i="105" s="1"/>
  <c r="H128" i="105" s="1"/>
  <c r="F123" i="105"/>
  <c r="G123" i="105" s="1"/>
  <c r="H123" i="105" s="1"/>
  <c r="F118" i="105"/>
  <c r="G118" i="105" s="1"/>
  <c r="H118" i="105" s="1"/>
  <c r="G113" i="105"/>
  <c r="H113" i="105" s="1"/>
  <c r="F113" i="105"/>
  <c r="F108" i="105"/>
  <c r="G108" i="105" s="1"/>
  <c r="H108" i="105" s="1"/>
  <c r="F103" i="105"/>
  <c r="G103" i="105" s="1"/>
  <c r="R101" i="105"/>
  <c r="N101" i="105"/>
  <c r="Q101" i="105" s="1"/>
  <c r="F101" i="105" s="1"/>
  <c r="G101" i="105" s="1"/>
  <c r="H101" i="105" s="1"/>
  <c r="R100" i="105"/>
  <c r="N100" i="105"/>
  <c r="Q100" i="105" s="1"/>
  <c r="F100" i="105" s="1"/>
  <c r="G100" i="105"/>
  <c r="H100" i="105" s="1"/>
  <c r="R99" i="105"/>
  <c r="N99" i="105"/>
  <c r="Q99" i="105" s="1"/>
  <c r="F99" i="105" s="1"/>
  <c r="G99" i="105" s="1"/>
  <c r="H99" i="105" s="1"/>
  <c r="R98" i="105"/>
  <c r="N98" i="105"/>
  <c r="Q98" i="105" s="1"/>
  <c r="F98" i="105" s="1"/>
  <c r="G98" i="105" s="1"/>
  <c r="H98" i="105" s="1"/>
  <c r="R97" i="105"/>
  <c r="N97" i="105"/>
  <c r="Q97" i="105" s="1"/>
  <c r="F97" i="105" s="1"/>
  <c r="G97" i="105" s="1"/>
  <c r="H97" i="105" s="1"/>
  <c r="R96" i="105"/>
  <c r="N96" i="105"/>
  <c r="Q96" i="105" s="1"/>
  <c r="F96" i="105" s="1"/>
  <c r="G96" i="105" s="1"/>
  <c r="H96" i="105" s="1"/>
  <c r="R95" i="105"/>
  <c r="Q95" i="105"/>
  <c r="F95" i="105" s="1"/>
  <c r="G95" i="105" s="1"/>
  <c r="H95" i="105" s="1"/>
  <c r="N95" i="105"/>
  <c r="R94" i="105"/>
  <c r="N94" i="105"/>
  <c r="Q94" i="105" s="1"/>
  <c r="F94" i="105" s="1"/>
  <c r="G94" i="105"/>
  <c r="H94" i="105" s="1"/>
  <c r="R93" i="105"/>
  <c r="N93" i="105"/>
  <c r="Q93" i="105" s="1"/>
  <c r="F93" i="105" s="1"/>
  <c r="G93" i="105" s="1"/>
  <c r="H93" i="105" s="1"/>
  <c r="R92" i="105"/>
  <c r="N92" i="105"/>
  <c r="Q92" i="105" s="1"/>
  <c r="F92" i="105" s="1"/>
  <c r="G92" i="105"/>
  <c r="H92" i="105" s="1"/>
  <c r="R91" i="105"/>
  <c r="N91" i="105"/>
  <c r="Q91" i="105" s="1"/>
  <c r="F91" i="105" s="1"/>
  <c r="G91" i="105" s="1"/>
  <c r="H91" i="105" s="1"/>
  <c r="R90" i="105"/>
  <c r="N90" i="105"/>
  <c r="Q90" i="105" s="1"/>
  <c r="F90" i="105" s="1"/>
  <c r="G90" i="105" s="1"/>
  <c r="H90" i="105" s="1"/>
  <c r="R89" i="105"/>
  <c r="N89" i="105"/>
  <c r="Q89" i="105" s="1"/>
  <c r="F89" i="105" s="1"/>
  <c r="G89" i="105" s="1"/>
  <c r="H89" i="105" s="1"/>
  <c r="R88" i="105"/>
  <c r="N88" i="105"/>
  <c r="Q88" i="105" s="1"/>
  <c r="F88" i="105" s="1"/>
  <c r="G88" i="105" s="1"/>
  <c r="H88" i="105" s="1"/>
  <c r="R87" i="105"/>
  <c r="Q87" i="105"/>
  <c r="F87" i="105" s="1"/>
  <c r="G87" i="105" s="1"/>
  <c r="H87" i="105" s="1"/>
  <c r="N87" i="105"/>
  <c r="R86" i="105"/>
  <c r="N86" i="105"/>
  <c r="Q86" i="105" s="1"/>
  <c r="F86" i="105" s="1"/>
  <c r="G86" i="105"/>
  <c r="H86" i="105" s="1"/>
  <c r="R85" i="105"/>
  <c r="N85" i="105"/>
  <c r="Q85" i="105" s="1"/>
  <c r="F85" i="105" s="1"/>
  <c r="G85" i="105" s="1"/>
  <c r="H85" i="105" s="1"/>
  <c r="R84" i="105"/>
  <c r="N84" i="105"/>
  <c r="Q84" i="105" s="1"/>
  <c r="F84" i="105" s="1"/>
  <c r="G84" i="105"/>
  <c r="H84" i="105" s="1"/>
  <c r="R83" i="105"/>
  <c r="N83" i="105"/>
  <c r="Q83" i="105" s="1"/>
  <c r="F83" i="105" s="1"/>
  <c r="G83" i="105" s="1"/>
  <c r="H83" i="105" s="1"/>
  <c r="R82" i="105"/>
  <c r="N82" i="105"/>
  <c r="Q82" i="105" s="1"/>
  <c r="F82" i="105" s="1"/>
  <c r="G82" i="105" s="1"/>
  <c r="H82" i="105" s="1"/>
  <c r="R81" i="105"/>
  <c r="N81" i="105"/>
  <c r="Q81" i="105" s="1"/>
  <c r="F81" i="105" s="1"/>
  <c r="G81" i="105" s="1"/>
  <c r="H81" i="105" s="1"/>
  <c r="R80" i="105"/>
  <c r="N80" i="105"/>
  <c r="Q80" i="105" s="1"/>
  <c r="F80" i="105" s="1"/>
  <c r="G80" i="105" s="1"/>
  <c r="H80" i="105" s="1"/>
  <c r="R79" i="105"/>
  <c r="Q79" i="105"/>
  <c r="F79" i="105" s="1"/>
  <c r="G79" i="105" s="1"/>
  <c r="H79" i="105" s="1"/>
  <c r="N79" i="105"/>
  <c r="R78" i="105"/>
  <c r="N78" i="105"/>
  <c r="Q78" i="105" s="1"/>
  <c r="F78" i="105" s="1"/>
  <c r="G78" i="105"/>
  <c r="H78" i="105" s="1"/>
  <c r="R77" i="105"/>
  <c r="N77" i="105"/>
  <c r="Q77" i="105" s="1"/>
  <c r="F77" i="105" s="1"/>
  <c r="G77" i="105" s="1"/>
  <c r="H77" i="105" s="1"/>
  <c r="R76" i="105"/>
  <c r="N76" i="105"/>
  <c r="Q76" i="105" s="1"/>
  <c r="F76" i="105" s="1"/>
  <c r="G76" i="105"/>
  <c r="H76" i="105" s="1"/>
  <c r="R75" i="105"/>
  <c r="N75" i="105"/>
  <c r="Q75" i="105" s="1"/>
  <c r="F75" i="105" s="1"/>
  <c r="G75" i="105" s="1"/>
  <c r="H75" i="105" s="1"/>
  <c r="R74" i="105"/>
  <c r="N74" i="105"/>
  <c r="Q74" i="105" s="1"/>
  <c r="F74" i="105" s="1"/>
  <c r="G74" i="105" s="1"/>
  <c r="H74" i="105" s="1"/>
  <c r="R73" i="105"/>
  <c r="N73" i="105"/>
  <c r="Q73" i="105" s="1"/>
  <c r="F73" i="105" s="1"/>
  <c r="G73" i="105" s="1"/>
  <c r="H71" i="105"/>
  <c r="G71" i="105"/>
  <c r="H70" i="105"/>
  <c r="G70" i="105"/>
  <c r="H69" i="105"/>
  <c r="G69" i="105"/>
  <c r="H68" i="105"/>
  <c r="G68" i="105"/>
  <c r="H67" i="105"/>
  <c r="G67" i="105"/>
  <c r="H66" i="105"/>
  <c r="G66" i="105"/>
  <c r="H65" i="105"/>
  <c r="G65" i="105"/>
  <c r="H64" i="105"/>
  <c r="G64" i="105"/>
  <c r="H63" i="105"/>
  <c r="G63" i="105"/>
  <c r="H62" i="105"/>
  <c r="G62" i="105"/>
  <c r="H61" i="105"/>
  <c r="G61" i="105"/>
  <c r="H60" i="105"/>
  <c r="G60" i="105"/>
  <c r="H59" i="105"/>
  <c r="G59" i="105"/>
  <c r="H58" i="105"/>
  <c r="G58" i="105"/>
  <c r="H57" i="105"/>
  <c r="G57" i="105"/>
  <c r="H56" i="105"/>
  <c r="G56" i="105"/>
  <c r="H55" i="105"/>
  <c r="G55" i="105"/>
  <c r="H54" i="105"/>
  <c r="G54" i="105"/>
  <c r="H53" i="105"/>
  <c r="G53" i="105"/>
  <c r="H52" i="105"/>
  <c r="G52" i="105"/>
  <c r="H51" i="105"/>
  <c r="G51" i="105"/>
  <c r="H50" i="105"/>
  <c r="G50" i="105"/>
  <c r="H49" i="105"/>
  <c r="G49" i="105"/>
  <c r="H48" i="105"/>
  <c r="G48" i="105"/>
  <c r="H47" i="105"/>
  <c r="G47" i="105"/>
  <c r="H46" i="105"/>
  <c r="G46" i="105"/>
  <c r="H45" i="105"/>
  <c r="H44" i="105" s="1"/>
  <c r="G45" i="105"/>
  <c r="G44" i="105" s="1"/>
  <c r="G43" i="105"/>
  <c r="H43" i="105" s="1"/>
  <c r="H42" i="105"/>
  <c r="G42" i="105"/>
  <c r="G41" i="105"/>
  <c r="H41" i="105" s="1"/>
  <c r="H40" i="105"/>
  <c r="G40" i="105"/>
  <c r="G39" i="105"/>
  <c r="H39" i="105" s="1"/>
  <c r="H38" i="105"/>
  <c r="G38" i="105"/>
  <c r="G37" i="105"/>
  <c r="H37" i="105" s="1"/>
  <c r="H36" i="105"/>
  <c r="G36" i="105"/>
  <c r="G35" i="105"/>
  <c r="H35" i="105" s="1"/>
  <c r="H34" i="105"/>
  <c r="G34" i="105"/>
  <c r="G33" i="105"/>
  <c r="H32" i="105"/>
  <c r="G32" i="105"/>
  <c r="G31" i="105"/>
  <c r="H31" i="105" s="1"/>
  <c r="H30" i="105"/>
  <c r="G30" i="105"/>
  <c r="G29" i="105"/>
  <c r="H29" i="105" s="1"/>
  <c r="H28" i="105"/>
  <c r="G28" i="105"/>
  <c r="G27" i="105"/>
  <c r="H27" i="105" s="1"/>
  <c r="H26" i="105"/>
  <c r="G26" i="105"/>
  <c r="G25" i="105"/>
  <c r="H25" i="105" s="1"/>
  <c r="H24" i="105"/>
  <c r="G24" i="105"/>
  <c r="G23" i="105"/>
  <c r="G22" i="105" s="1"/>
  <c r="H20" i="105"/>
  <c r="G20" i="105"/>
  <c r="G19" i="105"/>
  <c r="H19" i="105" s="1"/>
  <c r="H18" i="105"/>
  <c r="G18" i="105"/>
  <c r="G17" i="105"/>
  <c r="H17" i="105" s="1"/>
  <c r="H16" i="105"/>
  <c r="G16" i="105"/>
  <c r="G15" i="105"/>
  <c r="H15" i="105" s="1"/>
  <c r="H14" i="105"/>
  <c r="G14" i="105"/>
  <c r="G13" i="105"/>
  <c r="H13" i="105" s="1"/>
  <c r="H12" i="105"/>
  <c r="G12" i="105"/>
  <c r="G11" i="105"/>
  <c r="G10" i="105" s="1"/>
  <c r="G253" i="104"/>
  <c r="H253" i="104" s="1"/>
  <c r="G252" i="104"/>
  <c r="H252" i="104" s="1"/>
  <c r="G251" i="104"/>
  <c r="H251" i="104" s="1"/>
  <c r="G250" i="104"/>
  <c r="H250" i="104" s="1"/>
  <c r="G249" i="104"/>
  <c r="H249" i="104" s="1"/>
  <c r="G248" i="104"/>
  <c r="G247" i="104"/>
  <c r="H247" i="104" s="1"/>
  <c r="F247" i="104"/>
  <c r="F246" i="104"/>
  <c r="G246" i="104" s="1"/>
  <c r="H246" i="104" s="1"/>
  <c r="G245" i="104"/>
  <c r="H245" i="104" s="1"/>
  <c r="F245" i="104"/>
  <c r="F244" i="104"/>
  <c r="G244" i="104" s="1"/>
  <c r="H244" i="104" s="1"/>
  <c r="G243" i="104"/>
  <c r="H243" i="104" s="1"/>
  <c r="H242" i="104" s="1"/>
  <c r="F243" i="104"/>
  <c r="F241" i="104"/>
  <c r="G241" i="104" s="1"/>
  <c r="H241" i="104" s="1"/>
  <c r="G240" i="104"/>
  <c r="H240" i="104" s="1"/>
  <c r="F240" i="104"/>
  <c r="F239" i="104"/>
  <c r="G239" i="104" s="1"/>
  <c r="H239" i="104" s="1"/>
  <c r="G238" i="104"/>
  <c r="H238" i="104" s="1"/>
  <c r="F238" i="104"/>
  <c r="F237" i="104"/>
  <c r="G237" i="104" s="1"/>
  <c r="H237" i="104" s="1"/>
  <c r="G236" i="104"/>
  <c r="H236" i="104" s="1"/>
  <c r="F236" i="104"/>
  <c r="H235" i="104"/>
  <c r="F235" i="104"/>
  <c r="G235" i="104" s="1"/>
  <c r="G234" i="104"/>
  <c r="H234" i="104" s="1"/>
  <c r="F234" i="104"/>
  <c r="F233" i="104"/>
  <c r="G233" i="104" s="1"/>
  <c r="H233" i="104" s="1"/>
  <c r="G232" i="104"/>
  <c r="H232" i="104" s="1"/>
  <c r="F232" i="104"/>
  <c r="F231" i="104"/>
  <c r="G231" i="104" s="1"/>
  <c r="H231" i="104" s="1"/>
  <c r="G230" i="104"/>
  <c r="H230" i="104" s="1"/>
  <c r="F230" i="104"/>
  <c r="F229" i="104"/>
  <c r="G229" i="104" s="1"/>
  <c r="H229" i="104" s="1"/>
  <c r="G228" i="104"/>
  <c r="H228" i="104" s="1"/>
  <c r="F228" i="104"/>
  <c r="F227" i="104"/>
  <c r="G227" i="104" s="1"/>
  <c r="H227" i="104" s="1"/>
  <c r="G226" i="104"/>
  <c r="H226" i="104" s="1"/>
  <c r="F226" i="104"/>
  <c r="F225" i="104"/>
  <c r="G225" i="104" s="1"/>
  <c r="G223" i="104"/>
  <c r="G222" i="104"/>
  <c r="G221" i="104"/>
  <c r="G220" i="104"/>
  <c r="G219" i="104"/>
  <c r="G218" i="104"/>
  <c r="G217" i="104" s="1"/>
  <c r="H217" i="104" s="1"/>
  <c r="G216" i="104"/>
  <c r="G215" i="104"/>
  <c r="G214" i="104"/>
  <c r="G213" i="104"/>
  <c r="G212" i="104"/>
  <c r="G211" i="104"/>
  <c r="G210" i="104"/>
  <c r="H210" i="104" s="1"/>
  <c r="G209" i="104"/>
  <c r="G208" i="104"/>
  <c r="G207" i="104"/>
  <c r="G206" i="104"/>
  <c r="G203" i="104" s="1"/>
  <c r="H203" i="104" s="1"/>
  <c r="G205" i="104"/>
  <c r="G204" i="104"/>
  <c r="G202" i="104"/>
  <c r="G201" i="104"/>
  <c r="G200" i="104"/>
  <c r="G199" i="104"/>
  <c r="G196" i="104" s="1"/>
  <c r="H196" i="104" s="1"/>
  <c r="G198" i="104"/>
  <c r="G197" i="104"/>
  <c r="G195" i="104"/>
  <c r="G194" i="104"/>
  <c r="G193" i="104"/>
  <c r="G192" i="104"/>
  <c r="G191" i="104"/>
  <c r="G190" i="104"/>
  <c r="G189" i="104" s="1"/>
  <c r="H189" i="104" s="1"/>
  <c r="G188" i="104"/>
  <c r="G187" i="104"/>
  <c r="G186" i="104"/>
  <c r="G185" i="104"/>
  <c r="G184" i="104"/>
  <c r="G183" i="104"/>
  <c r="G182" i="104"/>
  <c r="H182" i="104" s="1"/>
  <c r="G181" i="104"/>
  <c r="G180" i="104"/>
  <c r="G179" i="104"/>
  <c r="G178" i="104"/>
  <c r="G175" i="104" s="1"/>
  <c r="H175" i="104" s="1"/>
  <c r="G177" i="104"/>
  <c r="G176" i="104"/>
  <c r="G174" i="104"/>
  <c r="G173" i="104"/>
  <c r="G172" i="104"/>
  <c r="G171" i="104"/>
  <c r="G168" i="104" s="1"/>
  <c r="H168" i="104" s="1"/>
  <c r="G170" i="104"/>
  <c r="G169" i="104"/>
  <c r="G167" i="104"/>
  <c r="G166" i="104"/>
  <c r="G165" i="104"/>
  <c r="G164" i="104"/>
  <c r="G163" i="104"/>
  <c r="G162" i="104"/>
  <c r="G161" i="104" s="1"/>
  <c r="H161" i="104" s="1"/>
  <c r="G160" i="104"/>
  <c r="G159" i="104"/>
  <c r="G158" i="104"/>
  <c r="G157" i="104"/>
  <c r="G156" i="104"/>
  <c r="G155" i="104"/>
  <c r="G154" i="104"/>
  <c r="H154" i="104" s="1"/>
  <c r="G148" i="104"/>
  <c r="H148" i="104" s="1"/>
  <c r="F148" i="104"/>
  <c r="H143" i="104"/>
  <c r="F143" i="104"/>
  <c r="G143" i="104" s="1"/>
  <c r="G138" i="104"/>
  <c r="H138" i="104" s="1"/>
  <c r="F138" i="104"/>
  <c r="H133" i="104"/>
  <c r="F133" i="104"/>
  <c r="G133" i="104" s="1"/>
  <c r="G128" i="104"/>
  <c r="H128" i="104" s="1"/>
  <c r="F128" i="104"/>
  <c r="H123" i="104"/>
  <c r="F123" i="104"/>
  <c r="G123" i="104" s="1"/>
  <c r="G118" i="104"/>
  <c r="H118" i="104" s="1"/>
  <c r="F118" i="104"/>
  <c r="H113" i="104"/>
  <c r="F113" i="104"/>
  <c r="G113" i="104" s="1"/>
  <c r="G108" i="104"/>
  <c r="H108" i="104" s="1"/>
  <c r="F108" i="104"/>
  <c r="H103" i="104"/>
  <c r="H102" i="104" s="1"/>
  <c r="F103" i="104"/>
  <c r="G103" i="104" s="1"/>
  <c r="G102" i="104"/>
  <c r="R101" i="104"/>
  <c r="Q101" i="104"/>
  <c r="F101" i="104" s="1"/>
  <c r="G101" i="104" s="1"/>
  <c r="H101" i="104" s="1"/>
  <c r="N101" i="104"/>
  <c r="R100" i="104"/>
  <c r="Q100" i="104"/>
  <c r="N100" i="104"/>
  <c r="F100" i="104"/>
  <c r="G100" i="104" s="1"/>
  <c r="H100" i="104" s="1"/>
  <c r="R99" i="104"/>
  <c r="Q99" i="104"/>
  <c r="F99" i="104" s="1"/>
  <c r="G99" i="104" s="1"/>
  <c r="H99" i="104" s="1"/>
  <c r="N99" i="104"/>
  <c r="R98" i="104"/>
  <c r="Q98" i="104"/>
  <c r="F98" i="104" s="1"/>
  <c r="G98" i="104" s="1"/>
  <c r="H98" i="104" s="1"/>
  <c r="N98" i="104"/>
  <c r="R97" i="104"/>
  <c r="Q97" i="104"/>
  <c r="F97" i="104" s="1"/>
  <c r="G97" i="104" s="1"/>
  <c r="H97" i="104" s="1"/>
  <c r="N97" i="104"/>
  <c r="R96" i="104"/>
  <c r="Q96" i="104"/>
  <c r="N96" i="104"/>
  <c r="F96" i="104"/>
  <c r="G96" i="104" s="1"/>
  <c r="H96" i="104" s="1"/>
  <c r="R95" i="104"/>
  <c r="Q95" i="104"/>
  <c r="F95" i="104" s="1"/>
  <c r="G95" i="104" s="1"/>
  <c r="H95" i="104" s="1"/>
  <c r="N95" i="104"/>
  <c r="R94" i="104"/>
  <c r="Q94" i="104"/>
  <c r="F94" i="104" s="1"/>
  <c r="G94" i="104" s="1"/>
  <c r="H94" i="104" s="1"/>
  <c r="N94" i="104"/>
  <c r="R93" i="104"/>
  <c r="Q93" i="104"/>
  <c r="F93" i="104" s="1"/>
  <c r="G93" i="104" s="1"/>
  <c r="H93" i="104" s="1"/>
  <c r="N93" i="104"/>
  <c r="R92" i="104"/>
  <c r="Q92" i="104"/>
  <c r="N92" i="104"/>
  <c r="F92" i="104"/>
  <c r="G92" i="104" s="1"/>
  <c r="H92" i="104" s="1"/>
  <c r="R91" i="104"/>
  <c r="Q91" i="104"/>
  <c r="F91" i="104" s="1"/>
  <c r="G91" i="104" s="1"/>
  <c r="H91" i="104" s="1"/>
  <c r="N91" i="104"/>
  <c r="R90" i="104"/>
  <c r="Q90" i="104"/>
  <c r="F90" i="104" s="1"/>
  <c r="G90" i="104" s="1"/>
  <c r="H90" i="104" s="1"/>
  <c r="N90" i="104"/>
  <c r="R89" i="104"/>
  <c r="Q89" i="104"/>
  <c r="F89" i="104" s="1"/>
  <c r="G89" i="104" s="1"/>
  <c r="H89" i="104" s="1"/>
  <c r="N89" i="104"/>
  <c r="R88" i="104"/>
  <c r="Q88" i="104"/>
  <c r="N88" i="104"/>
  <c r="F88" i="104"/>
  <c r="G88" i="104" s="1"/>
  <c r="H88" i="104" s="1"/>
  <c r="R87" i="104"/>
  <c r="Q87" i="104"/>
  <c r="F87" i="104" s="1"/>
  <c r="G87" i="104" s="1"/>
  <c r="H87" i="104" s="1"/>
  <c r="N87" i="104"/>
  <c r="R86" i="104"/>
  <c r="Q86" i="104"/>
  <c r="F86" i="104" s="1"/>
  <c r="G86" i="104" s="1"/>
  <c r="H86" i="104" s="1"/>
  <c r="N86" i="104"/>
  <c r="R85" i="104"/>
  <c r="Q85" i="104"/>
  <c r="F85" i="104" s="1"/>
  <c r="G85" i="104" s="1"/>
  <c r="H85" i="104" s="1"/>
  <c r="N85" i="104"/>
  <c r="R84" i="104"/>
  <c r="Q84" i="104"/>
  <c r="N84" i="104"/>
  <c r="F84" i="104"/>
  <c r="G84" i="104" s="1"/>
  <c r="H84" i="104" s="1"/>
  <c r="R83" i="104"/>
  <c r="Q83" i="104"/>
  <c r="F83" i="104" s="1"/>
  <c r="G83" i="104" s="1"/>
  <c r="H83" i="104" s="1"/>
  <c r="N83" i="104"/>
  <c r="R82" i="104"/>
  <c r="Q82" i="104"/>
  <c r="F82" i="104" s="1"/>
  <c r="G82" i="104" s="1"/>
  <c r="H82" i="104" s="1"/>
  <c r="N82" i="104"/>
  <c r="R81" i="104"/>
  <c r="Q81" i="104"/>
  <c r="F81" i="104" s="1"/>
  <c r="G81" i="104" s="1"/>
  <c r="H81" i="104" s="1"/>
  <c r="N81" i="104"/>
  <c r="R80" i="104"/>
  <c r="Q80" i="104"/>
  <c r="N80" i="104"/>
  <c r="F80" i="104"/>
  <c r="G80" i="104" s="1"/>
  <c r="H80" i="104" s="1"/>
  <c r="R79" i="104"/>
  <c r="Q79" i="104"/>
  <c r="F79" i="104" s="1"/>
  <c r="G79" i="104" s="1"/>
  <c r="H79" i="104" s="1"/>
  <c r="N79" i="104"/>
  <c r="R78" i="104"/>
  <c r="Q78" i="104"/>
  <c r="F78" i="104" s="1"/>
  <c r="G78" i="104" s="1"/>
  <c r="H78" i="104" s="1"/>
  <c r="N78" i="104"/>
  <c r="R77" i="104"/>
  <c r="Q77" i="104"/>
  <c r="F77" i="104" s="1"/>
  <c r="G77" i="104" s="1"/>
  <c r="H77" i="104" s="1"/>
  <c r="N77" i="104"/>
  <c r="R76" i="104"/>
  <c r="Q76" i="104"/>
  <c r="N76" i="104"/>
  <c r="F76" i="104"/>
  <c r="G76" i="104" s="1"/>
  <c r="H76" i="104" s="1"/>
  <c r="R75" i="104"/>
  <c r="Q75" i="104"/>
  <c r="F75" i="104" s="1"/>
  <c r="G75" i="104" s="1"/>
  <c r="H75" i="104" s="1"/>
  <c r="N75" i="104"/>
  <c r="R74" i="104"/>
  <c r="Q74" i="104"/>
  <c r="F74" i="104" s="1"/>
  <c r="G74" i="104" s="1"/>
  <c r="H74" i="104" s="1"/>
  <c r="N74" i="104"/>
  <c r="R73" i="104"/>
  <c r="Q73" i="104"/>
  <c r="F73" i="104" s="1"/>
  <c r="G73" i="104" s="1"/>
  <c r="N73" i="104"/>
  <c r="G71" i="104"/>
  <c r="H71" i="104" s="1"/>
  <c r="G70" i="104"/>
  <c r="H70" i="104" s="1"/>
  <c r="G69" i="104"/>
  <c r="H69" i="104" s="1"/>
  <c r="G68" i="104"/>
  <c r="H68" i="104" s="1"/>
  <c r="G67" i="104"/>
  <c r="H67" i="104" s="1"/>
  <c r="G66" i="104"/>
  <c r="H66" i="104" s="1"/>
  <c r="G65" i="104"/>
  <c r="H65" i="104" s="1"/>
  <c r="G64" i="104"/>
  <c r="H64" i="104" s="1"/>
  <c r="G63" i="104"/>
  <c r="H63" i="104" s="1"/>
  <c r="G62" i="104"/>
  <c r="H62" i="104" s="1"/>
  <c r="G61" i="104"/>
  <c r="H61" i="104" s="1"/>
  <c r="G60" i="104"/>
  <c r="H60" i="104" s="1"/>
  <c r="G59" i="104"/>
  <c r="H59" i="104" s="1"/>
  <c r="G58" i="104"/>
  <c r="H58" i="104" s="1"/>
  <c r="G57" i="104"/>
  <c r="H57" i="104" s="1"/>
  <c r="G56" i="104"/>
  <c r="H56" i="104" s="1"/>
  <c r="G55" i="104"/>
  <c r="H55" i="104" s="1"/>
  <c r="G54" i="104"/>
  <c r="H54" i="104" s="1"/>
  <c r="G53" i="104"/>
  <c r="H53" i="104" s="1"/>
  <c r="G52" i="104"/>
  <c r="H52" i="104" s="1"/>
  <c r="G51" i="104"/>
  <c r="H51" i="104" s="1"/>
  <c r="G50" i="104"/>
  <c r="H50" i="104" s="1"/>
  <c r="G49" i="104"/>
  <c r="H49" i="104" s="1"/>
  <c r="G48" i="104"/>
  <c r="H48" i="104" s="1"/>
  <c r="G47" i="104"/>
  <c r="H47" i="104" s="1"/>
  <c r="G46" i="104"/>
  <c r="H46" i="104" s="1"/>
  <c r="G45" i="104"/>
  <c r="H45" i="104" s="1"/>
  <c r="G44" i="104"/>
  <c r="G43" i="104"/>
  <c r="H43" i="104" s="1"/>
  <c r="G42" i="104"/>
  <c r="H42" i="104" s="1"/>
  <c r="G41" i="104"/>
  <c r="H41" i="104" s="1"/>
  <c r="G40" i="104"/>
  <c r="H40" i="104" s="1"/>
  <c r="G39" i="104"/>
  <c r="H39" i="104" s="1"/>
  <c r="G38" i="104"/>
  <c r="H38" i="104" s="1"/>
  <c r="G37" i="104"/>
  <c r="H37" i="104" s="1"/>
  <c r="G36" i="104"/>
  <c r="H36" i="104" s="1"/>
  <c r="G35" i="104"/>
  <c r="H35" i="104" s="1"/>
  <c r="G34" i="104"/>
  <c r="H34" i="104" s="1"/>
  <c r="G32" i="104"/>
  <c r="H32" i="104" s="1"/>
  <c r="G31" i="104"/>
  <c r="H31" i="104" s="1"/>
  <c r="G30" i="104"/>
  <c r="H30" i="104" s="1"/>
  <c r="G29" i="104"/>
  <c r="H29" i="104" s="1"/>
  <c r="G28" i="104"/>
  <c r="H28" i="104" s="1"/>
  <c r="G27" i="104"/>
  <c r="H27" i="104" s="1"/>
  <c r="G26" i="104"/>
  <c r="H26" i="104" s="1"/>
  <c r="G25" i="104"/>
  <c r="H25" i="104" s="1"/>
  <c r="G24" i="104"/>
  <c r="H24" i="104" s="1"/>
  <c r="G23" i="104"/>
  <c r="H23" i="104" s="1"/>
  <c r="G20" i="104"/>
  <c r="H20" i="104" s="1"/>
  <c r="G19" i="104"/>
  <c r="H19" i="104" s="1"/>
  <c r="G18" i="104"/>
  <c r="H18" i="104" s="1"/>
  <c r="G17" i="104"/>
  <c r="H17" i="104" s="1"/>
  <c r="G16" i="104"/>
  <c r="H16" i="104" s="1"/>
  <c r="G15" i="104"/>
  <c r="H15" i="104" s="1"/>
  <c r="G14" i="104"/>
  <c r="H14" i="104" s="1"/>
  <c r="G13" i="104"/>
  <c r="H13" i="104" s="1"/>
  <c r="G12" i="104"/>
  <c r="H12" i="104" s="1"/>
  <c r="G11" i="104"/>
  <c r="H11" i="104" s="1"/>
  <c r="G253" i="103"/>
  <c r="H253" i="103" s="1"/>
  <c r="G252" i="103"/>
  <c r="H252" i="103" s="1"/>
  <c r="G251" i="103"/>
  <c r="H251" i="103" s="1"/>
  <c r="G250" i="103"/>
  <c r="H250" i="103" s="1"/>
  <c r="G249" i="103"/>
  <c r="F247" i="103"/>
  <c r="G247" i="103" s="1"/>
  <c r="H247" i="103" s="1"/>
  <c r="F246" i="103"/>
  <c r="G246" i="103" s="1"/>
  <c r="H246" i="103" s="1"/>
  <c r="F245" i="103"/>
  <c r="G245" i="103" s="1"/>
  <c r="H245" i="103" s="1"/>
  <c r="F244" i="103"/>
  <c r="G244" i="103" s="1"/>
  <c r="H244" i="103" s="1"/>
  <c r="F243" i="103"/>
  <c r="G243" i="103" s="1"/>
  <c r="F241" i="103"/>
  <c r="G241" i="103" s="1"/>
  <c r="H241" i="103" s="1"/>
  <c r="F240" i="103"/>
  <c r="G240" i="103" s="1"/>
  <c r="H240" i="103" s="1"/>
  <c r="F239" i="103"/>
  <c r="G239" i="103" s="1"/>
  <c r="H239" i="103" s="1"/>
  <c r="F238" i="103"/>
  <c r="G238" i="103" s="1"/>
  <c r="H238" i="103" s="1"/>
  <c r="F237" i="103"/>
  <c r="G237" i="103" s="1"/>
  <c r="H237" i="103" s="1"/>
  <c r="F236" i="103"/>
  <c r="G236" i="103" s="1"/>
  <c r="H236" i="103" s="1"/>
  <c r="F235" i="103"/>
  <c r="G235" i="103" s="1"/>
  <c r="H235" i="103" s="1"/>
  <c r="F234" i="103"/>
  <c r="G234" i="103" s="1"/>
  <c r="H234" i="103" s="1"/>
  <c r="F233" i="103"/>
  <c r="G233" i="103" s="1"/>
  <c r="H233" i="103" s="1"/>
  <c r="F232" i="103"/>
  <c r="G232" i="103" s="1"/>
  <c r="H232" i="103" s="1"/>
  <c r="F231" i="103"/>
  <c r="G231" i="103" s="1"/>
  <c r="H231" i="103" s="1"/>
  <c r="F230" i="103"/>
  <c r="G230" i="103" s="1"/>
  <c r="H230" i="103" s="1"/>
  <c r="F229" i="103"/>
  <c r="G229" i="103" s="1"/>
  <c r="H229" i="103" s="1"/>
  <c r="F228" i="103"/>
  <c r="G228" i="103" s="1"/>
  <c r="H228" i="103" s="1"/>
  <c r="F227" i="103"/>
  <c r="G227" i="103" s="1"/>
  <c r="H227" i="103" s="1"/>
  <c r="F226" i="103"/>
  <c r="G226" i="103" s="1"/>
  <c r="H226" i="103" s="1"/>
  <c r="F225" i="103"/>
  <c r="G225" i="103" s="1"/>
  <c r="G223" i="103"/>
  <c r="G222" i="103"/>
  <c r="G221" i="103"/>
  <c r="G220" i="103"/>
  <c r="G219" i="103"/>
  <c r="G218" i="103"/>
  <c r="G216" i="103"/>
  <c r="G215" i="103"/>
  <c r="G214" i="103"/>
  <c r="G213" i="103"/>
  <c r="G212" i="103"/>
  <c r="G211" i="103"/>
  <c r="G209" i="103"/>
  <c r="G208" i="103"/>
  <c r="G207" i="103"/>
  <c r="G206" i="103"/>
  <c r="G205" i="103"/>
  <c r="G204" i="103"/>
  <c r="G202" i="103"/>
  <c r="G201" i="103"/>
  <c r="G200" i="103"/>
  <c r="G199" i="103"/>
  <c r="G198" i="103"/>
  <c r="G197" i="103"/>
  <c r="G195" i="103"/>
  <c r="G194" i="103"/>
  <c r="G193" i="103"/>
  <c r="G192" i="103"/>
  <c r="G191" i="103"/>
  <c r="G190" i="103"/>
  <c r="G188" i="103"/>
  <c r="G187" i="103"/>
  <c r="G186" i="103"/>
  <c r="G185" i="103"/>
  <c r="G184" i="103"/>
  <c r="G183" i="103"/>
  <c r="G181" i="103"/>
  <c r="G180" i="103"/>
  <c r="G179" i="103"/>
  <c r="G178" i="103"/>
  <c r="G177" i="103"/>
  <c r="G176" i="103"/>
  <c r="G174" i="103"/>
  <c r="G173" i="103"/>
  <c r="G172" i="103"/>
  <c r="G171" i="103"/>
  <c r="G170" i="103"/>
  <c r="G169" i="103"/>
  <c r="G167" i="103"/>
  <c r="G166" i="103"/>
  <c r="G165" i="103"/>
  <c r="G164" i="103"/>
  <c r="G163" i="103"/>
  <c r="G162" i="103"/>
  <c r="G160" i="103"/>
  <c r="G159" i="103"/>
  <c r="G158" i="103"/>
  <c r="G157" i="103"/>
  <c r="G156" i="103"/>
  <c r="G155" i="103"/>
  <c r="F148" i="103"/>
  <c r="G148" i="103" s="1"/>
  <c r="H148" i="103" s="1"/>
  <c r="F143" i="103"/>
  <c r="G143" i="103" s="1"/>
  <c r="H143" i="103" s="1"/>
  <c r="F138" i="103"/>
  <c r="G138" i="103" s="1"/>
  <c r="H138" i="103" s="1"/>
  <c r="F133" i="103"/>
  <c r="G133" i="103" s="1"/>
  <c r="H133" i="103" s="1"/>
  <c r="F128" i="103"/>
  <c r="G128" i="103" s="1"/>
  <c r="H128" i="103" s="1"/>
  <c r="F123" i="103"/>
  <c r="G123" i="103" s="1"/>
  <c r="H123" i="103" s="1"/>
  <c r="F118" i="103"/>
  <c r="G118" i="103" s="1"/>
  <c r="H118" i="103" s="1"/>
  <c r="F113" i="103"/>
  <c r="G113" i="103" s="1"/>
  <c r="H113" i="103" s="1"/>
  <c r="F108" i="103"/>
  <c r="G108" i="103" s="1"/>
  <c r="H108" i="103" s="1"/>
  <c r="F103" i="103"/>
  <c r="G103" i="103" s="1"/>
  <c r="R101" i="103"/>
  <c r="N101" i="103"/>
  <c r="Q101" i="103" s="1"/>
  <c r="F101" i="103" s="1"/>
  <c r="G101" i="103" s="1"/>
  <c r="H101" i="103" s="1"/>
  <c r="R100" i="103"/>
  <c r="N100" i="103"/>
  <c r="Q100" i="103" s="1"/>
  <c r="F100" i="103" s="1"/>
  <c r="G100" i="103"/>
  <c r="H100" i="103" s="1"/>
  <c r="R99" i="103"/>
  <c r="N99" i="103"/>
  <c r="Q99" i="103" s="1"/>
  <c r="F99" i="103" s="1"/>
  <c r="G99" i="103" s="1"/>
  <c r="H99" i="103" s="1"/>
  <c r="R98" i="103"/>
  <c r="N98" i="103"/>
  <c r="Q98" i="103" s="1"/>
  <c r="F98" i="103" s="1"/>
  <c r="G98" i="103" s="1"/>
  <c r="H98" i="103" s="1"/>
  <c r="R97" i="103"/>
  <c r="N97" i="103"/>
  <c r="Q97" i="103" s="1"/>
  <c r="F97" i="103" s="1"/>
  <c r="G97" i="103" s="1"/>
  <c r="H97" i="103" s="1"/>
  <c r="R96" i="103"/>
  <c r="N96" i="103"/>
  <c r="Q96" i="103" s="1"/>
  <c r="F96" i="103" s="1"/>
  <c r="G96" i="103" s="1"/>
  <c r="H96" i="103" s="1"/>
  <c r="R95" i="103"/>
  <c r="N95" i="103"/>
  <c r="Q95" i="103" s="1"/>
  <c r="F95" i="103" s="1"/>
  <c r="G95" i="103" s="1"/>
  <c r="H95" i="103" s="1"/>
  <c r="R94" i="103"/>
  <c r="N94" i="103"/>
  <c r="Q94" i="103" s="1"/>
  <c r="F94" i="103" s="1"/>
  <c r="G94" i="103" s="1"/>
  <c r="H94" i="103" s="1"/>
  <c r="R93" i="103"/>
  <c r="N93" i="103"/>
  <c r="Q93" i="103" s="1"/>
  <c r="F93" i="103" s="1"/>
  <c r="G93" i="103" s="1"/>
  <c r="H93" i="103" s="1"/>
  <c r="R92" i="103"/>
  <c r="N92" i="103"/>
  <c r="Q92" i="103" s="1"/>
  <c r="F92" i="103" s="1"/>
  <c r="G92" i="103"/>
  <c r="H92" i="103" s="1"/>
  <c r="R91" i="103"/>
  <c r="N91" i="103"/>
  <c r="Q91" i="103" s="1"/>
  <c r="F91" i="103" s="1"/>
  <c r="G91" i="103" s="1"/>
  <c r="H91" i="103" s="1"/>
  <c r="R90" i="103"/>
  <c r="N90" i="103"/>
  <c r="Q90" i="103" s="1"/>
  <c r="F90" i="103" s="1"/>
  <c r="G90" i="103" s="1"/>
  <c r="H90" i="103" s="1"/>
  <c r="R89" i="103"/>
  <c r="N89" i="103"/>
  <c r="Q89" i="103" s="1"/>
  <c r="F89" i="103" s="1"/>
  <c r="G89" i="103" s="1"/>
  <c r="H89" i="103" s="1"/>
  <c r="R88" i="103"/>
  <c r="N88" i="103"/>
  <c r="Q88" i="103" s="1"/>
  <c r="F88" i="103" s="1"/>
  <c r="G88" i="103" s="1"/>
  <c r="H88" i="103" s="1"/>
  <c r="R87" i="103"/>
  <c r="N87" i="103"/>
  <c r="Q87" i="103" s="1"/>
  <c r="F87" i="103" s="1"/>
  <c r="G87" i="103" s="1"/>
  <c r="H87" i="103" s="1"/>
  <c r="R86" i="103"/>
  <c r="N86" i="103"/>
  <c r="Q86" i="103" s="1"/>
  <c r="F86" i="103" s="1"/>
  <c r="G86" i="103" s="1"/>
  <c r="H86" i="103" s="1"/>
  <c r="R85" i="103"/>
  <c r="N85" i="103"/>
  <c r="Q85" i="103" s="1"/>
  <c r="F85" i="103" s="1"/>
  <c r="G85" i="103" s="1"/>
  <c r="H85" i="103" s="1"/>
  <c r="R84" i="103"/>
  <c r="N84" i="103"/>
  <c r="Q84" i="103" s="1"/>
  <c r="F84" i="103" s="1"/>
  <c r="G84" i="103" s="1"/>
  <c r="H84" i="103" s="1"/>
  <c r="R83" i="103"/>
  <c r="N83" i="103"/>
  <c r="Q83" i="103" s="1"/>
  <c r="F83" i="103" s="1"/>
  <c r="G83" i="103" s="1"/>
  <c r="H83" i="103" s="1"/>
  <c r="R82" i="103"/>
  <c r="N82" i="103"/>
  <c r="Q82" i="103" s="1"/>
  <c r="F82" i="103" s="1"/>
  <c r="G82" i="103"/>
  <c r="H82" i="103" s="1"/>
  <c r="R81" i="103"/>
  <c r="N81" i="103"/>
  <c r="Q81" i="103" s="1"/>
  <c r="F81" i="103" s="1"/>
  <c r="G81" i="103" s="1"/>
  <c r="H81" i="103" s="1"/>
  <c r="R80" i="103"/>
  <c r="N80" i="103"/>
  <c r="Q80" i="103" s="1"/>
  <c r="F80" i="103" s="1"/>
  <c r="G80" i="103" s="1"/>
  <c r="H80" i="103" s="1"/>
  <c r="R79" i="103"/>
  <c r="N79" i="103"/>
  <c r="Q79" i="103" s="1"/>
  <c r="F79" i="103" s="1"/>
  <c r="G79" i="103" s="1"/>
  <c r="H79" i="103" s="1"/>
  <c r="R78" i="103"/>
  <c r="N78" i="103"/>
  <c r="Q78" i="103" s="1"/>
  <c r="F78" i="103" s="1"/>
  <c r="G78" i="103" s="1"/>
  <c r="H78" i="103" s="1"/>
  <c r="R77" i="103"/>
  <c r="N77" i="103"/>
  <c r="Q77" i="103" s="1"/>
  <c r="F77" i="103" s="1"/>
  <c r="G77" i="103" s="1"/>
  <c r="H77" i="103" s="1"/>
  <c r="R76" i="103"/>
  <c r="N76" i="103"/>
  <c r="Q76" i="103" s="1"/>
  <c r="F76" i="103" s="1"/>
  <c r="G76" i="103"/>
  <c r="H76" i="103" s="1"/>
  <c r="R75" i="103"/>
  <c r="N75" i="103"/>
  <c r="Q75" i="103" s="1"/>
  <c r="F75" i="103" s="1"/>
  <c r="G75" i="103" s="1"/>
  <c r="H75" i="103" s="1"/>
  <c r="R74" i="103"/>
  <c r="N74" i="103"/>
  <c r="Q74" i="103" s="1"/>
  <c r="F74" i="103" s="1"/>
  <c r="G74" i="103" s="1"/>
  <c r="H74" i="103" s="1"/>
  <c r="R73" i="103"/>
  <c r="N73" i="103"/>
  <c r="Q73" i="103" s="1"/>
  <c r="F73" i="103" s="1"/>
  <c r="G73" i="103"/>
  <c r="H71" i="103"/>
  <c r="G71" i="103"/>
  <c r="G70" i="103"/>
  <c r="H70" i="103" s="1"/>
  <c r="G69" i="103"/>
  <c r="H69" i="103" s="1"/>
  <c r="G68" i="103"/>
  <c r="H68" i="103" s="1"/>
  <c r="G67" i="103"/>
  <c r="H67" i="103" s="1"/>
  <c r="G66" i="103"/>
  <c r="H66" i="103" s="1"/>
  <c r="G65" i="103"/>
  <c r="H65" i="103" s="1"/>
  <c r="G64" i="103"/>
  <c r="H64" i="103" s="1"/>
  <c r="H63" i="103"/>
  <c r="G63" i="103"/>
  <c r="G62" i="103"/>
  <c r="H62" i="103" s="1"/>
  <c r="G61" i="103"/>
  <c r="H61" i="103" s="1"/>
  <c r="G60" i="103"/>
  <c r="H60" i="103" s="1"/>
  <c r="G59" i="103"/>
  <c r="H59" i="103" s="1"/>
  <c r="G58" i="103"/>
  <c r="H58" i="103" s="1"/>
  <c r="G57" i="103"/>
  <c r="H57" i="103" s="1"/>
  <c r="G56" i="103"/>
  <c r="H56" i="103" s="1"/>
  <c r="G55" i="103"/>
  <c r="H55" i="103" s="1"/>
  <c r="G54" i="103"/>
  <c r="H54" i="103" s="1"/>
  <c r="G53" i="103"/>
  <c r="H53" i="103" s="1"/>
  <c r="G52" i="103"/>
  <c r="H52" i="103" s="1"/>
  <c r="G51" i="103"/>
  <c r="H51" i="103" s="1"/>
  <c r="G50" i="103"/>
  <c r="H50" i="103" s="1"/>
  <c r="G49" i="103"/>
  <c r="H49" i="103" s="1"/>
  <c r="G48" i="103"/>
  <c r="H48" i="103" s="1"/>
  <c r="G47" i="103"/>
  <c r="H47" i="103" s="1"/>
  <c r="G46" i="103"/>
  <c r="H46" i="103" s="1"/>
  <c r="G45" i="103"/>
  <c r="H45" i="103" s="1"/>
  <c r="G43" i="103"/>
  <c r="H43" i="103" s="1"/>
  <c r="G42" i="103"/>
  <c r="H42" i="103" s="1"/>
  <c r="G41" i="103"/>
  <c r="H41" i="103" s="1"/>
  <c r="G40" i="103"/>
  <c r="H40" i="103" s="1"/>
  <c r="G39" i="103"/>
  <c r="H39" i="103" s="1"/>
  <c r="G38" i="103"/>
  <c r="H38" i="103" s="1"/>
  <c r="G37" i="103"/>
  <c r="H37" i="103" s="1"/>
  <c r="G36" i="103"/>
  <c r="H36" i="103" s="1"/>
  <c r="G35" i="103"/>
  <c r="H35" i="103" s="1"/>
  <c r="H34" i="103"/>
  <c r="G34" i="103"/>
  <c r="G32" i="103"/>
  <c r="H32" i="103" s="1"/>
  <c r="G31" i="103"/>
  <c r="H31" i="103" s="1"/>
  <c r="H30" i="103"/>
  <c r="G30" i="103"/>
  <c r="G29" i="103"/>
  <c r="H29" i="103" s="1"/>
  <c r="G28" i="103"/>
  <c r="H28" i="103" s="1"/>
  <c r="G27" i="103"/>
  <c r="H27" i="103" s="1"/>
  <c r="G26" i="103"/>
  <c r="H26" i="103" s="1"/>
  <c r="G25" i="103"/>
  <c r="H25" i="103" s="1"/>
  <c r="G24" i="103"/>
  <c r="H24" i="103" s="1"/>
  <c r="G23" i="103"/>
  <c r="G20" i="103"/>
  <c r="H20" i="103" s="1"/>
  <c r="G19" i="103"/>
  <c r="H19" i="103" s="1"/>
  <c r="G18" i="103"/>
  <c r="H18" i="103" s="1"/>
  <c r="G17" i="103"/>
  <c r="H17" i="103" s="1"/>
  <c r="G16" i="103"/>
  <c r="H16" i="103" s="1"/>
  <c r="G15" i="103"/>
  <c r="H15" i="103" s="1"/>
  <c r="G14" i="103"/>
  <c r="H14" i="103" s="1"/>
  <c r="G13" i="103"/>
  <c r="H13" i="103" s="1"/>
  <c r="G12" i="103"/>
  <c r="H12" i="103" s="1"/>
  <c r="G11" i="103"/>
  <c r="G253" i="102"/>
  <c r="H253" i="102" s="1"/>
  <c r="G252" i="102"/>
  <c r="H252" i="102" s="1"/>
  <c r="H251" i="102"/>
  <c r="G251" i="102"/>
  <c r="G250" i="102"/>
  <c r="H250" i="102" s="1"/>
  <c r="G249" i="102"/>
  <c r="G248" i="102" s="1"/>
  <c r="G247" i="102"/>
  <c r="H247" i="102" s="1"/>
  <c r="F247" i="102"/>
  <c r="G246" i="102"/>
  <c r="H246" i="102" s="1"/>
  <c r="F246" i="102"/>
  <c r="F245" i="102"/>
  <c r="G245" i="102" s="1"/>
  <c r="H245" i="102" s="1"/>
  <c r="F244" i="102"/>
  <c r="G244" i="102" s="1"/>
  <c r="H244" i="102" s="1"/>
  <c r="G243" i="102"/>
  <c r="H243" i="102" s="1"/>
  <c r="F243" i="102"/>
  <c r="F241" i="102"/>
  <c r="G241" i="102" s="1"/>
  <c r="H241" i="102" s="1"/>
  <c r="G240" i="102"/>
  <c r="H240" i="102" s="1"/>
  <c r="F240" i="102"/>
  <c r="F239" i="102"/>
  <c r="G239" i="102" s="1"/>
  <c r="H239" i="102" s="1"/>
  <c r="F238" i="102"/>
  <c r="G238" i="102" s="1"/>
  <c r="H238" i="102" s="1"/>
  <c r="F237" i="102"/>
  <c r="G237" i="102" s="1"/>
  <c r="H237" i="102" s="1"/>
  <c r="G236" i="102"/>
  <c r="H236" i="102" s="1"/>
  <c r="F236" i="102"/>
  <c r="F235" i="102"/>
  <c r="G235" i="102" s="1"/>
  <c r="H235" i="102" s="1"/>
  <c r="F234" i="102"/>
  <c r="G234" i="102" s="1"/>
  <c r="H234" i="102" s="1"/>
  <c r="F233" i="102"/>
  <c r="G233" i="102" s="1"/>
  <c r="H233" i="102" s="1"/>
  <c r="G232" i="102"/>
  <c r="H232" i="102" s="1"/>
  <c r="F232" i="102"/>
  <c r="F231" i="102"/>
  <c r="G231" i="102" s="1"/>
  <c r="H231" i="102" s="1"/>
  <c r="F230" i="102"/>
  <c r="G230" i="102" s="1"/>
  <c r="H230" i="102" s="1"/>
  <c r="F229" i="102"/>
  <c r="G229" i="102" s="1"/>
  <c r="H229" i="102" s="1"/>
  <c r="G228" i="102"/>
  <c r="H228" i="102" s="1"/>
  <c r="F228" i="102"/>
  <c r="F227" i="102"/>
  <c r="G227" i="102" s="1"/>
  <c r="H227" i="102" s="1"/>
  <c r="F226" i="102"/>
  <c r="G226" i="102" s="1"/>
  <c r="H226" i="102" s="1"/>
  <c r="F225" i="102"/>
  <c r="G225" i="102" s="1"/>
  <c r="H225" i="102" s="1"/>
  <c r="G223" i="102"/>
  <c r="G222" i="102"/>
  <c r="G221" i="102"/>
  <c r="G220" i="102"/>
  <c r="G219" i="102"/>
  <c r="G218" i="102"/>
  <c r="G217" i="102"/>
  <c r="H217" i="102" s="1"/>
  <c r="G216" i="102"/>
  <c r="G215" i="102"/>
  <c r="G214" i="102"/>
  <c r="G213" i="102"/>
  <c r="G210" i="102" s="1"/>
  <c r="H210" i="102" s="1"/>
  <c r="G212" i="102"/>
  <c r="G211" i="102"/>
  <c r="G209" i="102"/>
  <c r="G208" i="102"/>
  <c r="G207" i="102"/>
  <c r="G206" i="102"/>
  <c r="G205" i="102"/>
  <c r="G204" i="102"/>
  <c r="G203" i="102"/>
  <c r="H203" i="102" s="1"/>
  <c r="G202" i="102"/>
  <c r="G201" i="102"/>
  <c r="G200" i="102"/>
  <c r="G199" i="102"/>
  <c r="G198" i="102"/>
  <c r="G197" i="102"/>
  <c r="G196" i="102"/>
  <c r="H196" i="102" s="1"/>
  <c r="G195" i="102"/>
  <c r="G194" i="102"/>
  <c r="G193" i="102"/>
  <c r="G192" i="102"/>
  <c r="G191" i="102"/>
  <c r="G190" i="102"/>
  <c r="G189" i="102"/>
  <c r="H189" i="102" s="1"/>
  <c r="G188" i="102"/>
  <c r="G187" i="102"/>
  <c r="G186" i="102"/>
  <c r="G185" i="102"/>
  <c r="G184" i="102"/>
  <c r="G183" i="102"/>
  <c r="G182" i="102"/>
  <c r="H182" i="102" s="1"/>
  <c r="G181" i="102"/>
  <c r="G180" i="102"/>
  <c r="G179" i="102"/>
  <c r="G178" i="102"/>
  <c r="G177" i="102"/>
  <c r="G176" i="102"/>
  <c r="G175" i="102"/>
  <c r="H175" i="102" s="1"/>
  <c r="G174" i="102"/>
  <c r="G173" i="102"/>
  <c r="G172" i="102"/>
  <c r="G171" i="102"/>
  <c r="G168" i="102" s="1"/>
  <c r="H168" i="102" s="1"/>
  <c r="G170" i="102"/>
  <c r="G169" i="102"/>
  <c r="G167" i="102"/>
  <c r="G166" i="102"/>
  <c r="G165" i="102"/>
  <c r="G164" i="102"/>
  <c r="G163" i="102"/>
  <c r="G162" i="102"/>
  <c r="G161" i="102"/>
  <c r="H161" i="102" s="1"/>
  <c r="G160" i="102"/>
  <c r="G159" i="102"/>
  <c r="G158" i="102"/>
  <c r="G157" i="102"/>
  <c r="G156" i="102"/>
  <c r="G155" i="102"/>
  <c r="G154" i="102"/>
  <c r="G148" i="102"/>
  <c r="H148" i="102" s="1"/>
  <c r="F148" i="102"/>
  <c r="G143" i="102"/>
  <c r="H143" i="102" s="1"/>
  <c r="F143" i="102"/>
  <c r="F138" i="102"/>
  <c r="G138" i="102" s="1"/>
  <c r="H138" i="102" s="1"/>
  <c r="F133" i="102"/>
  <c r="G133" i="102" s="1"/>
  <c r="H133" i="102" s="1"/>
  <c r="G128" i="102"/>
  <c r="H128" i="102" s="1"/>
  <c r="F128" i="102"/>
  <c r="G123" i="102"/>
  <c r="H123" i="102" s="1"/>
  <c r="F123" i="102"/>
  <c r="F118" i="102"/>
  <c r="G118" i="102" s="1"/>
  <c r="H118" i="102" s="1"/>
  <c r="F113" i="102"/>
  <c r="G113" i="102" s="1"/>
  <c r="H113" i="102" s="1"/>
  <c r="G108" i="102"/>
  <c r="H108" i="102" s="1"/>
  <c r="F108" i="102"/>
  <c r="F103" i="102"/>
  <c r="G103" i="102" s="1"/>
  <c r="R101" i="102"/>
  <c r="Q101" i="102"/>
  <c r="N101" i="102"/>
  <c r="G101" i="102"/>
  <c r="H101" i="102" s="1"/>
  <c r="F101" i="102"/>
  <c r="R100" i="102"/>
  <c r="N100" i="102"/>
  <c r="Q100" i="102" s="1"/>
  <c r="F100" i="102" s="1"/>
  <c r="G100" i="102" s="1"/>
  <c r="H100" i="102" s="1"/>
  <c r="R99" i="102"/>
  <c r="Q99" i="102"/>
  <c r="F99" i="102" s="1"/>
  <c r="G99" i="102" s="1"/>
  <c r="H99" i="102" s="1"/>
  <c r="N99" i="102"/>
  <c r="R98" i="102"/>
  <c r="N98" i="102"/>
  <c r="Q98" i="102" s="1"/>
  <c r="F98" i="102" s="1"/>
  <c r="G98" i="102" s="1"/>
  <c r="H98" i="102" s="1"/>
  <c r="R97" i="102"/>
  <c r="Q97" i="102"/>
  <c r="F97" i="102" s="1"/>
  <c r="G97" i="102" s="1"/>
  <c r="H97" i="102" s="1"/>
  <c r="N97" i="102"/>
  <c r="R96" i="102"/>
  <c r="N96" i="102"/>
  <c r="Q96" i="102" s="1"/>
  <c r="F96" i="102" s="1"/>
  <c r="G96" i="102" s="1"/>
  <c r="H96" i="102" s="1"/>
  <c r="R95" i="102"/>
  <c r="Q95" i="102"/>
  <c r="N95" i="102"/>
  <c r="F95" i="102"/>
  <c r="G95" i="102" s="1"/>
  <c r="H95" i="102" s="1"/>
  <c r="R94" i="102"/>
  <c r="Q94" i="102"/>
  <c r="F94" i="102" s="1"/>
  <c r="G94" i="102" s="1"/>
  <c r="H94" i="102" s="1"/>
  <c r="N94" i="102"/>
  <c r="R93" i="102"/>
  <c r="Q93" i="102"/>
  <c r="N93" i="102"/>
  <c r="G93" i="102"/>
  <c r="H93" i="102" s="1"/>
  <c r="F93" i="102"/>
  <c r="R92" i="102"/>
  <c r="N92" i="102"/>
  <c r="Q92" i="102" s="1"/>
  <c r="F92" i="102" s="1"/>
  <c r="G92" i="102" s="1"/>
  <c r="H92" i="102" s="1"/>
  <c r="R91" i="102"/>
  <c r="Q91" i="102"/>
  <c r="N91" i="102"/>
  <c r="F91" i="102"/>
  <c r="G91" i="102" s="1"/>
  <c r="H91" i="102" s="1"/>
  <c r="R90" i="102"/>
  <c r="N90" i="102"/>
  <c r="Q90" i="102" s="1"/>
  <c r="F90" i="102" s="1"/>
  <c r="G90" i="102" s="1"/>
  <c r="H90" i="102" s="1"/>
  <c r="R89" i="102"/>
  <c r="Q89" i="102"/>
  <c r="F89" i="102" s="1"/>
  <c r="G89" i="102" s="1"/>
  <c r="H89" i="102" s="1"/>
  <c r="N89" i="102"/>
  <c r="R88" i="102"/>
  <c r="N88" i="102"/>
  <c r="Q88" i="102" s="1"/>
  <c r="F88" i="102" s="1"/>
  <c r="G88" i="102" s="1"/>
  <c r="H88" i="102" s="1"/>
  <c r="R87" i="102"/>
  <c r="Q87" i="102"/>
  <c r="N87" i="102"/>
  <c r="F87" i="102"/>
  <c r="G87" i="102" s="1"/>
  <c r="H87" i="102" s="1"/>
  <c r="R86" i="102"/>
  <c r="Q86" i="102"/>
  <c r="F86" i="102" s="1"/>
  <c r="G86" i="102" s="1"/>
  <c r="H86" i="102" s="1"/>
  <c r="N86" i="102"/>
  <c r="R85" i="102"/>
  <c r="Q85" i="102"/>
  <c r="N85" i="102"/>
  <c r="G85" i="102"/>
  <c r="H85" i="102" s="1"/>
  <c r="F85" i="102"/>
  <c r="R84" i="102"/>
  <c r="N84" i="102"/>
  <c r="Q84" i="102" s="1"/>
  <c r="F84" i="102" s="1"/>
  <c r="G84" i="102" s="1"/>
  <c r="H84" i="102" s="1"/>
  <c r="R83" i="102"/>
  <c r="Q83" i="102"/>
  <c r="F83" i="102" s="1"/>
  <c r="G83" i="102" s="1"/>
  <c r="H83" i="102" s="1"/>
  <c r="N83" i="102"/>
  <c r="R82" i="102"/>
  <c r="N82" i="102"/>
  <c r="Q82" i="102" s="1"/>
  <c r="F82" i="102" s="1"/>
  <c r="G82" i="102" s="1"/>
  <c r="H82" i="102" s="1"/>
  <c r="R81" i="102"/>
  <c r="Q81" i="102"/>
  <c r="F81" i="102" s="1"/>
  <c r="G81" i="102" s="1"/>
  <c r="H81" i="102" s="1"/>
  <c r="N81" i="102"/>
  <c r="R80" i="102"/>
  <c r="N80" i="102"/>
  <c r="Q80" i="102" s="1"/>
  <c r="F80" i="102" s="1"/>
  <c r="G80" i="102" s="1"/>
  <c r="H80" i="102" s="1"/>
  <c r="R79" i="102"/>
  <c r="Q79" i="102"/>
  <c r="N79" i="102"/>
  <c r="F79" i="102"/>
  <c r="G79" i="102" s="1"/>
  <c r="H79" i="102" s="1"/>
  <c r="R78" i="102"/>
  <c r="Q78" i="102"/>
  <c r="F78" i="102" s="1"/>
  <c r="G78" i="102" s="1"/>
  <c r="H78" i="102" s="1"/>
  <c r="N78" i="102"/>
  <c r="R77" i="102"/>
  <c r="Q77" i="102"/>
  <c r="N77" i="102"/>
  <c r="G77" i="102"/>
  <c r="H77" i="102" s="1"/>
  <c r="F77" i="102"/>
  <c r="R76" i="102"/>
  <c r="N76" i="102"/>
  <c r="Q76" i="102" s="1"/>
  <c r="F76" i="102" s="1"/>
  <c r="G76" i="102" s="1"/>
  <c r="H76" i="102" s="1"/>
  <c r="R75" i="102"/>
  <c r="Q75" i="102"/>
  <c r="F75" i="102" s="1"/>
  <c r="G75" i="102" s="1"/>
  <c r="H75" i="102" s="1"/>
  <c r="N75" i="102"/>
  <c r="R74" i="102"/>
  <c r="N74" i="102"/>
  <c r="Q74" i="102" s="1"/>
  <c r="F74" i="102" s="1"/>
  <c r="G74" i="102" s="1"/>
  <c r="H74" i="102" s="1"/>
  <c r="R73" i="102"/>
  <c r="Q73" i="102"/>
  <c r="F73" i="102" s="1"/>
  <c r="G73" i="102" s="1"/>
  <c r="N73" i="102"/>
  <c r="G71" i="102"/>
  <c r="H71" i="102" s="1"/>
  <c r="G70" i="102"/>
  <c r="H70" i="102" s="1"/>
  <c r="H69" i="102"/>
  <c r="G69" i="102"/>
  <c r="G68" i="102"/>
  <c r="H68" i="102" s="1"/>
  <c r="G67" i="102"/>
  <c r="H67" i="102" s="1"/>
  <c r="G66" i="102"/>
  <c r="H66" i="102" s="1"/>
  <c r="G65" i="102"/>
  <c r="H65" i="102" s="1"/>
  <c r="G64" i="102"/>
  <c r="H64" i="102" s="1"/>
  <c r="G63" i="102"/>
  <c r="H63" i="102" s="1"/>
  <c r="G62" i="102"/>
  <c r="H62" i="102" s="1"/>
  <c r="H61" i="102"/>
  <c r="G61" i="102"/>
  <c r="G60" i="102"/>
  <c r="H60" i="102" s="1"/>
  <c r="G59" i="102"/>
  <c r="H59" i="102" s="1"/>
  <c r="G58" i="102"/>
  <c r="H58" i="102" s="1"/>
  <c r="G57" i="102"/>
  <c r="H57" i="102" s="1"/>
  <c r="G56" i="102"/>
  <c r="H56" i="102" s="1"/>
  <c r="G55" i="102"/>
  <c r="H55" i="102" s="1"/>
  <c r="G54" i="102"/>
  <c r="H54" i="102" s="1"/>
  <c r="H53" i="102"/>
  <c r="G53" i="102"/>
  <c r="G52" i="102"/>
  <c r="H52" i="102" s="1"/>
  <c r="G51" i="102"/>
  <c r="H51" i="102" s="1"/>
  <c r="G50" i="102"/>
  <c r="H50" i="102" s="1"/>
  <c r="G49" i="102"/>
  <c r="H49" i="102" s="1"/>
  <c r="G48" i="102"/>
  <c r="H48" i="102" s="1"/>
  <c r="G47" i="102"/>
  <c r="H47" i="102" s="1"/>
  <c r="G46" i="102"/>
  <c r="H46" i="102" s="1"/>
  <c r="H45" i="102"/>
  <c r="G45" i="102"/>
  <c r="G43" i="102"/>
  <c r="H43" i="102" s="1"/>
  <c r="G42" i="102"/>
  <c r="H42" i="102" s="1"/>
  <c r="G41" i="102"/>
  <c r="H41" i="102" s="1"/>
  <c r="G40" i="102"/>
  <c r="H40" i="102" s="1"/>
  <c r="G39" i="102"/>
  <c r="H39" i="102" s="1"/>
  <c r="G38" i="102"/>
  <c r="H38" i="102" s="1"/>
  <c r="H37" i="102"/>
  <c r="G37" i="102"/>
  <c r="G36" i="102"/>
  <c r="H36" i="102" s="1"/>
  <c r="G35" i="102"/>
  <c r="H35" i="102" s="1"/>
  <c r="G34" i="102"/>
  <c r="H34" i="102" s="1"/>
  <c r="G32" i="102"/>
  <c r="H32" i="102" s="1"/>
  <c r="G31" i="102"/>
  <c r="H31" i="102" s="1"/>
  <c r="G30" i="102"/>
  <c r="H30" i="102" s="1"/>
  <c r="H29" i="102"/>
  <c r="G29" i="102"/>
  <c r="G28" i="102"/>
  <c r="H28" i="102" s="1"/>
  <c r="G27" i="102"/>
  <c r="H27" i="102" s="1"/>
  <c r="G26" i="102"/>
  <c r="H26" i="102" s="1"/>
  <c r="G25" i="102"/>
  <c r="H25" i="102" s="1"/>
  <c r="G24" i="102"/>
  <c r="H24" i="102" s="1"/>
  <c r="G23" i="102"/>
  <c r="H23" i="102" s="1"/>
  <c r="H22" i="102" s="1"/>
  <c r="G20" i="102"/>
  <c r="H20" i="102" s="1"/>
  <c r="G19" i="102"/>
  <c r="H19" i="102" s="1"/>
  <c r="G18" i="102"/>
  <c r="H18" i="102" s="1"/>
  <c r="G17" i="102"/>
  <c r="H17" i="102" s="1"/>
  <c r="G16" i="102"/>
  <c r="H16" i="102" s="1"/>
  <c r="G15" i="102"/>
  <c r="H15" i="102" s="1"/>
  <c r="G14" i="102"/>
  <c r="H14" i="102" s="1"/>
  <c r="H13" i="102"/>
  <c r="G13" i="102"/>
  <c r="G12" i="102"/>
  <c r="H12" i="102" s="1"/>
  <c r="G11" i="102"/>
  <c r="G10" i="102" s="1"/>
  <c r="G253" i="101"/>
  <c r="H253" i="101" s="1"/>
  <c r="H252" i="101"/>
  <c r="G252" i="101"/>
  <c r="G251" i="101"/>
  <c r="H251" i="101" s="1"/>
  <c r="H250" i="101"/>
  <c r="G250" i="101"/>
  <c r="G249" i="101"/>
  <c r="F247" i="101"/>
  <c r="G247" i="101" s="1"/>
  <c r="H247" i="101" s="1"/>
  <c r="F246" i="101"/>
  <c r="G246" i="101" s="1"/>
  <c r="H246" i="101" s="1"/>
  <c r="H245" i="101"/>
  <c r="F245" i="101"/>
  <c r="G245" i="101" s="1"/>
  <c r="G244" i="101"/>
  <c r="H244" i="101" s="1"/>
  <c r="F244" i="101"/>
  <c r="F243" i="101"/>
  <c r="G243" i="101" s="1"/>
  <c r="H241" i="101"/>
  <c r="G241" i="101"/>
  <c r="F241" i="101"/>
  <c r="F240" i="101"/>
  <c r="G240" i="101" s="1"/>
  <c r="H240" i="101" s="1"/>
  <c r="F239" i="101"/>
  <c r="G239" i="101" s="1"/>
  <c r="H239" i="101" s="1"/>
  <c r="F238" i="101"/>
  <c r="G238" i="101" s="1"/>
  <c r="H238" i="101" s="1"/>
  <c r="H237" i="101"/>
  <c r="G237" i="101"/>
  <c r="F237" i="101"/>
  <c r="F236" i="101"/>
  <c r="G236" i="101" s="1"/>
  <c r="H236" i="101" s="1"/>
  <c r="F235" i="101"/>
  <c r="G235" i="101" s="1"/>
  <c r="H235" i="101" s="1"/>
  <c r="F234" i="101"/>
  <c r="G234" i="101" s="1"/>
  <c r="H234" i="101" s="1"/>
  <c r="H233" i="101"/>
  <c r="G233" i="101"/>
  <c r="F233" i="101"/>
  <c r="F232" i="101"/>
  <c r="G232" i="101" s="1"/>
  <c r="H232" i="101" s="1"/>
  <c r="F231" i="101"/>
  <c r="G231" i="101" s="1"/>
  <c r="H231" i="101" s="1"/>
  <c r="F230" i="101"/>
  <c r="G230" i="101" s="1"/>
  <c r="H230" i="101" s="1"/>
  <c r="H229" i="101"/>
  <c r="G229" i="101"/>
  <c r="F229" i="101"/>
  <c r="F228" i="101"/>
  <c r="G228" i="101" s="1"/>
  <c r="F227" i="101"/>
  <c r="G227" i="101" s="1"/>
  <c r="H227" i="101" s="1"/>
  <c r="F226" i="101"/>
  <c r="G226" i="101" s="1"/>
  <c r="H226" i="101" s="1"/>
  <c r="H225" i="101"/>
  <c r="G225" i="101"/>
  <c r="F225" i="101"/>
  <c r="G223" i="101"/>
  <c r="G222" i="101"/>
  <c r="G221" i="101"/>
  <c r="G220" i="101"/>
  <c r="G219" i="101"/>
  <c r="G217" i="101" s="1"/>
  <c r="H217" i="101" s="1"/>
  <c r="G218" i="101"/>
  <c r="G216" i="101"/>
  <c r="G215" i="101"/>
  <c r="G214" i="101"/>
  <c r="G213" i="101"/>
  <c r="G212" i="101"/>
  <c r="G210" i="101" s="1"/>
  <c r="H210" i="101" s="1"/>
  <c r="G211" i="101"/>
  <c r="G209" i="101"/>
  <c r="G208" i="101"/>
  <c r="G207" i="101"/>
  <c r="G203" i="101" s="1"/>
  <c r="H203" i="101" s="1"/>
  <c r="G206" i="101"/>
  <c r="G205" i="101"/>
  <c r="G204" i="101"/>
  <c r="G202" i="101"/>
  <c r="G201" i="101"/>
  <c r="G200" i="101"/>
  <c r="G196" i="101" s="1"/>
  <c r="H196" i="101" s="1"/>
  <c r="G199" i="101"/>
  <c r="G198" i="101"/>
  <c r="G197" i="101"/>
  <c r="G195" i="101"/>
  <c r="G194" i="101"/>
  <c r="G193" i="101"/>
  <c r="G189" i="101" s="1"/>
  <c r="H189" i="101" s="1"/>
  <c r="G192" i="101"/>
  <c r="G191" i="101"/>
  <c r="G190" i="101"/>
  <c r="G188" i="101"/>
  <c r="G187" i="101"/>
  <c r="G186" i="101"/>
  <c r="G182" i="101" s="1"/>
  <c r="H182" i="101" s="1"/>
  <c r="G185" i="101"/>
  <c r="G184" i="101"/>
  <c r="G183" i="101"/>
  <c r="G181" i="101"/>
  <c r="G180" i="101"/>
  <c r="G179" i="101"/>
  <c r="G175" i="101" s="1"/>
  <c r="H175" i="101" s="1"/>
  <c r="G178" i="101"/>
  <c r="G177" i="101"/>
  <c r="G176" i="101"/>
  <c r="G174" i="101"/>
  <c r="G173" i="101"/>
  <c r="G172" i="101"/>
  <c r="G168" i="101" s="1"/>
  <c r="H168" i="101" s="1"/>
  <c r="G171" i="101"/>
  <c r="G170" i="101"/>
  <c r="G169" i="101"/>
  <c r="G167" i="101"/>
  <c r="G166" i="101"/>
  <c r="G165" i="101"/>
  <c r="G161" i="101" s="1"/>
  <c r="H161" i="101" s="1"/>
  <c r="G164" i="101"/>
  <c r="G163" i="101"/>
  <c r="G162" i="101"/>
  <c r="G160" i="101"/>
  <c r="G159" i="101"/>
  <c r="G158" i="101"/>
  <c r="G154" i="101" s="1"/>
  <c r="G157" i="101"/>
  <c r="G156" i="101"/>
  <c r="G155" i="101"/>
  <c r="G148" i="101"/>
  <c r="H148" i="101" s="1"/>
  <c r="F148" i="101"/>
  <c r="F143" i="101"/>
  <c r="G143" i="101" s="1"/>
  <c r="H143" i="101" s="1"/>
  <c r="H138" i="101"/>
  <c r="F138" i="101"/>
  <c r="G138" i="101" s="1"/>
  <c r="G133" i="101"/>
  <c r="H133" i="101" s="1"/>
  <c r="F133" i="101"/>
  <c r="F128" i="101"/>
  <c r="G128" i="101" s="1"/>
  <c r="H128" i="101" s="1"/>
  <c r="G123" i="101"/>
  <c r="H123" i="101" s="1"/>
  <c r="F123" i="101"/>
  <c r="F118" i="101"/>
  <c r="G118" i="101" s="1"/>
  <c r="H118" i="101" s="1"/>
  <c r="H113" i="101"/>
  <c r="G113" i="101"/>
  <c r="F113" i="101"/>
  <c r="G108" i="101"/>
  <c r="H108" i="101" s="1"/>
  <c r="F108" i="101"/>
  <c r="F103" i="101"/>
  <c r="G103" i="101" s="1"/>
  <c r="R101" i="101"/>
  <c r="N101" i="101"/>
  <c r="Q101" i="101" s="1"/>
  <c r="F101" i="101" s="1"/>
  <c r="G101" i="101" s="1"/>
  <c r="H101" i="101" s="1"/>
  <c r="R100" i="101"/>
  <c r="N100" i="101"/>
  <c r="Q100" i="101" s="1"/>
  <c r="F100" i="101" s="1"/>
  <c r="G100" i="101" s="1"/>
  <c r="H100" i="101" s="1"/>
  <c r="R99" i="101"/>
  <c r="N99" i="101"/>
  <c r="Q99" i="101" s="1"/>
  <c r="F99" i="101" s="1"/>
  <c r="G99" i="101" s="1"/>
  <c r="H99" i="101" s="1"/>
  <c r="R98" i="101"/>
  <c r="N98" i="101"/>
  <c r="Q98" i="101" s="1"/>
  <c r="F98" i="101" s="1"/>
  <c r="G98" i="101" s="1"/>
  <c r="H98" i="101" s="1"/>
  <c r="R97" i="101"/>
  <c r="Q97" i="101"/>
  <c r="F97" i="101" s="1"/>
  <c r="G97" i="101" s="1"/>
  <c r="H97" i="101" s="1"/>
  <c r="N97" i="101"/>
  <c r="R96" i="101"/>
  <c r="N96" i="101"/>
  <c r="Q96" i="101" s="1"/>
  <c r="F96" i="101" s="1"/>
  <c r="G96" i="101"/>
  <c r="H96" i="101" s="1"/>
  <c r="R95" i="101"/>
  <c r="Q95" i="101"/>
  <c r="N95" i="101"/>
  <c r="F95" i="101"/>
  <c r="G95" i="101" s="1"/>
  <c r="H95" i="101" s="1"/>
  <c r="R94" i="101"/>
  <c r="N94" i="101"/>
  <c r="Q94" i="101" s="1"/>
  <c r="F94" i="101" s="1"/>
  <c r="G94" i="101"/>
  <c r="H94" i="101" s="1"/>
  <c r="R93" i="101"/>
  <c r="N93" i="101"/>
  <c r="Q93" i="101" s="1"/>
  <c r="F93" i="101" s="1"/>
  <c r="G93" i="101" s="1"/>
  <c r="H93" i="101" s="1"/>
  <c r="R92" i="101"/>
  <c r="N92" i="101"/>
  <c r="Q92" i="101" s="1"/>
  <c r="F92" i="101" s="1"/>
  <c r="G92" i="101" s="1"/>
  <c r="H92" i="101" s="1"/>
  <c r="R91" i="101"/>
  <c r="N91" i="101"/>
  <c r="Q91" i="101" s="1"/>
  <c r="F91" i="101" s="1"/>
  <c r="G91" i="101" s="1"/>
  <c r="H91" i="101" s="1"/>
  <c r="R90" i="101"/>
  <c r="N90" i="101"/>
  <c r="Q90" i="101" s="1"/>
  <c r="F90" i="101" s="1"/>
  <c r="G90" i="101" s="1"/>
  <c r="H90" i="101" s="1"/>
  <c r="R89" i="101"/>
  <c r="Q89" i="101"/>
  <c r="F89" i="101" s="1"/>
  <c r="G89" i="101" s="1"/>
  <c r="H89" i="101" s="1"/>
  <c r="N89" i="101"/>
  <c r="R88" i="101"/>
  <c r="N88" i="101"/>
  <c r="Q88" i="101" s="1"/>
  <c r="F88" i="101" s="1"/>
  <c r="G88" i="101"/>
  <c r="H88" i="101" s="1"/>
  <c r="R87" i="101"/>
  <c r="Q87" i="101"/>
  <c r="N87" i="101"/>
  <c r="F87" i="101"/>
  <c r="G87" i="101" s="1"/>
  <c r="H87" i="101" s="1"/>
  <c r="R86" i="101"/>
  <c r="N86" i="101"/>
  <c r="Q86" i="101" s="1"/>
  <c r="F86" i="101" s="1"/>
  <c r="G86" i="101"/>
  <c r="H86" i="101" s="1"/>
  <c r="R85" i="101"/>
  <c r="N85" i="101"/>
  <c r="Q85" i="101" s="1"/>
  <c r="F85" i="101" s="1"/>
  <c r="G85" i="101" s="1"/>
  <c r="H85" i="101" s="1"/>
  <c r="R84" i="101"/>
  <c r="N84" i="101"/>
  <c r="Q84" i="101" s="1"/>
  <c r="F84" i="101" s="1"/>
  <c r="G84" i="101" s="1"/>
  <c r="H84" i="101" s="1"/>
  <c r="R83" i="101"/>
  <c r="N83" i="101"/>
  <c r="Q83" i="101" s="1"/>
  <c r="F83" i="101" s="1"/>
  <c r="G83" i="101" s="1"/>
  <c r="H83" i="101" s="1"/>
  <c r="R82" i="101"/>
  <c r="N82" i="101"/>
  <c r="Q82" i="101" s="1"/>
  <c r="F82" i="101" s="1"/>
  <c r="G82" i="101" s="1"/>
  <c r="H82" i="101" s="1"/>
  <c r="R81" i="101"/>
  <c r="Q81" i="101"/>
  <c r="F81" i="101" s="1"/>
  <c r="G81" i="101" s="1"/>
  <c r="H81" i="101" s="1"/>
  <c r="N81" i="101"/>
  <c r="R80" i="101"/>
  <c r="N80" i="101"/>
  <c r="Q80" i="101" s="1"/>
  <c r="F80" i="101" s="1"/>
  <c r="G80" i="101"/>
  <c r="H80" i="101" s="1"/>
  <c r="R79" i="101"/>
  <c r="Q79" i="101"/>
  <c r="N79" i="101"/>
  <c r="F79" i="101"/>
  <c r="G79" i="101" s="1"/>
  <c r="H79" i="101" s="1"/>
  <c r="R78" i="101"/>
  <c r="N78" i="101"/>
  <c r="Q78" i="101" s="1"/>
  <c r="F78" i="101" s="1"/>
  <c r="G78" i="101"/>
  <c r="H78" i="101" s="1"/>
  <c r="R77" i="101"/>
  <c r="N77" i="101"/>
  <c r="Q77" i="101" s="1"/>
  <c r="F77" i="101" s="1"/>
  <c r="G77" i="101" s="1"/>
  <c r="H77" i="101" s="1"/>
  <c r="R76" i="101"/>
  <c r="N76" i="101"/>
  <c r="Q76" i="101" s="1"/>
  <c r="F76" i="101" s="1"/>
  <c r="G76" i="101" s="1"/>
  <c r="H76" i="101" s="1"/>
  <c r="R75" i="101"/>
  <c r="N75" i="101"/>
  <c r="Q75" i="101" s="1"/>
  <c r="F75" i="101" s="1"/>
  <c r="G75" i="101" s="1"/>
  <c r="H75" i="101" s="1"/>
  <c r="R74" i="101"/>
  <c r="N74" i="101"/>
  <c r="Q74" i="101" s="1"/>
  <c r="F74" i="101" s="1"/>
  <c r="G74" i="101" s="1"/>
  <c r="H74" i="101" s="1"/>
  <c r="R73" i="101"/>
  <c r="Q73" i="101"/>
  <c r="F73" i="101" s="1"/>
  <c r="G73" i="101" s="1"/>
  <c r="N73" i="101"/>
  <c r="H71" i="101"/>
  <c r="G71" i="101"/>
  <c r="H70" i="101"/>
  <c r="G70" i="101"/>
  <c r="H69" i="101"/>
  <c r="G69" i="101"/>
  <c r="H68" i="101"/>
  <c r="G68" i="101"/>
  <c r="H67" i="101"/>
  <c r="G67" i="101"/>
  <c r="H66" i="101"/>
  <c r="G66" i="101"/>
  <c r="H65" i="101"/>
  <c r="G65" i="101"/>
  <c r="H64" i="101"/>
  <c r="G64" i="101"/>
  <c r="H63" i="101"/>
  <c r="G63" i="101"/>
  <c r="H62" i="101"/>
  <c r="G62" i="101"/>
  <c r="H61" i="101"/>
  <c r="G61" i="101"/>
  <c r="H60" i="101"/>
  <c r="G60" i="101"/>
  <c r="H59" i="101"/>
  <c r="G59" i="101"/>
  <c r="H58" i="101"/>
  <c r="G58" i="101"/>
  <c r="H57" i="101"/>
  <c r="G57" i="101"/>
  <c r="H56" i="101"/>
  <c r="G56" i="101"/>
  <c r="H55" i="101"/>
  <c r="G55" i="101"/>
  <c r="H54" i="101"/>
  <c r="G54" i="101"/>
  <c r="H53" i="101"/>
  <c r="G53" i="101"/>
  <c r="H52" i="101"/>
  <c r="G52" i="101"/>
  <c r="H51" i="101"/>
  <c r="G51" i="101"/>
  <c r="H50" i="101"/>
  <c r="G50" i="101"/>
  <c r="H49" i="101"/>
  <c r="G49" i="101"/>
  <c r="H48" i="101"/>
  <c r="G48" i="101"/>
  <c r="H47" i="101"/>
  <c r="G47" i="101"/>
  <c r="H46" i="101"/>
  <c r="H44" i="101" s="1"/>
  <c r="G46" i="101"/>
  <c r="H45" i="101"/>
  <c r="G45" i="101"/>
  <c r="G44" i="101" s="1"/>
  <c r="H43" i="101"/>
  <c r="G43" i="101"/>
  <c r="H42" i="101"/>
  <c r="G42" i="101"/>
  <c r="H41" i="101"/>
  <c r="G41" i="101"/>
  <c r="H40" i="101"/>
  <c r="G40" i="101"/>
  <c r="H39" i="101"/>
  <c r="G39" i="101"/>
  <c r="H38" i="101"/>
  <c r="G38" i="101"/>
  <c r="H37" i="101"/>
  <c r="G37" i="101"/>
  <c r="H36" i="101"/>
  <c r="G36" i="101"/>
  <c r="H35" i="101"/>
  <c r="G35" i="101"/>
  <c r="H34" i="101"/>
  <c r="G34" i="101"/>
  <c r="H33" i="101"/>
  <c r="G33" i="101"/>
  <c r="H32" i="101"/>
  <c r="G32" i="101"/>
  <c r="H31" i="101"/>
  <c r="G31" i="101"/>
  <c r="H30" i="101"/>
  <c r="G30" i="101"/>
  <c r="H29" i="101"/>
  <c r="G29" i="101"/>
  <c r="H28" i="101"/>
  <c r="G28" i="101"/>
  <c r="H27" i="101"/>
  <c r="G27" i="101"/>
  <c r="H26" i="101"/>
  <c r="G26" i="101"/>
  <c r="H25" i="101"/>
  <c r="G25" i="101"/>
  <c r="H24" i="101"/>
  <c r="G24" i="101"/>
  <c r="H23" i="101"/>
  <c r="H22" i="101" s="1"/>
  <c r="G23" i="101"/>
  <c r="G22" i="101" s="1"/>
  <c r="H20" i="101"/>
  <c r="G20" i="101"/>
  <c r="G19" i="101"/>
  <c r="H19" i="101" s="1"/>
  <c r="H18" i="101"/>
  <c r="G18" i="101"/>
  <c r="G17" i="101"/>
  <c r="H17" i="101" s="1"/>
  <c r="H16" i="101"/>
  <c r="G16" i="101"/>
  <c r="G15" i="101"/>
  <c r="H15" i="101" s="1"/>
  <c r="H14" i="101"/>
  <c r="G14" i="101"/>
  <c r="G13" i="101"/>
  <c r="H13" i="101" s="1"/>
  <c r="H12" i="101"/>
  <c r="G12" i="101"/>
  <c r="G11" i="101"/>
  <c r="G10" i="101" s="1"/>
  <c r="G253" i="100"/>
  <c r="H253" i="100" s="1"/>
  <c r="G252" i="100"/>
  <c r="H252" i="100" s="1"/>
  <c r="G251" i="100"/>
  <c r="H251" i="100" s="1"/>
  <c r="G250" i="100"/>
  <c r="H250" i="100" s="1"/>
  <c r="G249" i="100"/>
  <c r="G247" i="100"/>
  <c r="H247" i="100" s="1"/>
  <c r="F247" i="100"/>
  <c r="F246" i="100"/>
  <c r="G246" i="100" s="1"/>
  <c r="H246" i="100" s="1"/>
  <c r="F245" i="100"/>
  <c r="G245" i="100" s="1"/>
  <c r="H245" i="100" s="1"/>
  <c r="F244" i="100"/>
  <c r="G244" i="100" s="1"/>
  <c r="H244" i="100" s="1"/>
  <c r="G243" i="100"/>
  <c r="F243" i="100"/>
  <c r="F241" i="100"/>
  <c r="G241" i="100" s="1"/>
  <c r="H241" i="100" s="1"/>
  <c r="G240" i="100"/>
  <c r="H240" i="100" s="1"/>
  <c r="F240" i="100"/>
  <c r="F239" i="100"/>
  <c r="G239" i="100" s="1"/>
  <c r="H239" i="100" s="1"/>
  <c r="F238" i="100"/>
  <c r="G238" i="100" s="1"/>
  <c r="H238" i="100" s="1"/>
  <c r="H237" i="100"/>
  <c r="F237" i="100"/>
  <c r="G237" i="100" s="1"/>
  <c r="G236" i="100"/>
  <c r="H236" i="100" s="1"/>
  <c r="F236" i="100"/>
  <c r="F235" i="100"/>
  <c r="G235" i="100" s="1"/>
  <c r="H235" i="100" s="1"/>
  <c r="F234" i="100"/>
  <c r="G234" i="100" s="1"/>
  <c r="H234" i="100" s="1"/>
  <c r="F233" i="100"/>
  <c r="G233" i="100" s="1"/>
  <c r="H233" i="100" s="1"/>
  <c r="G232" i="100"/>
  <c r="H232" i="100" s="1"/>
  <c r="F232" i="100"/>
  <c r="F231" i="100"/>
  <c r="G231" i="100" s="1"/>
  <c r="H231" i="100" s="1"/>
  <c r="F230" i="100"/>
  <c r="G230" i="100" s="1"/>
  <c r="H230" i="100" s="1"/>
  <c r="H229" i="100"/>
  <c r="F229" i="100"/>
  <c r="G229" i="100" s="1"/>
  <c r="G228" i="100"/>
  <c r="H228" i="100" s="1"/>
  <c r="F228" i="100"/>
  <c r="F227" i="100"/>
  <c r="G227" i="100" s="1"/>
  <c r="H227" i="100" s="1"/>
  <c r="F226" i="100"/>
  <c r="G226" i="100" s="1"/>
  <c r="H226" i="100" s="1"/>
  <c r="F225" i="100"/>
  <c r="G225" i="100" s="1"/>
  <c r="H225" i="100" s="1"/>
  <c r="G223" i="100"/>
  <c r="G222" i="100"/>
  <c r="G221" i="100"/>
  <c r="G220" i="100"/>
  <c r="G217" i="100" s="1"/>
  <c r="H217" i="100" s="1"/>
  <c r="G219" i="100"/>
  <c r="G218" i="100"/>
  <c r="G216" i="100"/>
  <c r="G215" i="100"/>
  <c r="G214" i="100"/>
  <c r="G213" i="100"/>
  <c r="G210" i="100" s="1"/>
  <c r="H210" i="100" s="1"/>
  <c r="G212" i="100"/>
  <c r="G211" i="100"/>
  <c r="G209" i="100"/>
  <c r="G208" i="100"/>
  <c r="G207" i="100"/>
  <c r="G206" i="100"/>
  <c r="G203" i="100" s="1"/>
  <c r="H203" i="100" s="1"/>
  <c r="G205" i="100"/>
  <c r="G204" i="100"/>
  <c r="G202" i="100"/>
  <c r="G201" i="100"/>
  <c r="G200" i="100"/>
  <c r="G199" i="100"/>
  <c r="G198" i="100"/>
  <c r="G197" i="100"/>
  <c r="G196" i="100"/>
  <c r="H196" i="100" s="1"/>
  <c r="G195" i="100"/>
  <c r="G194" i="100"/>
  <c r="G193" i="100"/>
  <c r="G192" i="100"/>
  <c r="G189" i="100" s="1"/>
  <c r="H189" i="100" s="1"/>
  <c r="G191" i="100"/>
  <c r="G190" i="100"/>
  <c r="G188" i="100"/>
  <c r="G187" i="100"/>
  <c r="G186" i="100"/>
  <c r="G185" i="100"/>
  <c r="G182" i="100" s="1"/>
  <c r="H182" i="100" s="1"/>
  <c r="G184" i="100"/>
  <c r="G183" i="100"/>
  <c r="G181" i="100"/>
  <c r="G180" i="100"/>
  <c r="G179" i="100"/>
  <c r="G178" i="100"/>
  <c r="G175" i="100" s="1"/>
  <c r="H175" i="100" s="1"/>
  <c r="G177" i="100"/>
  <c r="G176" i="100"/>
  <c r="G174" i="100"/>
  <c r="G173" i="100"/>
  <c r="G172" i="100"/>
  <c r="G171" i="100"/>
  <c r="G170" i="100"/>
  <c r="G169" i="100"/>
  <c r="G168" i="100"/>
  <c r="H168" i="100" s="1"/>
  <c r="G167" i="100"/>
  <c r="G166" i="100"/>
  <c r="G165" i="100"/>
  <c r="G164" i="100"/>
  <c r="G161" i="100" s="1"/>
  <c r="H161" i="100" s="1"/>
  <c r="G163" i="100"/>
  <c r="G162" i="100"/>
  <c r="G160" i="100"/>
  <c r="G159" i="100"/>
  <c r="G158" i="100"/>
  <c r="G157" i="100"/>
  <c r="G154" i="100" s="1"/>
  <c r="G156" i="100"/>
  <c r="G155" i="100"/>
  <c r="G148" i="100"/>
  <c r="H148" i="100" s="1"/>
  <c r="F148" i="100"/>
  <c r="F143" i="100"/>
  <c r="G143" i="100" s="1"/>
  <c r="H143" i="100" s="1"/>
  <c r="F138" i="100"/>
  <c r="G138" i="100" s="1"/>
  <c r="H138" i="100" s="1"/>
  <c r="H133" i="100"/>
  <c r="G133" i="100"/>
  <c r="F133" i="100"/>
  <c r="G128" i="100"/>
  <c r="H128" i="100" s="1"/>
  <c r="F128" i="100"/>
  <c r="F123" i="100"/>
  <c r="G123" i="100" s="1"/>
  <c r="H123" i="100" s="1"/>
  <c r="F118" i="100"/>
  <c r="G118" i="100" s="1"/>
  <c r="H118" i="100" s="1"/>
  <c r="H113" i="100"/>
  <c r="G113" i="100"/>
  <c r="F113" i="100"/>
  <c r="G108" i="100"/>
  <c r="H108" i="100" s="1"/>
  <c r="F108" i="100"/>
  <c r="F103" i="100"/>
  <c r="G103" i="100" s="1"/>
  <c r="R101" i="100"/>
  <c r="Q101" i="100"/>
  <c r="N101" i="100"/>
  <c r="F101" i="100"/>
  <c r="G101" i="100" s="1"/>
  <c r="H101" i="100" s="1"/>
  <c r="R100" i="100"/>
  <c r="N100" i="100"/>
  <c r="Q100" i="100" s="1"/>
  <c r="F100" i="100" s="1"/>
  <c r="G100" i="100" s="1"/>
  <c r="H100" i="100" s="1"/>
  <c r="R99" i="100"/>
  <c r="Q99" i="100"/>
  <c r="F99" i="100" s="1"/>
  <c r="G99" i="100" s="1"/>
  <c r="H99" i="100" s="1"/>
  <c r="N99" i="100"/>
  <c r="R98" i="100"/>
  <c r="N98" i="100"/>
  <c r="Q98" i="100" s="1"/>
  <c r="F98" i="100" s="1"/>
  <c r="G98" i="100" s="1"/>
  <c r="H98" i="100" s="1"/>
  <c r="R97" i="100"/>
  <c r="Q97" i="100"/>
  <c r="F97" i="100" s="1"/>
  <c r="G97" i="100" s="1"/>
  <c r="H97" i="100" s="1"/>
  <c r="N97" i="100"/>
  <c r="R96" i="100"/>
  <c r="N96" i="100"/>
  <c r="Q96" i="100" s="1"/>
  <c r="F96" i="100" s="1"/>
  <c r="G96" i="100" s="1"/>
  <c r="H96" i="100"/>
  <c r="R95" i="100"/>
  <c r="Q95" i="100"/>
  <c r="N95" i="100"/>
  <c r="F95" i="100"/>
  <c r="G95" i="100" s="1"/>
  <c r="H95" i="100" s="1"/>
  <c r="R94" i="100"/>
  <c r="N94" i="100"/>
  <c r="Q94" i="100" s="1"/>
  <c r="F94" i="100" s="1"/>
  <c r="G94" i="100" s="1"/>
  <c r="H94" i="100"/>
  <c r="R93" i="100"/>
  <c r="Q93" i="100"/>
  <c r="N93" i="100"/>
  <c r="F93" i="100"/>
  <c r="G93" i="100" s="1"/>
  <c r="H93" i="100" s="1"/>
  <c r="R92" i="100"/>
  <c r="N92" i="100"/>
  <c r="Q92" i="100" s="1"/>
  <c r="F92" i="100" s="1"/>
  <c r="G92" i="100" s="1"/>
  <c r="H92" i="100" s="1"/>
  <c r="R91" i="100"/>
  <c r="Q91" i="100"/>
  <c r="F91" i="100" s="1"/>
  <c r="G91" i="100" s="1"/>
  <c r="H91" i="100" s="1"/>
  <c r="N91" i="100"/>
  <c r="R90" i="100"/>
  <c r="N90" i="100"/>
  <c r="Q90" i="100" s="1"/>
  <c r="F90" i="100" s="1"/>
  <c r="G90" i="100" s="1"/>
  <c r="H90" i="100" s="1"/>
  <c r="R89" i="100"/>
  <c r="Q89" i="100"/>
  <c r="F89" i="100" s="1"/>
  <c r="G89" i="100" s="1"/>
  <c r="H89" i="100" s="1"/>
  <c r="N89" i="100"/>
  <c r="R88" i="100"/>
  <c r="N88" i="100"/>
  <c r="Q88" i="100" s="1"/>
  <c r="F88" i="100" s="1"/>
  <c r="G88" i="100" s="1"/>
  <c r="H88" i="100"/>
  <c r="R87" i="100"/>
  <c r="Q87" i="100"/>
  <c r="N87" i="100"/>
  <c r="F87" i="100"/>
  <c r="G87" i="100" s="1"/>
  <c r="H87" i="100" s="1"/>
  <c r="R86" i="100"/>
  <c r="N86" i="100"/>
  <c r="Q86" i="100" s="1"/>
  <c r="F86" i="100" s="1"/>
  <c r="G86" i="100" s="1"/>
  <c r="H86" i="100"/>
  <c r="R85" i="100"/>
  <c r="Q85" i="100"/>
  <c r="N85" i="100"/>
  <c r="F85" i="100"/>
  <c r="G85" i="100" s="1"/>
  <c r="H85" i="100" s="1"/>
  <c r="R84" i="100"/>
  <c r="N84" i="100"/>
  <c r="Q84" i="100" s="1"/>
  <c r="F84" i="100" s="1"/>
  <c r="G84" i="100" s="1"/>
  <c r="H84" i="100"/>
  <c r="R83" i="100"/>
  <c r="Q83" i="100"/>
  <c r="N83" i="100"/>
  <c r="F83" i="100"/>
  <c r="G83" i="100" s="1"/>
  <c r="H83" i="100" s="1"/>
  <c r="R82" i="100"/>
  <c r="N82" i="100"/>
  <c r="Q82" i="100" s="1"/>
  <c r="F82" i="100" s="1"/>
  <c r="G82" i="100" s="1"/>
  <c r="H82" i="100"/>
  <c r="R81" i="100"/>
  <c r="Q81" i="100"/>
  <c r="N81" i="100"/>
  <c r="F81" i="100"/>
  <c r="G81" i="100" s="1"/>
  <c r="H81" i="100" s="1"/>
  <c r="R80" i="100"/>
  <c r="N80" i="100"/>
  <c r="Q80" i="100" s="1"/>
  <c r="F80" i="100" s="1"/>
  <c r="G80" i="100" s="1"/>
  <c r="H80" i="100"/>
  <c r="R79" i="100"/>
  <c r="Q79" i="100"/>
  <c r="N79" i="100"/>
  <c r="F79" i="100"/>
  <c r="G79" i="100" s="1"/>
  <c r="H79" i="100" s="1"/>
  <c r="R78" i="100"/>
  <c r="N78" i="100"/>
  <c r="Q78" i="100" s="1"/>
  <c r="F78" i="100" s="1"/>
  <c r="G78" i="100" s="1"/>
  <c r="H78" i="100"/>
  <c r="R77" i="100"/>
  <c r="Q77" i="100"/>
  <c r="N77" i="100"/>
  <c r="F77" i="100"/>
  <c r="G77" i="100" s="1"/>
  <c r="H77" i="100" s="1"/>
  <c r="R76" i="100"/>
  <c r="N76" i="100"/>
  <c r="Q76" i="100" s="1"/>
  <c r="F76" i="100" s="1"/>
  <c r="G76" i="100" s="1"/>
  <c r="H76" i="100"/>
  <c r="R75" i="100"/>
  <c r="Q75" i="100"/>
  <c r="N75" i="100"/>
  <c r="F75" i="100"/>
  <c r="G75" i="100" s="1"/>
  <c r="H75" i="100" s="1"/>
  <c r="R74" i="100"/>
  <c r="N74" i="100"/>
  <c r="Q74" i="100" s="1"/>
  <c r="F74" i="100" s="1"/>
  <c r="G74" i="100" s="1"/>
  <c r="H74" i="100"/>
  <c r="R73" i="100"/>
  <c r="Q73" i="100"/>
  <c r="N73" i="100"/>
  <c r="F73" i="100"/>
  <c r="G73" i="100" s="1"/>
  <c r="G71" i="100"/>
  <c r="H71" i="100" s="1"/>
  <c r="H70" i="100"/>
  <c r="G70" i="100"/>
  <c r="G69" i="100"/>
  <c r="H69" i="100" s="1"/>
  <c r="H68" i="100"/>
  <c r="G68" i="100"/>
  <c r="G67" i="100"/>
  <c r="H67" i="100" s="1"/>
  <c r="H66" i="100"/>
  <c r="G66" i="100"/>
  <c r="G65" i="100"/>
  <c r="H65" i="100" s="1"/>
  <c r="H64" i="100"/>
  <c r="G64" i="100"/>
  <c r="G63" i="100"/>
  <c r="H63" i="100" s="1"/>
  <c r="H62" i="100"/>
  <c r="G62" i="100"/>
  <c r="G61" i="100"/>
  <c r="H61" i="100" s="1"/>
  <c r="H60" i="100"/>
  <c r="G60" i="100"/>
  <c r="G59" i="100"/>
  <c r="H59" i="100" s="1"/>
  <c r="H58" i="100"/>
  <c r="G58" i="100"/>
  <c r="G57" i="100"/>
  <c r="H57" i="100" s="1"/>
  <c r="H56" i="100"/>
  <c r="G56" i="100"/>
  <c r="G55" i="100"/>
  <c r="H55" i="100" s="1"/>
  <c r="H54" i="100"/>
  <c r="G54" i="100"/>
  <c r="G53" i="100"/>
  <c r="H53" i="100" s="1"/>
  <c r="H52" i="100"/>
  <c r="G52" i="100"/>
  <c r="G51" i="100"/>
  <c r="H51" i="100" s="1"/>
  <c r="H50" i="100"/>
  <c r="G50" i="100"/>
  <c r="G49" i="100"/>
  <c r="H49" i="100" s="1"/>
  <c r="H48" i="100"/>
  <c r="G48" i="100"/>
  <c r="G47" i="100"/>
  <c r="H47" i="100" s="1"/>
  <c r="H46" i="100"/>
  <c r="G46" i="100"/>
  <c r="G45" i="100"/>
  <c r="G44" i="100" s="1"/>
  <c r="G43" i="100"/>
  <c r="H43" i="100" s="1"/>
  <c r="H42" i="100"/>
  <c r="G42" i="100"/>
  <c r="G41" i="100"/>
  <c r="H41" i="100" s="1"/>
  <c r="H40" i="100"/>
  <c r="G40" i="100"/>
  <c r="G39" i="100"/>
  <c r="H39" i="100" s="1"/>
  <c r="H38" i="100"/>
  <c r="G38" i="100"/>
  <c r="G37" i="100"/>
  <c r="H37" i="100" s="1"/>
  <c r="H36" i="100"/>
  <c r="G36" i="100"/>
  <c r="G35" i="100"/>
  <c r="H35" i="100" s="1"/>
  <c r="H34" i="100"/>
  <c r="G34" i="100"/>
  <c r="H32" i="100"/>
  <c r="G32" i="100"/>
  <c r="G31" i="100"/>
  <c r="H31" i="100" s="1"/>
  <c r="H30" i="100"/>
  <c r="G30" i="100"/>
  <c r="G29" i="100"/>
  <c r="H29" i="100" s="1"/>
  <c r="H28" i="100"/>
  <c r="G28" i="100"/>
  <c r="G27" i="100"/>
  <c r="H27" i="100" s="1"/>
  <c r="H26" i="100"/>
  <c r="G26" i="100"/>
  <c r="G25" i="100"/>
  <c r="H25" i="100" s="1"/>
  <c r="H24" i="100"/>
  <c r="G24" i="100"/>
  <c r="G23" i="100"/>
  <c r="G22" i="100" s="1"/>
  <c r="H20" i="100"/>
  <c r="G20" i="100"/>
  <c r="G19" i="100"/>
  <c r="H19" i="100" s="1"/>
  <c r="H18" i="100"/>
  <c r="G18" i="100"/>
  <c r="G17" i="100"/>
  <c r="H17" i="100" s="1"/>
  <c r="H16" i="100"/>
  <c r="G16" i="100"/>
  <c r="G15" i="100"/>
  <c r="H15" i="100" s="1"/>
  <c r="H14" i="100"/>
  <c r="G14" i="100"/>
  <c r="G13" i="100"/>
  <c r="H13" i="100" s="1"/>
  <c r="H12" i="100"/>
  <c r="G12" i="100"/>
  <c r="G11" i="100"/>
  <c r="G10" i="100" s="1"/>
  <c r="G253" i="99"/>
  <c r="H253" i="99" s="1"/>
  <c r="H252" i="99"/>
  <c r="G252" i="99"/>
  <c r="G251" i="99"/>
  <c r="H251" i="99" s="1"/>
  <c r="H250" i="99"/>
  <c r="G250" i="99"/>
  <c r="G249" i="99"/>
  <c r="F247" i="99"/>
  <c r="G247" i="99" s="1"/>
  <c r="H247" i="99" s="1"/>
  <c r="F246" i="99"/>
  <c r="G246" i="99" s="1"/>
  <c r="H246" i="99" s="1"/>
  <c r="H245" i="99"/>
  <c r="F245" i="99"/>
  <c r="G245" i="99" s="1"/>
  <c r="G244" i="99"/>
  <c r="H244" i="99" s="1"/>
  <c r="F244" i="99"/>
  <c r="F243" i="99"/>
  <c r="G243" i="99" s="1"/>
  <c r="G241" i="99"/>
  <c r="H241" i="99" s="1"/>
  <c r="F241" i="99"/>
  <c r="F240" i="99"/>
  <c r="G240" i="99" s="1"/>
  <c r="H240" i="99" s="1"/>
  <c r="F239" i="99"/>
  <c r="G239" i="99" s="1"/>
  <c r="H239" i="99" s="1"/>
  <c r="F238" i="99"/>
  <c r="G238" i="99" s="1"/>
  <c r="H238" i="99" s="1"/>
  <c r="G237" i="99"/>
  <c r="H237" i="99" s="1"/>
  <c r="F237" i="99"/>
  <c r="F236" i="99"/>
  <c r="G236" i="99" s="1"/>
  <c r="H236" i="99" s="1"/>
  <c r="F235" i="99"/>
  <c r="G235" i="99" s="1"/>
  <c r="H235" i="99" s="1"/>
  <c r="F234" i="99"/>
  <c r="G234" i="99" s="1"/>
  <c r="H234" i="99" s="1"/>
  <c r="G233" i="99"/>
  <c r="H233" i="99" s="1"/>
  <c r="F233" i="99"/>
  <c r="F232" i="99"/>
  <c r="G232" i="99" s="1"/>
  <c r="H232" i="99" s="1"/>
  <c r="F231" i="99"/>
  <c r="G231" i="99" s="1"/>
  <c r="H231" i="99" s="1"/>
  <c r="F230" i="99"/>
  <c r="G230" i="99" s="1"/>
  <c r="H230" i="99" s="1"/>
  <c r="G229" i="99"/>
  <c r="H229" i="99" s="1"/>
  <c r="F229" i="99"/>
  <c r="F228" i="99"/>
  <c r="G228" i="99" s="1"/>
  <c r="H228" i="99" s="1"/>
  <c r="F227" i="99"/>
  <c r="G227" i="99" s="1"/>
  <c r="H227" i="99" s="1"/>
  <c r="F226" i="99"/>
  <c r="G226" i="99" s="1"/>
  <c r="H226" i="99" s="1"/>
  <c r="G225" i="99"/>
  <c r="F225" i="99"/>
  <c r="G223" i="99"/>
  <c r="G222" i="99"/>
  <c r="G221" i="99"/>
  <c r="G220" i="99"/>
  <c r="G219" i="99"/>
  <c r="G217" i="99" s="1"/>
  <c r="H217" i="99" s="1"/>
  <c r="G218" i="99"/>
  <c r="G216" i="99"/>
  <c r="G215" i="99"/>
  <c r="G214" i="99"/>
  <c r="G213" i="99"/>
  <c r="G212" i="99"/>
  <c r="G211" i="99"/>
  <c r="G210" i="99"/>
  <c r="H210" i="99" s="1"/>
  <c r="G209" i="99"/>
  <c r="G208" i="99"/>
  <c r="G207" i="99"/>
  <c r="G206" i="99"/>
  <c r="G205" i="99"/>
  <c r="G204" i="99"/>
  <c r="G203" i="99"/>
  <c r="H203" i="99" s="1"/>
  <c r="G202" i="99"/>
  <c r="G201" i="99"/>
  <c r="G200" i="99"/>
  <c r="G199" i="99"/>
  <c r="G198" i="99"/>
  <c r="G197" i="99"/>
  <c r="G196" i="99"/>
  <c r="H196" i="99" s="1"/>
  <c r="G195" i="99"/>
  <c r="G194" i="99"/>
  <c r="G193" i="99"/>
  <c r="G192" i="99"/>
  <c r="G191" i="99"/>
  <c r="G190" i="99"/>
  <c r="G189" i="99"/>
  <c r="H189" i="99" s="1"/>
  <c r="G188" i="99"/>
  <c r="G187" i="99"/>
  <c r="G186" i="99"/>
  <c r="G185" i="99"/>
  <c r="G184" i="99"/>
  <c r="G183" i="99"/>
  <c r="G182" i="99"/>
  <c r="H182" i="99" s="1"/>
  <c r="G181" i="99"/>
  <c r="G180" i="99"/>
  <c r="G179" i="99"/>
  <c r="G178" i="99"/>
  <c r="G177" i="99"/>
  <c r="G176" i="99"/>
  <c r="G175" i="99"/>
  <c r="H175" i="99" s="1"/>
  <c r="G174" i="99"/>
  <c r="G173" i="99"/>
  <c r="G172" i="99"/>
  <c r="G171" i="99"/>
  <c r="G170" i="99"/>
  <c r="G169" i="99"/>
  <c r="G168" i="99"/>
  <c r="H168" i="99" s="1"/>
  <c r="G167" i="99"/>
  <c r="G166" i="99"/>
  <c r="G165" i="99"/>
  <c r="G164" i="99"/>
  <c r="G163" i="99"/>
  <c r="G162" i="99"/>
  <c r="G161" i="99"/>
  <c r="H161" i="99" s="1"/>
  <c r="G160" i="99"/>
  <c r="G159" i="99"/>
  <c r="G158" i="99"/>
  <c r="G157" i="99"/>
  <c r="G156" i="99"/>
  <c r="G155" i="99"/>
  <c r="G154" i="99"/>
  <c r="H154" i="99" s="1"/>
  <c r="H153" i="99" s="1"/>
  <c r="F148" i="99"/>
  <c r="G148" i="99" s="1"/>
  <c r="H148" i="99" s="1"/>
  <c r="F143" i="99"/>
  <c r="G143" i="99" s="1"/>
  <c r="H143" i="99" s="1"/>
  <c r="F138" i="99"/>
  <c r="G138" i="99" s="1"/>
  <c r="H138" i="99" s="1"/>
  <c r="G133" i="99"/>
  <c r="H133" i="99" s="1"/>
  <c r="F133" i="99"/>
  <c r="F128" i="99"/>
  <c r="G128" i="99" s="1"/>
  <c r="H128" i="99" s="1"/>
  <c r="F123" i="99"/>
  <c r="G123" i="99" s="1"/>
  <c r="H123" i="99" s="1"/>
  <c r="F118" i="99"/>
  <c r="G118" i="99" s="1"/>
  <c r="H118" i="99" s="1"/>
  <c r="G113" i="99"/>
  <c r="H113" i="99" s="1"/>
  <c r="F113" i="99"/>
  <c r="F108" i="99"/>
  <c r="G108" i="99" s="1"/>
  <c r="H108" i="99" s="1"/>
  <c r="F103" i="99"/>
  <c r="G103" i="99" s="1"/>
  <c r="R101" i="99"/>
  <c r="N101" i="99"/>
  <c r="Q101" i="99" s="1"/>
  <c r="F101" i="99" s="1"/>
  <c r="G101" i="99" s="1"/>
  <c r="H101" i="99" s="1"/>
  <c r="R100" i="99"/>
  <c r="N100" i="99"/>
  <c r="Q100" i="99" s="1"/>
  <c r="F100" i="99" s="1"/>
  <c r="G100" i="99"/>
  <c r="H100" i="99" s="1"/>
  <c r="R99" i="99"/>
  <c r="N99" i="99"/>
  <c r="Q99" i="99" s="1"/>
  <c r="F99" i="99" s="1"/>
  <c r="G99" i="99" s="1"/>
  <c r="H99" i="99" s="1"/>
  <c r="R98" i="99"/>
  <c r="N98" i="99"/>
  <c r="Q98" i="99" s="1"/>
  <c r="F98" i="99" s="1"/>
  <c r="G98" i="99" s="1"/>
  <c r="H98" i="99" s="1"/>
  <c r="R97" i="99"/>
  <c r="N97" i="99"/>
  <c r="Q97" i="99" s="1"/>
  <c r="F97" i="99" s="1"/>
  <c r="G97" i="99" s="1"/>
  <c r="H97" i="99" s="1"/>
  <c r="R96" i="99"/>
  <c r="N96" i="99"/>
  <c r="Q96" i="99" s="1"/>
  <c r="F96" i="99" s="1"/>
  <c r="G96" i="99" s="1"/>
  <c r="H96" i="99" s="1"/>
  <c r="R95" i="99"/>
  <c r="Q95" i="99"/>
  <c r="F95" i="99" s="1"/>
  <c r="G95" i="99" s="1"/>
  <c r="H95" i="99" s="1"/>
  <c r="N95" i="99"/>
  <c r="R94" i="99"/>
  <c r="N94" i="99"/>
  <c r="Q94" i="99" s="1"/>
  <c r="F94" i="99" s="1"/>
  <c r="G94" i="99"/>
  <c r="H94" i="99" s="1"/>
  <c r="R93" i="99"/>
  <c r="N93" i="99"/>
  <c r="Q93" i="99" s="1"/>
  <c r="F93" i="99" s="1"/>
  <c r="G93" i="99" s="1"/>
  <c r="H93" i="99" s="1"/>
  <c r="R92" i="99"/>
  <c r="N92" i="99"/>
  <c r="Q92" i="99" s="1"/>
  <c r="F92" i="99" s="1"/>
  <c r="G92" i="99"/>
  <c r="H92" i="99" s="1"/>
  <c r="R91" i="99"/>
  <c r="N91" i="99"/>
  <c r="Q91" i="99" s="1"/>
  <c r="F91" i="99" s="1"/>
  <c r="G91" i="99" s="1"/>
  <c r="H91" i="99" s="1"/>
  <c r="R90" i="99"/>
  <c r="N90" i="99"/>
  <c r="Q90" i="99" s="1"/>
  <c r="F90" i="99" s="1"/>
  <c r="G90" i="99" s="1"/>
  <c r="H90" i="99" s="1"/>
  <c r="R89" i="99"/>
  <c r="N89" i="99"/>
  <c r="Q89" i="99" s="1"/>
  <c r="F89" i="99" s="1"/>
  <c r="G89" i="99" s="1"/>
  <c r="H89" i="99" s="1"/>
  <c r="R88" i="99"/>
  <c r="N88" i="99"/>
  <c r="Q88" i="99" s="1"/>
  <c r="F88" i="99" s="1"/>
  <c r="G88" i="99" s="1"/>
  <c r="H88" i="99" s="1"/>
  <c r="R87" i="99"/>
  <c r="Q87" i="99"/>
  <c r="F87" i="99" s="1"/>
  <c r="G87" i="99" s="1"/>
  <c r="H87" i="99" s="1"/>
  <c r="N87" i="99"/>
  <c r="R86" i="99"/>
  <c r="N86" i="99"/>
  <c r="Q86" i="99" s="1"/>
  <c r="F86" i="99" s="1"/>
  <c r="G86" i="99"/>
  <c r="H86" i="99" s="1"/>
  <c r="R85" i="99"/>
  <c r="N85" i="99"/>
  <c r="Q85" i="99" s="1"/>
  <c r="F85" i="99" s="1"/>
  <c r="G85" i="99" s="1"/>
  <c r="H85" i="99" s="1"/>
  <c r="R84" i="99"/>
  <c r="N84" i="99"/>
  <c r="Q84" i="99" s="1"/>
  <c r="F84" i="99" s="1"/>
  <c r="G84" i="99"/>
  <c r="H84" i="99" s="1"/>
  <c r="R83" i="99"/>
  <c r="N83" i="99"/>
  <c r="Q83" i="99" s="1"/>
  <c r="F83" i="99" s="1"/>
  <c r="G83" i="99" s="1"/>
  <c r="H83" i="99" s="1"/>
  <c r="R82" i="99"/>
  <c r="N82" i="99"/>
  <c r="Q82" i="99" s="1"/>
  <c r="F82" i="99" s="1"/>
  <c r="G82" i="99" s="1"/>
  <c r="H82" i="99" s="1"/>
  <c r="R81" i="99"/>
  <c r="N81" i="99"/>
  <c r="Q81" i="99" s="1"/>
  <c r="F81" i="99" s="1"/>
  <c r="G81" i="99" s="1"/>
  <c r="H81" i="99" s="1"/>
  <c r="R80" i="99"/>
  <c r="N80" i="99"/>
  <c r="Q80" i="99" s="1"/>
  <c r="F80" i="99" s="1"/>
  <c r="G80" i="99" s="1"/>
  <c r="H80" i="99" s="1"/>
  <c r="R79" i="99"/>
  <c r="Q79" i="99"/>
  <c r="F79" i="99" s="1"/>
  <c r="G79" i="99" s="1"/>
  <c r="H79" i="99" s="1"/>
  <c r="N79" i="99"/>
  <c r="R78" i="99"/>
  <c r="N78" i="99"/>
  <c r="Q78" i="99" s="1"/>
  <c r="F78" i="99" s="1"/>
  <c r="G78" i="99"/>
  <c r="H78" i="99" s="1"/>
  <c r="R77" i="99"/>
  <c r="N77" i="99"/>
  <c r="Q77" i="99" s="1"/>
  <c r="F77" i="99" s="1"/>
  <c r="G77" i="99" s="1"/>
  <c r="H77" i="99" s="1"/>
  <c r="R76" i="99"/>
  <c r="N76" i="99"/>
  <c r="Q76" i="99" s="1"/>
  <c r="F76" i="99" s="1"/>
  <c r="G76" i="99"/>
  <c r="H76" i="99" s="1"/>
  <c r="R75" i="99"/>
  <c r="N75" i="99"/>
  <c r="Q75" i="99" s="1"/>
  <c r="F75" i="99" s="1"/>
  <c r="G75" i="99" s="1"/>
  <c r="H75" i="99" s="1"/>
  <c r="R74" i="99"/>
  <c r="N74" i="99"/>
  <c r="Q74" i="99" s="1"/>
  <c r="F74" i="99" s="1"/>
  <c r="G74" i="99" s="1"/>
  <c r="H74" i="99" s="1"/>
  <c r="R73" i="99"/>
  <c r="N73" i="99"/>
  <c r="Q73" i="99" s="1"/>
  <c r="F73" i="99" s="1"/>
  <c r="G73" i="99" s="1"/>
  <c r="H71" i="99"/>
  <c r="G71" i="99"/>
  <c r="H70" i="99"/>
  <c r="G70" i="99"/>
  <c r="H69" i="99"/>
  <c r="G69" i="99"/>
  <c r="H68" i="99"/>
  <c r="G68" i="99"/>
  <c r="H67" i="99"/>
  <c r="G67" i="99"/>
  <c r="H66" i="99"/>
  <c r="G66" i="99"/>
  <c r="H65" i="99"/>
  <c r="G65" i="99"/>
  <c r="H64" i="99"/>
  <c r="G64" i="99"/>
  <c r="H63" i="99"/>
  <c r="G63" i="99"/>
  <c r="H62" i="99"/>
  <c r="G62" i="99"/>
  <c r="H61" i="99"/>
  <c r="G61" i="99"/>
  <c r="H60" i="99"/>
  <c r="G60" i="99"/>
  <c r="H59" i="99"/>
  <c r="G59" i="99"/>
  <c r="H58" i="99"/>
  <c r="G58" i="99"/>
  <c r="H57" i="99"/>
  <c r="G57" i="99"/>
  <c r="H56" i="99"/>
  <c r="G56" i="99"/>
  <c r="H55" i="99"/>
  <c r="G55" i="99"/>
  <c r="H54" i="99"/>
  <c r="G54" i="99"/>
  <c r="H53" i="99"/>
  <c r="G53" i="99"/>
  <c r="H52" i="99"/>
  <c r="G52" i="99"/>
  <c r="H51" i="99"/>
  <c r="G51" i="99"/>
  <c r="H50" i="99"/>
  <c r="G50" i="99"/>
  <c r="H49" i="99"/>
  <c r="G49" i="99"/>
  <c r="H48" i="99"/>
  <c r="G48" i="99"/>
  <c r="H47" i="99"/>
  <c r="G47" i="99"/>
  <c r="H46" i="99"/>
  <c r="G46" i="99"/>
  <c r="H45" i="99"/>
  <c r="H44" i="99" s="1"/>
  <c r="G45" i="99"/>
  <c r="G44" i="99" s="1"/>
  <c r="G43" i="99"/>
  <c r="H43" i="99" s="1"/>
  <c r="H42" i="99"/>
  <c r="G42" i="99"/>
  <c r="G41" i="99"/>
  <c r="G33" i="99" s="1"/>
  <c r="H40" i="99"/>
  <c r="G40" i="99"/>
  <c r="G39" i="99"/>
  <c r="H39" i="99" s="1"/>
  <c r="H38" i="99"/>
  <c r="G38" i="99"/>
  <c r="G37" i="99"/>
  <c r="H37" i="99" s="1"/>
  <c r="H36" i="99"/>
  <c r="G36" i="99"/>
  <c r="G35" i="99"/>
  <c r="H35" i="99" s="1"/>
  <c r="H34" i="99"/>
  <c r="G34" i="99"/>
  <c r="H32" i="99"/>
  <c r="G32" i="99"/>
  <c r="G31" i="99"/>
  <c r="H31" i="99" s="1"/>
  <c r="H30" i="99"/>
  <c r="G30" i="99"/>
  <c r="G29" i="99"/>
  <c r="H29" i="99" s="1"/>
  <c r="H28" i="99"/>
  <c r="G28" i="99"/>
  <c r="G27" i="99"/>
  <c r="H27" i="99" s="1"/>
  <c r="H26" i="99"/>
  <c r="G26" i="99"/>
  <c r="G25" i="99"/>
  <c r="H25" i="99" s="1"/>
  <c r="H24" i="99"/>
  <c r="G24" i="99"/>
  <c r="G23" i="99"/>
  <c r="G22" i="99" s="1"/>
  <c r="H20" i="99"/>
  <c r="G20" i="99"/>
  <c r="G19" i="99"/>
  <c r="H19" i="99" s="1"/>
  <c r="H18" i="99"/>
  <c r="G18" i="99"/>
  <c r="G17" i="99"/>
  <c r="H17" i="99" s="1"/>
  <c r="H16" i="99"/>
  <c r="G16" i="99"/>
  <c r="G15" i="99"/>
  <c r="H15" i="99" s="1"/>
  <c r="H14" i="99"/>
  <c r="G14" i="99"/>
  <c r="G13" i="99"/>
  <c r="H13" i="99" s="1"/>
  <c r="H12" i="99"/>
  <c r="G12" i="99"/>
  <c r="G11" i="99"/>
  <c r="G10" i="99" s="1"/>
  <c r="G253" i="98"/>
  <c r="H253" i="98" s="1"/>
  <c r="G252" i="98"/>
  <c r="H252" i="98" s="1"/>
  <c r="G251" i="98"/>
  <c r="H251" i="98" s="1"/>
  <c r="G250" i="98"/>
  <c r="H250" i="98" s="1"/>
  <c r="G249" i="98"/>
  <c r="H249" i="98" s="1"/>
  <c r="G247" i="98"/>
  <c r="H247" i="98" s="1"/>
  <c r="F247" i="98"/>
  <c r="F246" i="98"/>
  <c r="G246" i="98" s="1"/>
  <c r="H246" i="98" s="1"/>
  <c r="G245" i="98"/>
  <c r="H245" i="98" s="1"/>
  <c r="F245" i="98"/>
  <c r="F244" i="98"/>
  <c r="G244" i="98" s="1"/>
  <c r="H244" i="98" s="1"/>
  <c r="G243" i="98"/>
  <c r="H243" i="98" s="1"/>
  <c r="F243" i="98"/>
  <c r="F241" i="98"/>
  <c r="G241" i="98" s="1"/>
  <c r="H241" i="98" s="1"/>
  <c r="G240" i="98"/>
  <c r="H240" i="98" s="1"/>
  <c r="F240" i="98"/>
  <c r="F239" i="98"/>
  <c r="G239" i="98" s="1"/>
  <c r="H239" i="98" s="1"/>
  <c r="G238" i="98"/>
  <c r="H238" i="98" s="1"/>
  <c r="F238" i="98"/>
  <c r="F237" i="98"/>
  <c r="G237" i="98" s="1"/>
  <c r="H237" i="98" s="1"/>
  <c r="G236" i="98"/>
  <c r="H236" i="98" s="1"/>
  <c r="F236" i="98"/>
  <c r="H235" i="98"/>
  <c r="F235" i="98"/>
  <c r="G235" i="98" s="1"/>
  <c r="G234" i="98"/>
  <c r="H234" i="98" s="1"/>
  <c r="F234" i="98"/>
  <c r="F233" i="98"/>
  <c r="G233" i="98" s="1"/>
  <c r="H233" i="98" s="1"/>
  <c r="G232" i="98"/>
  <c r="H232" i="98" s="1"/>
  <c r="F232" i="98"/>
  <c r="F231" i="98"/>
  <c r="G231" i="98" s="1"/>
  <c r="H231" i="98" s="1"/>
  <c r="G230" i="98"/>
  <c r="H230" i="98" s="1"/>
  <c r="F230" i="98"/>
  <c r="F229" i="98"/>
  <c r="G229" i="98" s="1"/>
  <c r="H229" i="98" s="1"/>
  <c r="G228" i="98"/>
  <c r="H228" i="98" s="1"/>
  <c r="F228" i="98"/>
  <c r="F227" i="98"/>
  <c r="G227" i="98" s="1"/>
  <c r="H227" i="98" s="1"/>
  <c r="G226" i="98"/>
  <c r="H226" i="98" s="1"/>
  <c r="F226" i="98"/>
  <c r="F225" i="98"/>
  <c r="G225" i="98" s="1"/>
  <c r="G223" i="98"/>
  <c r="G222" i="98"/>
  <c r="G221" i="98"/>
  <c r="G220" i="98"/>
  <c r="G219" i="98"/>
  <c r="G218" i="98"/>
  <c r="G217" i="98" s="1"/>
  <c r="H217" i="98" s="1"/>
  <c r="G216" i="98"/>
  <c r="G215" i="98"/>
  <c r="G214" i="98"/>
  <c r="G213" i="98"/>
  <c r="G212" i="98"/>
  <c r="G211" i="98"/>
  <c r="G210" i="98"/>
  <c r="H210" i="98" s="1"/>
  <c r="G209" i="98"/>
  <c r="G208" i="98"/>
  <c r="G207" i="98"/>
  <c r="G206" i="98"/>
  <c r="G203" i="98" s="1"/>
  <c r="H203" i="98" s="1"/>
  <c r="G205" i="98"/>
  <c r="G204" i="98"/>
  <c r="G202" i="98"/>
  <c r="G201" i="98"/>
  <c r="G200" i="98"/>
  <c r="G199" i="98"/>
  <c r="G196" i="98" s="1"/>
  <c r="H196" i="98" s="1"/>
  <c r="G198" i="98"/>
  <c r="G197" i="98"/>
  <c r="G195" i="98"/>
  <c r="G194" i="98"/>
  <c r="G193" i="98"/>
  <c r="G192" i="98"/>
  <c r="G191" i="98"/>
  <c r="G190" i="98"/>
  <c r="G189" i="98" s="1"/>
  <c r="H189" i="98" s="1"/>
  <c r="G188" i="98"/>
  <c r="G187" i="98"/>
  <c r="G186" i="98"/>
  <c r="G185" i="98"/>
  <c r="G184" i="98"/>
  <c r="G183" i="98"/>
  <c r="G182" i="98"/>
  <c r="H182" i="98" s="1"/>
  <c r="G181" i="98"/>
  <c r="G180" i="98"/>
  <c r="G179" i="98"/>
  <c r="G178" i="98"/>
  <c r="G175" i="98" s="1"/>
  <c r="H175" i="98" s="1"/>
  <c r="G177" i="98"/>
  <c r="G176" i="98"/>
  <c r="G174" i="98"/>
  <c r="G173" i="98"/>
  <c r="G172" i="98"/>
  <c r="G171" i="98"/>
  <c r="G168" i="98" s="1"/>
  <c r="H168" i="98" s="1"/>
  <c r="G170" i="98"/>
  <c r="G169" i="98"/>
  <c r="G167" i="98"/>
  <c r="G166" i="98"/>
  <c r="G165" i="98"/>
  <c r="G164" i="98"/>
  <c r="G163" i="98"/>
  <c r="G162" i="98"/>
  <c r="G161" i="98" s="1"/>
  <c r="H161" i="98" s="1"/>
  <c r="G160" i="98"/>
  <c r="G159" i="98"/>
  <c r="G158" i="98"/>
  <c r="G157" i="98"/>
  <c r="G156" i="98"/>
  <c r="G155" i="98"/>
  <c r="G154" i="98"/>
  <c r="H154" i="98" s="1"/>
  <c r="G148" i="98"/>
  <c r="H148" i="98" s="1"/>
  <c r="F148" i="98"/>
  <c r="H143" i="98"/>
  <c r="F143" i="98"/>
  <c r="G143" i="98" s="1"/>
  <c r="G138" i="98"/>
  <c r="H138" i="98" s="1"/>
  <c r="F138" i="98"/>
  <c r="H133" i="98"/>
  <c r="F133" i="98"/>
  <c r="G133" i="98" s="1"/>
  <c r="G128" i="98"/>
  <c r="H128" i="98" s="1"/>
  <c r="F128" i="98"/>
  <c r="H123" i="98"/>
  <c r="F123" i="98"/>
  <c r="G123" i="98" s="1"/>
  <c r="G118" i="98"/>
  <c r="H118" i="98" s="1"/>
  <c r="F118" i="98"/>
  <c r="H113" i="98"/>
  <c r="F113" i="98"/>
  <c r="G113" i="98" s="1"/>
  <c r="G108" i="98"/>
  <c r="H108" i="98" s="1"/>
  <c r="F108" i="98"/>
  <c r="H103" i="98"/>
  <c r="H102" i="98" s="1"/>
  <c r="F103" i="98"/>
  <c r="G103" i="98" s="1"/>
  <c r="G102" i="98" s="1"/>
  <c r="R101" i="98"/>
  <c r="Q101" i="98"/>
  <c r="F101" i="98" s="1"/>
  <c r="G101" i="98" s="1"/>
  <c r="H101" i="98" s="1"/>
  <c r="N101" i="98"/>
  <c r="R100" i="98"/>
  <c r="Q100" i="98"/>
  <c r="N100" i="98"/>
  <c r="F100" i="98"/>
  <c r="G100" i="98" s="1"/>
  <c r="H100" i="98" s="1"/>
  <c r="R99" i="98"/>
  <c r="Q99" i="98"/>
  <c r="N99" i="98"/>
  <c r="H99" i="98"/>
  <c r="F99" i="98"/>
  <c r="G99" i="98" s="1"/>
  <c r="R98" i="98"/>
  <c r="Q98" i="98"/>
  <c r="F98" i="98" s="1"/>
  <c r="G98" i="98" s="1"/>
  <c r="H98" i="98" s="1"/>
  <c r="N98" i="98"/>
  <c r="R97" i="98"/>
  <c r="Q97" i="98"/>
  <c r="F97" i="98" s="1"/>
  <c r="G97" i="98" s="1"/>
  <c r="H97" i="98" s="1"/>
  <c r="N97" i="98"/>
  <c r="R96" i="98"/>
  <c r="Q96" i="98"/>
  <c r="N96" i="98"/>
  <c r="F96" i="98"/>
  <c r="G96" i="98" s="1"/>
  <c r="H96" i="98" s="1"/>
  <c r="R95" i="98"/>
  <c r="Q95" i="98"/>
  <c r="N95" i="98"/>
  <c r="H95" i="98"/>
  <c r="F95" i="98"/>
  <c r="G95" i="98" s="1"/>
  <c r="R94" i="98"/>
  <c r="Q94" i="98"/>
  <c r="F94" i="98" s="1"/>
  <c r="G94" i="98" s="1"/>
  <c r="H94" i="98" s="1"/>
  <c r="N94" i="98"/>
  <c r="R93" i="98"/>
  <c r="Q93" i="98"/>
  <c r="F93" i="98" s="1"/>
  <c r="G93" i="98" s="1"/>
  <c r="H93" i="98" s="1"/>
  <c r="N93" i="98"/>
  <c r="R92" i="98"/>
  <c r="Q92" i="98"/>
  <c r="N92" i="98"/>
  <c r="F92" i="98"/>
  <c r="G92" i="98" s="1"/>
  <c r="H92" i="98" s="1"/>
  <c r="R91" i="98"/>
  <c r="Q91" i="98"/>
  <c r="N91" i="98"/>
  <c r="H91" i="98"/>
  <c r="F91" i="98"/>
  <c r="G91" i="98" s="1"/>
  <c r="R90" i="98"/>
  <c r="Q90" i="98"/>
  <c r="F90" i="98" s="1"/>
  <c r="G90" i="98" s="1"/>
  <c r="H90" i="98" s="1"/>
  <c r="N90" i="98"/>
  <c r="R89" i="98"/>
  <c r="Q89" i="98"/>
  <c r="F89" i="98" s="1"/>
  <c r="G89" i="98" s="1"/>
  <c r="H89" i="98" s="1"/>
  <c r="N89" i="98"/>
  <c r="R88" i="98"/>
  <c r="Q88" i="98"/>
  <c r="N88" i="98"/>
  <c r="F88" i="98"/>
  <c r="G88" i="98" s="1"/>
  <c r="H88" i="98" s="1"/>
  <c r="R87" i="98"/>
  <c r="Q87" i="98"/>
  <c r="N87" i="98"/>
  <c r="H87" i="98"/>
  <c r="F87" i="98"/>
  <c r="G87" i="98" s="1"/>
  <c r="R86" i="98"/>
  <c r="Q86" i="98"/>
  <c r="F86" i="98" s="1"/>
  <c r="G86" i="98" s="1"/>
  <c r="H86" i="98" s="1"/>
  <c r="N86" i="98"/>
  <c r="R85" i="98"/>
  <c r="Q85" i="98"/>
  <c r="F85" i="98" s="1"/>
  <c r="G85" i="98" s="1"/>
  <c r="H85" i="98" s="1"/>
  <c r="N85" i="98"/>
  <c r="R84" i="98"/>
  <c r="Q84" i="98"/>
  <c r="N84" i="98"/>
  <c r="F84" i="98"/>
  <c r="G84" i="98" s="1"/>
  <c r="H84" i="98" s="1"/>
  <c r="R83" i="98"/>
  <c r="Q83" i="98"/>
  <c r="N83" i="98"/>
  <c r="H83" i="98"/>
  <c r="F83" i="98"/>
  <c r="G83" i="98" s="1"/>
  <c r="R82" i="98"/>
  <c r="Q82" i="98"/>
  <c r="F82" i="98" s="1"/>
  <c r="G82" i="98" s="1"/>
  <c r="H82" i="98" s="1"/>
  <c r="N82" i="98"/>
  <c r="R81" i="98"/>
  <c r="Q81" i="98"/>
  <c r="F81" i="98" s="1"/>
  <c r="G81" i="98" s="1"/>
  <c r="H81" i="98" s="1"/>
  <c r="N81" i="98"/>
  <c r="R80" i="98"/>
  <c r="Q80" i="98"/>
  <c r="N80" i="98"/>
  <c r="F80" i="98"/>
  <c r="G80" i="98" s="1"/>
  <c r="H80" i="98" s="1"/>
  <c r="R79" i="98"/>
  <c r="Q79" i="98"/>
  <c r="N79" i="98"/>
  <c r="H79" i="98"/>
  <c r="F79" i="98"/>
  <c r="G79" i="98" s="1"/>
  <c r="R78" i="98"/>
  <c r="Q78" i="98"/>
  <c r="F78" i="98" s="1"/>
  <c r="G78" i="98" s="1"/>
  <c r="H78" i="98" s="1"/>
  <c r="N78" i="98"/>
  <c r="R77" i="98"/>
  <c r="Q77" i="98"/>
  <c r="F77" i="98" s="1"/>
  <c r="G77" i="98" s="1"/>
  <c r="H77" i="98" s="1"/>
  <c r="N77" i="98"/>
  <c r="R76" i="98"/>
  <c r="Q76" i="98"/>
  <c r="N76" i="98"/>
  <c r="F76" i="98"/>
  <c r="G76" i="98" s="1"/>
  <c r="H76" i="98" s="1"/>
  <c r="R75" i="98"/>
  <c r="Q75" i="98"/>
  <c r="N75" i="98"/>
  <c r="H75" i="98"/>
  <c r="F75" i="98"/>
  <c r="G75" i="98" s="1"/>
  <c r="R74" i="98"/>
  <c r="Q74" i="98"/>
  <c r="F74" i="98" s="1"/>
  <c r="G74" i="98" s="1"/>
  <c r="H74" i="98" s="1"/>
  <c r="N74" i="98"/>
  <c r="R73" i="98"/>
  <c r="Q73" i="98"/>
  <c r="F73" i="98" s="1"/>
  <c r="G73" i="98" s="1"/>
  <c r="N73" i="98"/>
  <c r="G71" i="98"/>
  <c r="H71" i="98" s="1"/>
  <c r="G70" i="98"/>
  <c r="H70" i="98" s="1"/>
  <c r="G69" i="98"/>
  <c r="H69" i="98" s="1"/>
  <c r="G68" i="98"/>
  <c r="H68" i="98" s="1"/>
  <c r="G67" i="98"/>
  <c r="H67" i="98" s="1"/>
  <c r="G66" i="98"/>
  <c r="H66" i="98" s="1"/>
  <c r="G65" i="98"/>
  <c r="H65" i="98" s="1"/>
  <c r="G64" i="98"/>
  <c r="H64" i="98" s="1"/>
  <c r="G63" i="98"/>
  <c r="H63" i="98" s="1"/>
  <c r="G62" i="98"/>
  <c r="H62" i="98" s="1"/>
  <c r="G61" i="98"/>
  <c r="H61" i="98" s="1"/>
  <c r="G60" i="98"/>
  <c r="H60" i="98" s="1"/>
  <c r="G59" i="98"/>
  <c r="H59" i="98" s="1"/>
  <c r="G58" i="98"/>
  <c r="H58" i="98" s="1"/>
  <c r="G57" i="98"/>
  <c r="H57" i="98" s="1"/>
  <c r="G56" i="98"/>
  <c r="H56" i="98" s="1"/>
  <c r="G55" i="98"/>
  <c r="H55" i="98" s="1"/>
  <c r="G54" i="98"/>
  <c r="H54" i="98" s="1"/>
  <c r="G53" i="98"/>
  <c r="H53" i="98" s="1"/>
  <c r="G52" i="98"/>
  <c r="H52" i="98" s="1"/>
  <c r="G51" i="98"/>
  <c r="H51" i="98" s="1"/>
  <c r="G50" i="98"/>
  <c r="H50" i="98" s="1"/>
  <c r="G49" i="98"/>
  <c r="H49" i="98" s="1"/>
  <c r="G48" i="98"/>
  <c r="H48" i="98" s="1"/>
  <c r="G47" i="98"/>
  <c r="H47" i="98" s="1"/>
  <c r="G46" i="98"/>
  <c r="H46" i="98" s="1"/>
  <c r="G45" i="98"/>
  <c r="H45" i="98" s="1"/>
  <c r="G44" i="98"/>
  <c r="G43" i="98"/>
  <c r="H43" i="98" s="1"/>
  <c r="G42" i="98"/>
  <c r="H42" i="98" s="1"/>
  <c r="G41" i="98"/>
  <c r="H41" i="98" s="1"/>
  <c r="G40" i="98"/>
  <c r="H40" i="98" s="1"/>
  <c r="G39" i="98"/>
  <c r="H39" i="98" s="1"/>
  <c r="G38" i="98"/>
  <c r="H38" i="98" s="1"/>
  <c r="G37" i="98"/>
  <c r="H37" i="98" s="1"/>
  <c r="G36" i="98"/>
  <c r="H36" i="98" s="1"/>
  <c r="G35" i="98"/>
  <c r="H35" i="98" s="1"/>
  <c r="G34" i="98"/>
  <c r="H34" i="98" s="1"/>
  <c r="G32" i="98"/>
  <c r="H32" i="98" s="1"/>
  <c r="G31" i="98"/>
  <c r="H31" i="98" s="1"/>
  <c r="G30" i="98"/>
  <c r="H30" i="98" s="1"/>
  <c r="G29" i="98"/>
  <c r="H29" i="98" s="1"/>
  <c r="G28" i="98"/>
  <c r="H28" i="98" s="1"/>
  <c r="G27" i="98"/>
  <c r="H27" i="98" s="1"/>
  <c r="G26" i="98"/>
  <c r="H26" i="98" s="1"/>
  <c r="G25" i="98"/>
  <c r="H25" i="98" s="1"/>
  <c r="G24" i="98"/>
  <c r="H24" i="98" s="1"/>
  <c r="G23" i="98"/>
  <c r="H23" i="98" s="1"/>
  <c r="G20" i="98"/>
  <c r="H20" i="98" s="1"/>
  <c r="G19" i="98"/>
  <c r="H19" i="98" s="1"/>
  <c r="G18" i="98"/>
  <c r="H18" i="98" s="1"/>
  <c r="G17" i="98"/>
  <c r="H17" i="98" s="1"/>
  <c r="G16" i="98"/>
  <c r="H16" i="98" s="1"/>
  <c r="G15" i="98"/>
  <c r="H15" i="98" s="1"/>
  <c r="G14" i="98"/>
  <c r="H14" i="98" s="1"/>
  <c r="G13" i="98"/>
  <c r="H13" i="98" s="1"/>
  <c r="G12" i="98"/>
  <c r="H12" i="98" s="1"/>
  <c r="G11" i="98"/>
  <c r="H11" i="98" s="1"/>
  <c r="G253" i="97"/>
  <c r="H253" i="97" s="1"/>
  <c r="G252" i="97"/>
  <c r="H252" i="97" s="1"/>
  <c r="G251" i="97"/>
  <c r="H251" i="97" s="1"/>
  <c r="G250" i="97"/>
  <c r="H250" i="97" s="1"/>
  <c r="G249" i="97"/>
  <c r="G248" i="97" s="1"/>
  <c r="G247" i="97"/>
  <c r="H247" i="97" s="1"/>
  <c r="F247" i="97"/>
  <c r="F246" i="97"/>
  <c r="G246" i="97" s="1"/>
  <c r="H246" i="97" s="1"/>
  <c r="G245" i="97"/>
  <c r="H245" i="97" s="1"/>
  <c r="F245" i="97"/>
  <c r="F244" i="97"/>
  <c r="G244" i="97" s="1"/>
  <c r="H244" i="97" s="1"/>
  <c r="G243" i="97"/>
  <c r="H243" i="97" s="1"/>
  <c r="H242" i="97" s="1"/>
  <c r="F243" i="97"/>
  <c r="F241" i="97"/>
  <c r="G241" i="97" s="1"/>
  <c r="H241" i="97" s="1"/>
  <c r="G240" i="97"/>
  <c r="H240" i="97" s="1"/>
  <c r="F240" i="97"/>
  <c r="F239" i="97"/>
  <c r="G239" i="97" s="1"/>
  <c r="H239" i="97" s="1"/>
  <c r="G238" i="97"/>
  <c r="H238" i="97" s="1"/>
  <c r="F238" i="97"/>
  <c r="F237" i="97"/>
  <c r="G237" i="97" s="1"/>
  <c r="H237" i="97" s="1"/>
  <c r="G236" i="97"/>
  <c r="H236" i="97" s="1"/>
  <c r="F236" i="97"/>
  <c r="F235" i="97"/>
  <c r="G235" i="97" s="1"/>
  <c r="H235" i="97" s="1"/>
  <c r="G234" i="97"/>
  <c r="H234" i="97" s="1"/>
  <c r="F234" i="97"/>
  <c r="F233" i="97"/>
  <c r="G233" i="97" s="1"/>
  <c r="H233" i="97" s="1"/>
  <c r="G232" i="97"/>
  <c r="H232" i="97" s="1"/>
  <c r="F232" i="97"/>
  <c r="F231" i="97"/>
  <c r="G231" i="97" s="1"/>
  <c r="H231" i="97" s="1"/>
  <c r="G230" i="97"/>
  <c r="H230" i="97" s="1"/>
  <c r="F230" i="97"/>
  <c r="F229" i="97"/>
  <c r="G229" i="97" s="1"/>
  <c r="H229" i="97" s="1"/>
  <c r="G228" i="97"/>
  <c r="H228" i="97" s="1"/>
  <c r="F228" i="97"/>
  <c r="F227" i="97"/>
  <c r="G227" i="97" s="1"/>
  <c r="H227" i="97" s="1"/>
  <c r="G226" i="97"/>
  <c r="H226" i="97" s="1"/>
  <c r="F226" i="97"/>
  <c r="F225" i="97"/>
  <c r="G225" i="97" s="1"/>
  <c r="G223" i="97"/>
  <c r="G222" i="97"/>
  <c r="G221" i="97"/>
  <c r="G220" i="97"/>
  <c r="G219" i="97"/>
  <c r="G218" i="97"/>
  <c r="G217" i="97"/>
  <c r="H217" i="97" s="1"/>
  <c r="G216" i="97"/>
  <c r="G215" i="97"/>
  <c r="G214" i="97"/>
  <c r="G213" i="97"/>
  <c r="G212" i="97"/>
  <c r="G211" i="97"/>
  <c r="G210" i="97"/>
  <c r="H210" i="97" s="1"/>
  <c r="G209" i="97"/>
  <c r="G208" i="97"/>
  <c r="G207" i="97"/>
  <c r="G206" i="97"/>
  <c r="G205" i="97"/>
  <c r="G204" i="97"/>
  <c r="G203" i="97"/>
  <c r="H203" i="97" s="1"/>
  <c r="G202" i="97"/>
  <c r="G201" i="97"/>
  <c r="G200" i="97"/>
  <c r="G199" i="97"/>
  <c r="G198" i="97"/>
  <c r="G197" i="97"/>
  <c r="G196" i="97"/>
  <c r="H196" i="97" s="1"/>
  <c r="G195" i="97"/>
  <c r="G194" i="97"/>
  <c r="G193" i="97"/>
  <c r="G192" i="97"/>
  <c r="G191" i="97"/>
  <c r="G190" i="97"/>
  <c r="G189" i="97"/>
  <c r="H189" i="97" s="1"/>
  <c r="G188" i="97"/>
  <c r="G187" i="97"/>
  <c r="G186" i="97"/>
  <c r="G185" i="97"/>
  <c r="G184" i="97"/>
  <c r="G183" i="97"/>
  <c r="G182" i="97"/>
  <c r="H182" i="97" s="1"/>
  <c r="G181" i="97"/>
  <c r="G180" i="97"/>
  <c r="G179" i="97"/>
  <c r="G178" i="97"/>
  <c r="G177" i="97"/>
  <c r="G176" i="97"/>
  <c r="G175" i="97"/>
  <c r="H175" i="97" s="1"/>
  <c r="G174" i="97"/>
  <c r="G173" i="97"/>
  <c r="G172" i="97"/>
  <c r="G171" i="97"/>
  <c r="G170" i="97"/>
  <c r="G169" i="97"/>
  <c r="G168" i="97"/>
  <c r="H168" i="97" s="1"/>
  <c r="G167" i="97"/>
  <c r="G166" i="97"/>
  <c r="G165" i="97"/>
  <c r="G164" i="97"/>
  <c r="G163" i="97"/>
  <c r="G162" i="97"/>
  <c r="G161" i="97"/>
  <c r="H161" i="97" s="1"/>
  <c r="G160" i="97"/>
  <c r="G159" i="97"/>
  <c r="G158" i="97"/>
  <c r="G157" i="97"/>
  <c r="G156" i="97"/>
  <c r="G155" i="97"/>
  <c r="G154" i="97"/>
  <c r="H154" i="97" s="1"/>
  <c r="H153" i="97" s="1"/>
  <c r="G153" i="97"/>
  <c r="F148" i="97"/>
  <c r="G148" i="97" s="1"/>
  <c r="H148" i="97" s="1"/>
  <c r="F143" i="97"/>
  <c r="G143" i="97" s="1"/>
  <c r="H143" i="97" s="1"/>
  <c r="F138" i="97"/>
  <c r="G138" i="97" s="1"/>
  <c r="H138" i="97" s="1"/>
  <c r="G133" i="97"/>
  <c r="H133" i="97" s="1"/>
  <c r="F133" i="97"/>
  <c r="F128" i="97"/>
  <c r="G128" i="97" s="1"/>
  <c r="H128" i="97" s="1"/>
  <c r="F123" i="97"/>
  <c r="G123" i="97" s="1"/>
  <c r="H123" i="97" s="1"/>
  <c r="F118" i="97"/>
  <c r="G118" i="97" s="1"/>
  <c r="H118" i="97" s="1"/>
  <c r="G113" i="97"/>
  <c r="H113" i="97" s="1"/>
  <c r="F113" i="97"/>
  <c r="F108" i="97"/>
  <c r="G108" i="97" s="1"/>
  <c r="H108" i="97" s="1"/>
  <c r="F103" i="97"/>
  <c r="G103" i="97" s="1"/>
  <c r="R101" i="97"/>
  <c r="N101" i="97"/>
  <c r="Q101" i="97" s="1"/>
  <c r="F101" i="97" s="1"/>
  <c r="G101" i="97" s="1"/>
  <c r="H101" i="97" s="1"/>
  <c r="R100" i="97"/>
  <c r="N100" i="97"/>
  <c r="Q100" i="97" s="1"/>
  <c r="F100" i="97" s="1"/>
  <c r="G100" i="97" s="1"/>
  <c r="H100" i="97" s="1"/>
  <c r="R99" i="97"/>
  <c r="N99" i="97"/>
  <c r="Q99" i="97" s="1"/>
  <c r="F99" i="97" s="1"/>
  <c r="G99" i="97" s="1"/>
  <c r="H99" i="97" s="1"/>
  <c r="R98" i="97"/>
  <c r="N98" i="97"/>
  <c r="Q98" i="97" s="1"/>
  <c r="F98" i="97" s="1"/>
  <c r="G98" i="97" s="1"/>
  <c r="H98" i="97" s="1"/>
  <c r="R97" i="97"/>
  <c r="N97" i="97"/>
  <c r="Q97" i="97" s="1"/>
  <c r="F97" i="97" s="1"/>
  <c r="G97" i="97" s="1"/>
  <c r="H97" i="97" s="1"/>
  <c r="R96" i="97"/>
  <c r="N96" i="97"/>
  <c r="Q96" i="97" s="1"/>
  <c r="F96" i="97" s="1"/>
  <c r="G96" i="97" s="1"/>
  <c r="H96" i="97" s="1"/>
  <c r="R95" i="97"/>
  <c r="N95" i="97"/>
  <c r="Q95" i="97" s="1"/>
  <c r="F95" i="97" s="1"/>
  <c r="G95" i="97" s="1"/>
  <c r="H95" i="97" s="1"/>
  <c r="R94" i="97"/>
  <c r="N94" i="97"/>
  <c r="Q94" i="97" s="1"/>
  <c r="F94" i="97" s="1"/>
  <c r="G94" i="97" s="1"/>
  <c r="H94" i="97" s="1"/>
  <c r="R93" i="97"/>
  <c r="N93" i="97"/>
  <c r="Q93" i="97" s="1"/>
  <c r="F93" i="97" s="1"/>
  <c r="G93" i="97" s="1"/>
  <c r="H93" i="97" s="1"/>
  <c r="R92" i="97"/>
  <c r="N92" i="97"/>
  <c r="Q92" i="97" s="1"/>
  <c r="F92" i="97" s="1"/>
  <c r="G92" i="97" s="1"/>
  <c r="H92" i="97" s="1"/>
  <c r="R91" i="97"/>
  <c r="N91" i="97"/>
  <c r="Q91" i="97" s="1"/>
  <c r="F91" i="97" s="1"/>
  <c r="G91" i="97" s="1"/>
  <c r="H91" i="97" s="1"/>
  <c r="R90" i="97"/>
  <c r="N90" i="97"/>
  <c r="Q90" i="97" s="1"/>
  <c r="F90" i="97" s="1"/>
  <c r="G90" i="97" s="1"/>
  <c r="H90" i="97" s="1"/>
  <c r="R89" i="97"/>
  <c r="N89" i="97"/>
  <c r="Q89" i="97" s="1"/>
  <c r="F89" i="97" s="1"/>
  <c r="G89" i="97" s="1"/>
  <c r="H89" i="97" s="1"/>
  <c r="R88" i="97"/>
  <c r="N88" i="97"/>
  <c r="Q88" i="97" s="1"/>
  <c r="F88" i="97" s="1"/>
  <c r="G88" i="97" s="1"/>
  <c r="H88" i="97" s="1"/>
  <c r="R87" i="97"/>
  <c r="N87" i="97"/>
  <c r="Q87" i="97" s="1"/>
  <c r="F87" i="97" s="1"/>
  <c r="G87" i="97" s="1"/>
  <c r="H87" i="97" s="1"/>
  <c r="R86" i="97"/>
  <c r="N86" i="97"/>
  <c r="Q86" i="97" s="1"/>
  <c r="F86" i="97" s="1"/>
  <c r="G86" i="97" s="1"/>
  <c r="H86" i="97" s="1"/>
  <c r="R85" i="97"/>
  <c r="N85" i="97"/>
  <c r="Q85" i="97" s="1"/>
  <c r="F85" i="97" s="1"/>
  <c r="G85" i="97" s="1"/>
  <c r="H85" i="97" s="1"/>
  <c r="R84" i="97"/>
  <c r="N84" i="97"/>
  <c r="Q84" i="97" s="1"/>
  <c r="F84" i="97" s="1"/>
  <c r="G84" i="97" s="1"/>
  <c r="H84" i="97" s="1"/>
  <c r="R83" i="97"/>
  <c r="N83" i="97"/>
  <c r="Q83" i="97" s="1"/>
  <c r="F83" i="97" s="1"/>
  <c r="G83" i="97" s="1"/>
  <c r="H83" i="97" s="1"/>
  <c r="R82" i="97"/>
  <c r="N82" i="97"/>
  <c r="Q82" i="97" s="1"/>
  <c r="F82" i="97" s="1"/>
  <c r="G82" i="97" s="1"/>
  <c r="H82" i="97" s="1"/>
  <c r="R81" i="97"/>
  <c r="N81" i="97"/>
  <c r="Q81" i="97" s="1"/>
  <c r="F81" i="97" s="1"/>
  <c r="G81" i="97" s="1"/>
  <c r="H81" i="97" s="1"/>
  <c r="R80" i="97"/>
  <c r="N80" i="97"/>
  <c r="Q80" i="97" s="1"/>
  <c r="F80" i="97" s="1"/>
  <c r="G80" i="97" s="1"/>
  <c r="H80" i="97" s="1"/>
  <c r="R79" i="97"/>
  <c r="N79" i="97"/>
  <c r="Q79" i="97" s="1"/>
  <c r="F79" i="97" s="1"/>
  <c r="G79" i="97" s="1"/>
  <c r="H79" i="97" s="1"/>
  <c r="R78" i="97"/>
  <c r="N78" i="97"/>
  <c r="Q78" i="97" s="1"/>
  <c r="F78" i="97" s="1"/>
  <c r="G78" i="97" s="1"/>
  <c r="H78" i="97" s="1"/>
  <c r="R77" i="97"/>
  <c r="N77" i="97"/>
  <c r="Q77" i="97" s="1"/>
  <c r="F77" i="97" s="1"/>
  <c r="G77" i="97" s="1"/>
  <c r="H77" i="97" s="1"/>
  <c r="R76" i="97"/>
  <c r="N76" i="97"/>
  <c r="Q76" i="97" s="1"/>
  <c r="F76" i="97" s="1"/>
  <c r="G76" i="97" s="1"/>
  <c r="H76" i="97" s="1"/>
  <c r="R75" i="97"/>
  <c r="N75" i="97"/>
  <c r="Q75" i="97" s="1"/>
  <c r="F75" i="97" s="1"/>
  <c r="G75" i="97" s="1"/>
  <c r="H75" i="97" s="1"/>
  <c r="R74" i="97"/>
  <c r="N74" i="97"/>
  <c r="Q74" i="97" s="1"/>
  <c r="F74" i="97" s="1"/>
  <c r="G74" i="97" s="1"/>
  <c r="H74" i="97" s="1"/>
  <c r="R73" i="97"/>
  <c r="N73" i="97"/>
  <c r="Q73" i="97" s="1"/>
  <c r="F73" i="97" s="1"/>
  <c r="G73" i="97" s="1"/>
  <c r="H71" i="97"/>
  <c r="G71" i="97"/>
  <c r="H70" i="97"/>
  <c r="G70" i="97"/>
  <c r="H69" i="97"/>
  <c r="G69" i="97"/>
  <c r="H68" i="97"/>
  <c r="G68" i="97"/>
  <c r="H67" i="97"/>
  <c r="G67" i="97"/>
  <c r="H66" i="97"/>
  <c r="G66" i="97"/>
  <c r="H65" i="97"/>
  <c r="G65" i="97"/>
  <c r="H64" i="97"/>
  <c r="G64" i="97"/>
  <c r="H63" i="97"/>
  <c r="G63" i="97"/>
  <c r="H62" i="97"/>
  <c r="G62" i="97"/>
  <c r="H61" i="97"/>
  <c r="G61" i="97"/>
  <c r="H60" i="97"/>
  <c r="G60" i="97"/>
  <c r="H59" i="97"/>
  <c r="G59" i="97"/>
  <c r="H58" i="97"/>
  <c r="G58" i="97"/>
  <c r="H57" i="97"/>
  <c r="G57" i="97"/>
  <c r="H56" i="97"/>
  <c r="G56" i="97"/>
  <c r="H55" i="97"/>
  <c r="G55" i="97"/>
  <c r="H54" i="97"/>
  <c r="G54" i="97"/>
  <c r="H53" i="97"/>
  <c r="G53" i="97"/>
  <c r="H52" i="97"/>
  <c r="G52" i="97"/>
  <c r="H51" i="97"/>
  <c r="G51" i="97"/>
  <c r="H50" i="97"/>
  <c r="G50" i="97"/>
  <c r="H49" i="97"/>
  <c r="G49" i="97"/>
  <c r="H48" i="97"/>
  <c r="G48" i="97"/>
  <c r="H47" i="97"/>
  <c r="G47" i="97"/>
  <c r="H46" i="97"/>
  <c r="G46" i="97"/>
  <c r="H45" i="97"/>
  <c r="G45" i="97"/>
  <c r="G44" i="97" s="1"/>
  <c r="H44" i="97"/>
  <c r="H43" i="97"/>
  <c r="G43" i="97"/>
  <c r="H42" i="97"/>
  <c r="G42" i="97"/>
  <c r="H41" i="97"/>
  <c r="G41" i="97"/>
  <c r="H40" i="97"/>
  <c r="G40" i="97"/>
  <c r="H39" i="97"/>
  <c r="G39" i="97"/>
  <c r="H38" i="97"/>
  <c r="G38" i="97"/>
  <c r="H37" i="97"/>
  <c r="G37" i="97"/>
  <c r="H36" i="97"/>
  <c r="G36" i="97"/>
  <c r="H35" i="97"/>
  <c r="G35" i="97"/>
  <c r="H34" i="97"/>
  <c r="H33" i="97" s="1"/>
  <c r="G34" i="97"/>
  <c r="G33" i="97"/>
  <c r="H32" i="97"/>
  <c r="G32" i="97"/>
  <c r="H31" i="97"/>
  <c r="G31" i="97"/>
  <c r="H30" i="97"/>
  <c r="G30" i="97"/>
  <c r="H29" i="97"/>
  <c r="G29" i="97"/>
  <c r="H28" i="97"/>
  <c r="G28" i="97"/>
  <c r="H27" i="97"/>
  <c r="G27" i="97"/>
  <c r="H26" i="97"/>
  <c r="G26" i="97"/>
  <c r="H25" i="97"/>
  <c r="G25" i="97"/>
  <c r="H24" i="97"/>
  <c r="G24" i="97"/>
  <c r="H23" i="97"/>
  <c r="G23" i="97"/>
  <c r="G22" i="97" s="1"/>
  <c r="H22" i="97"/>
  <c r="H20" i="97"/>
  <c r="G20" i="97"/>
  <c r="H19" i="97"/>
  <c r="G19" i="97"/>
  <c r="H18" i="97"/>
  <c r="G18" i="97"/>
  <c r="H17" i="97"/>
  <c r="G17" i="97"/>
  <c r="H16" i="97"/>
  <c r="G16" i="97"/>
  <c r="H15" i="97"/>
  <c r="G15" i="97"/>
  <c r="H14" i="97"/>
  <c r="G14" i="97"/>
  <c r="H13" i="97"/>
  <c r="G13" i="97"/>
  <c r="H12" i="97"/>
  <c r="G12" i="97"/>
  <c r="H11" i="97"/>
  <c r="G11" i="97"/>
  <c r="H10" i="97"/>
  <c r="G10" i="97"/>
  <c r="G236" i="96"/>
  <c r="G237" i="96"/>
  <c r="G238" i="96"/>
  <c r="G239" i="96"/>
  <c r="G240" i="96"/>
  <c r="H240" i="96" s="1"/>
  <c r="G73" i="96"/>
  <c r="H73" i="96" s="1"/>
  <c r="G74" i="96"/>
  <c r="G75" i="96"/>
  <c r="G76" i="96"/>
  <c r="G77" i="96"/>
  <c r="H77" i="96" s="1"/>
  <c r="G78" i="96"/>
  <c r="G39" i="96"/>
  <c r="H39" i="96" s="1"/>
  <c r="G40" i="96"/>
  <c r="G26" i="96"/>
  <c r="H26" i="96" s="1"/>
  <c r="G27" i="96"/>
  <c r="G28" i="96"/>
  <c r="H28" i="96" s="1"/>
  <c r="G12" i="96"/>
  <c r="H12" i="96" s="1"/>
  <c r="G13" i="96"/>
  <c r="G14" i="96"/>
  <c r="G15" i="96"/>
  <c r="G16" i="96"/>
  <c r="H16" i="96" s="1"/>
  <c r="G17" i="96"/>
  <c r="G18" i="96"/>
  <c r="G19" i="96"/>
  <c r="G20" i="96"/>
  <c r="H20" i="96" s="1"/>
  <c r="F73" i="96"/>
  <c r="F74" i="96"/>
  <c r="G253" i="96"/>
  <c r="H253" i="96" s="1"/>
  <c r="H252" i="96"/>
  <c r="G252" i="96"/>
  <c r="G251" i="96"/>
  <c r="H251" i="96" s="1"/>
  <c r="H250" i="96"/>
  <c r="G250" i="96"/>
  <c r="G249" i="96"/>
  <c r="G247" i="96"/>
  <c r="H247" i="96" s="1"/>
  <c r="F247" i="96"/>
  <c r="F246" i="96"/>
  <c r="G246" i="96" s="1"/>
  <c r="H246" i="96" s="1"/>
  <c r="F245" i="96"/>
  <c r="G245" i="96" s="1"/>
  <c r="H245" i="96" s="1"/>
  <c r="H244" i="96"/>
  <c r="G244" i="96"/>
  <c r="F244" i="96"/>
  <c r="F243" i="96"/>
  <c r="G243" i="96" s="1"/>
  <c r="H241" i="96"/>
  <c r="G241" i="96"/>
  <c r="F241" i="96"/>
  <c r="F240" i="96"/>
  <c r="F239" i="96"/>
  <c r="H239" i="96" s="1"/>
  <c r="F238" i="96"/>
  <c r="H238" i="96" s="1"/>
  <c r="H237" i="96"/>
  <c r="F237" i="96"/>
  <c r="F236" i="96"/>
  <c r="F235" i="96"/>
  <c r="G235" i="96" s="1"/>
  <c r="H235" i="96" s="1"/>
  <c r="H234" i="96"/>
  <c r="G234" i="96"/>
  <c r="F234" i="96"/>
  <c r="G233" i="96"/>
  <c r="H233" i="96" s="1"/>
  <c r="F233" i="96"/>
  <c r="F232" i="96"/>
  <c r="G232" i="96" s="1"/>
  <c r="H232" i="96" s="1"/>
  <c r="F231" i="96"/>
  <c r="G231" i="96" s="1"/>
  <c r="H231" i="96" s="1"/>
  <c r="H230" i="96"/>
  <c r="G230" i="96"/>
  <c r="F230" i="96"/>
  <c r="G229" i="96"/>
  <c r="H229" i="96" s="1"/>
  <c r="F229" i="96"/>
  <c r="F228" i="96"/>
  <c r="G228" i="96" s="1"/>
  <c r="H228" i="96" s="1"/>
  <c r="F227" i="96"/>
  <c r="G227" i="96" s="1"/>
  <c r="H227" i="96" s="1"/>
  <c r="H226" i="96"/>
  <c r="G226" i="96"/>
  <c r="F226" i="96"/>
  <c r="F225" i="96"/>
  <c r="G225" i="96" s="1"/>
  <c r="G223" i="96"/>
  <c r="G222" i="96"/>
  <c r="G221" i="96"/>
  <c r="G220" i="96"/>
  <c r="G219" i="96"/>
  <c r="G217" i="96" s="1"/>
  <c r="H217" i="96" s="1"/>
  <c r="G218" i="96"/>
  <c r="G216" i="96"/>
  <c r="G215" i="96"/>
  <c r="G214" i="96"/>
  <c r="G213" i="96"/>
  <c r="G212" i="96"/>
  <c r="G210" i="96" s="1"/>
  <c r="H210" i="96" s="1"/>
  <c r="G211" i="96"/>
  <c r="G209" i="96"/>
  <c r="G208" i="96"/>
  <c r="G207" i="96"/>
  <c r="G206" i="96"/>
  <c r="G205" i="96"/>
  <c r="G203" i="96" s="1"/>
  <c r="H203" i="96" s="1"/>
  <c r="G204" i="96"/>
  <c r="G202" i="96"/>
  <c r="G201" i="96"/>
  <c r="G200" i="96"/>
  <c r="G199" i="96"/>
  <c r="G198" i="96"/>
  <c r="G196" i="96" s="1"/>
  <c r="H196" i="96" s="1"/>
  <c r="G197" i="96"/>
  <c r="G195" i="96"/>
  <c r="G194" i="96"/>
  <c r="G193" i="96"/>
  <c r="G192" i="96"/>
  <c r="G191" i="96"/>
  <c r="G189" i="96" s="1"/>
  <c r="H189" i="96" s="1"/>
  <c r="G190" i="96"/>
  <c r="G188" i="96"/>
  <c r="G187" i="96"/>
  <c r="G186" i="96"/>
  <c r="G185" i="96"/>
  <c r="G184" i="96"/>
  <c r="G182" i="96" s="1"/>
  <c r="H182" i="96" s="1"/>
  <c r="G183" i="96"/>
  <c r="G181" i="96"/>
  <c r="G180" i="96"/>
  <c r="G179" i="96"/>
  <c r="G178" i="96"/>
  <c r="G177" i="96"/>
  <c r="G175" i="96" s="1"/>
  <c r="H175" i="96" s="1"/>
  <c r="G176" i="96"/>
  <c r="G174" i="96"/>
  <c r="G173" i="96"/>
  <c r="G172" i="96"/>
  <c r="G171" i="96"/>
  <c r="G170" i="96"/>
  <c r="G168" i="96" s="1"/>
  <c r="H168" i="96" s="1"/>
  <c r="G169" i="96"/>
  <c r="G167" i="96"/>
  <c r="G166" i="96"/>
  <c r="G165" i="96"/>
  <c r="G164" i="96"/>
  <c r="G163" i="96"/>
  <c r="G161" i="96" s="1"/>
  <c r="H161" i="96" s="1"/>
  <c r="G162" i="96"/>
  <c r="G160" i="96"/>
  <c r="G159" i="96"/>
  <c r="G158" i="96"/>
  <c r="G157" i="96"/>
  <c r="G156" i="96"/>
  <c r="G155" i="96"/>
  <c r="F148" i="96"/>
  <c r="G148" i="96" s="1"/>
  <c r="H148" i="96" s="1"/>
  <c r="F143" i="96"/>
  <c r="G143" i="96" s="1"/>
  <c r="H143" i="96" s="1"/>
  <c r="H138" i="96"/>
  <c r="G138" i="96"/>
  <c r="F138" i="96"/>
  <c r="G133" i="96"/>
  <c r="H133" i="96" s="1"/>
  <c r="F133" i="96"/>
  <c r="F128" i="96"/>
  <c r="G128" i="96" s="1"/>
  <c r="H128" i="96" s="1"/>
  <c r="F123" i="96"/>
  <c r="G123" i="96" s="1"/>
  <c r="H123" i="96" s="1"/>
  <c r="H118" i="96"/>
  <c r="G118" i="96"/>
  <c r="F118" i="96"/>
  <c r="G113" i="96"/>
  <c r="H113" i="96" s="1"/>
  <c r="F113" i="96"/>
  <c r="F108" i="96"/>
  <c r="G108" i="96" s="1"/>
  <c r="H108" i="96" s="1"/>
  <c r="F103" i="96"/>
  <c r="G103" i="96" s="1"/>
  <c r="R101" i="96"/>
  <c r="N101" i="96"/>
  <c r="Q101" i="96" s="1"/>
  <c r="F101" i="96" s="1"/>
  <c r="G101" i="96" s="1"/>
  <c r="H101" i="96" s="1"/>
  <c r="R100" i="96"/>
  <c r="Q100" i="96"/>
  <c r="N100" i="96"/>
  <c r="G100" i="96"/>
  <c r="H100" i="96" s="1"/>
  <c r="F100" i="96"/>
  <c r="R99" i="96"/>
  <c r="N99" i="96"/>
  <c r="Q99" i="96" s="1"/>
  <c r="F99" i="96" s="1"/>
  <c r="G99" i="96" s="1"/>
  <c r="H99" i="96" s="1"/>
  <c r="R98" i="96"/>
  <c r="Q98" i="96"/>
  <c r="N98" i="96"/>
  <c r="G98" i="96"/>
  <c r="H98" i="96" s="1"/>
  <c r="F98" i="96"/>
  <c r="R97" i="96"/>
  <c r="N97" i="96"/>
  <c r="Q97" i="96" s="1"/>
  <c r="F97" i="96" s="1"/>
  <c r="G97" i="96" s="1"/>
  <c r="H97" i="96" s="1"/>
  <c r="R96" i="96"/>
  <c r="Q96" i="96"/>
  <c r="N96" i="96"/>
  <c r="G96" i="96"/>
  <c r="H96" i="96" s="1"/>
  <c r="F96" i="96"/>
  <c r="R95" i="96"/>
  <c r="N95" i="96"/>
  <c r="Q95" i="96" s="1"/>
  <c r="F95" i="96" s="1"/>
  <c r="G95" i="96" s="1"/>
  <c r="H95" i="96" s="1"/>
  <c r="R94" i="96"/>
  <c r="Q94" i="96"/>
  <c r="N94" i="96"/>
  <c r="G94" i="96"/>
  <c r="H94" i="96" s="1"/>
  <c r="F94" i="96"/>
  <c r="R93" i="96"/>
  <c r="N93" i="96"/>
  <c r="Q93" i="96" s="1"/>
  <c r="F93" i="96" s="1"/>
  <c r="G93" i="96" s="1"/>
  <c r="H93" i="96" s="1"/>
  <c r="R92" i="96"/>
  <c r="Q92" i="96"/>
  <c r="N92" i="96"/>
  <c r="G92" i="96"/>
  <c r="H92" i="96" s="1"/>
  <c r="F92" i="96"/>
  <c r="R91" i="96"/>
  <c r="N91" i="96"/>
  <c r="Q91" i="96" s="1"/>
  <c r="F91" i="96" s="1"/>
  <c r="G91" i="96" s="1"/>
  <c r="H91" i="96" s="1"/>
  <c r="R90" i="96"/>
  <c r="Q90" i="96"/>
  <c r="N90" i="96"/>
  <c r="G90" i="96"/>
  <c r="H90" i="96" s="1"/>
  <c r="F90" i="96"/>
  <c r="R89" i="96"/>
  <c r="N89" i="96"/>
  <c r="Q89" i="96" s="1"/>
  <c r="F89" i="96" s="1"/>
  <c r="G89" i="96" s="1"/>
  <c r="H89" i="96" s="1"/>
  <c r="R88" i="96"/>
  <c r="Q88" i="96"/>
  <c r="N88" i="96"/>
  <c r="G88" i="96"/>
  <c r="H88" i="96" s="1"/>
  <c r="F88" i="96"/>
  <c r="R87" i="96"/>
  <c r="N87" i="96"/>
  <c r="Q87" i="96" s="1"/>
  <c r="F87" i="96" s="1"/>
  <c r="G87" i="96" s="1"/>
  <c r="H87" i="96" s="1"/>
  <c r="R86" i="96"/>
  <c r="Q86" i="96"/>
  <c r="N86" i="96"/>
  <c r="G86" i="96"/>
  <c r="H86" i="96" s="1"/>
  <c r="F86" i="96"/>
  <c r="R85" i="96"/>
  <c r="N85" i="96"/>
  <c r="Q85" i="96" s="1"/>
  <c r="F85" i="96" s="1"/>
  <c r="G85" i="96" s="1"/>
  <c r="H85" i="96" s="1"/>
  <c r="R84" i="96"/>
  <c r="Q84" i="96"/>
  <c r="N84" i="96"/>
  <c r="H84" i="96"/>
  <c r="G84" i="96"/>
  <c r="F84" i="96"/>
  <c r="R83" i="96"/>
  <c r="Q83" i="96"/>
  <c r="F83" i="96" s="1"/>
  <c r="G83" i="96" s="1"/>
  <c r="H83" i="96" s="1"/>
  <c r="N83" i="96"/>
  <c r="R82" i="96"/>
  <c r="Q82" i="96"/>
  <c r="N82" i="96"/>
  <c r="G82" i="96"/>
  <c r="H82" i="96" s="1"/>
  <c r="F82" i="96"/>
  <c r="R81" i="96"/>
  <c r="N81" i="96"/>
  <c r="Q81" i="96" s="1"/>
  <c r="F81" i="96" s="1"/>
  <c r="G81" i="96" s="1"/>
  <c r="H81" i="96" s="1"/>
  <c r="R80" i="96"/>
  <c r="N80" i="96"/>
  <c r="Q80" i="96" s="1"/>
  <c r="F80" i="96" s="1"/>
  <c r="G80" i="96"/>
  <c r="H80" i="96" s="1"/>
  <c r="R79" i="96"/>
  <c r="N79" i="96"/>
  <c r="Q79" i="96" s="1"/>
  <c r="F79" i="96" s="1"/>
  <c r="G79" i="96" s="1"/>
  <c r="H79" i="96" s="1"/>
  <c r="R78" i="96"/>
  <c r="N78" i="96"/>
  <c r="Q78" i="96" s="1"/>
  <c r="H78" i="96"/>
  <c r="F78" i="96"/>
  <c r="R77" i="96"/>
  <c r="N77" i="96"/>
  <c r="Q77" i="96" s="1"/>
  <c r="F77" i="96" s="1"/>
  <c r="R76" i="96"/>
  <c r="Q76" i="96"/>
  <c r="N76" i="96"/>
  <c r="F76" i="96"/>
  <c r="H76" i="96" s="1"/>
  <c r="R75" i="96"/>
  <c r="N75" i="96"/>
  <c r="Q75" i="96" s="1"/>
  <c r="F75" i="96" s="1"/>
  <c r="H75" i="96"/>
  <c r="R74" i="96"/>
  <c r="Q74" i="96"/>
  <c r="N74" i="96"/>
  <c r="H74" i="96"/>
  <c r="R73" i="96"/>
  <c r="Q73" i="96"/>
  <c r="N73" i="96"/>
  <c r="G71" i="96"/>
  <c r="H71" i="96" s="1"/>
  <c r="H70" i="96"/>
  <c r="G70" i="96"/>
  <c r="G69" i="96"/>
  <c r="H69" i="96" s="1"/>
  <c r="H68" i="96"/>
  <c r="G68" i="96"/>
  <c r="G67" i="96"/>
  <c r="H67" i="96" s="1"/>
  <c r="H66" i="96"/>
  <c r="G66" i="96"/>
  <c r="G65" i="96"/>
  <c r="H65" i="96" s="1"/>
  <c r="G64" i="96"/>
  <c r="H64" i="96" s="1"/>
  <c r="G63" i="96"/>
  <c r="H63" i="96" s="1"/>
  <c r="G62" i="96"/>
  <c r="H62" i="96" s="1"/>
  <c r="H61" i="96"/>
  <c r="G61" i="96"/>
  <c r="G60" i="96"/>
  <c r="H60" i="96" s="1"/>
  <c r="G59" i="96"/>
  <c r="H59" i="96" s="1"/>
  <c r="G58" i="96"/>
  <c r="H58" i="96" s="1"/>
  <c r="G57" i="96"/>
  <c r="H57" i="96" s="1"/>
  <c r="G56" i="96"/>
  <c r="H56" i="96" s="1"/>
  <c r="G55" i="96"/>
  <c r="H55" i="96" s="1"/>
  <c r="G54" i="96"/>
  <c r="H54" i="96" s="1"/>
  <c r="H53" i="96"/>
  <c r="G53" i="96"/>
  <c r="G52" i="96"/>
  <c r="H52" i="96" s="1"/>
  <c r="G51" i="96"/>
  <c r="H51" i="96" s="1"/>
  <c r="G50" i="96"/>
  <c r="H50" i="96" s="1"/>
  <c r="G49" i="96"/>
  <c r="H49" i="96" s="1"/>
  <c r="G48" i="96"/>
  <c r="H48" i="96" s="1"/>
  <c r="G47" i="96"/>
  <c r="H47" i="96" s="1"/>
  <c r="G46" i="96"/>
  <c r="H46" i="96" s="1"/>
  <c r="G45" i="96"/>
  <c r="H45" i="96" s="1"/>
  <c r="G43" i="96"/>
  <c r="H43" i="96" s="1"/>
  <c r="G42" i="96"/>
  <c r="H42" i="96" s="1"/>
  <c r="G41" i="96"/>
  <c r="H41" i="96" s="1"/>
  <c r="H40" i="96"/>
  <c r="H38" i="96"/>
  <c r="G38" i="96"/>
  <c r="G37" i="96"/>
  <c r="H37" i="96" s="1"/>
  <c r="H36" i="96"/>
  <c r="G36" i="96"/>
  <c r="G35" i="96"/>
  <c r="H35" i="96" s="1"/>
  <c r="G34" i="96"/>
  <c r="H34" i="96" s="1"/>
  <c r="H32" i="96"/>
  <c r="G32" i="96"/>
  <c r="G31" i="96"/>
  <c r="H31" i="96" s="1"/>
  <c r="H30" i="96"/>
  <c r="G30" i="96"/>
  <c r="G29" i="96"/>
  <c r="H29" i="96" s="1"/>
  <c r="H27" i="96"/>
  <c r="H25" i="96"/>
  <c r="G25" i="96"/>
  <c r="G24" i="96"/>
  <c r="H24" i="96" s="1"/>
  <c r="G23" i="96"/>
  <c r="H23" i="96" s="1"/>
  <c r="H19" i="96"/>
  <c r="H18" i="96"/>
  <c r="H17" i="96"/>
  <c r="H15" i="96"/>
  <c r="H14" i="96"/>
  <c r="H13" i="96"/>
  <c r="H11" i="96"/>
  <c r="G11" i="96"/>
  <c r="G253" i="95"/>
  <c r="H253" i="95" s="1"/>
  <c r="G252" i="95"/>
  <c r="H252" i="95" s="1"/>
  <c r="H251" i="95"/>
  <c r="G251" i="95"/>
  <c r="G250" i="95"/>
  <c r="H250" i="95" s="1"/>
  <c r="G249" i="95"/>
  <c r="G248" i="95" s="1"/>
  <c r="G247" i="95"/>
  <c r="H247" i="95" s="1"/>
  <c r="F247" i="95"/>
  <c r="G246" i="95"/>
  <c r="H246" i="95" s="1"/>
  <c r="F246" i="95"/>
  <c r="F245" i="95"/>
  <c r="G245" i="95" s="1"/>
  <c r="H245" i="95" s="1"/>
  <c r="F244" i="95"/>
  <c r="G244" i="95" s="1"/>
  <c r="H244" i="95" s="1"/>
  <c r="F243" i="95"/>
  <c r="G243" i="95" s="1"/>
  <c r="H243" i="95" s="1"/>
  <c r="F241" i="95"/>
  <c r="G241" i="95" s="1"/>
  <c r="H241" i="95" s="1"/>
  <c r="H240" i="95"/>
  <c r="G240" i="95"/>
  <c r="F240" i="95"/>
  <c r="H239" i="95"/>
  <c r="F239" i="95"/>
  <c r="F238" i="95"/>
  <c r="H238" i="95" s="1"/>
  <c r="H237" i="95"/>
  <c r="F237" i="95"/>
  <c r="F236" i="95"/>
  <c r="H236" i="95" s="1"/>
  <c r="F235" i="95"/>
  <c r="H235" i="95" s="1"/>
  <c r="F234" i="95"/>
  <c r="G234" i="95" s="1"/>
  <c r="H234" i="95" s="1"/>
  <c r="G233" i="95"/>
  <c r="H233" i="95" s="1"/>
  <c r="F233" i="95"/>
  <c r="F232" i="95"/>
  <c r="G232" i="95" s="1"/>
  <c r="H232" i="95" s="1"/>
  <c r="F231" i="95"/>
  <c r="G231" i="95" s="1"/>
  <c r="H231" i="95" s="1"/>
  <c r="F230" i="95"/>
  <c r="G230" i="95" s="1"/>
  <c r="H230" i="95" s="1"/>
  <c r="G229" i="95"/>
  <c r="H229" i="95" s="1"/>
  <c r="F229" i="95"/>
  <c r="F228" i="95"/>
  <c r="G228" i="95" s="1"/>
  <c r="H228" i="95" s="1"/>
  <c r="F227" i="95"/>
  <c r="G227" i="95" s="1"/>
  <c r="H227" i="95" s="1"/>
  <c r="F226" i="95"/>
  <c r="G226" i="95" s="1"/>
  <c r="H226" i="95" s="1"/>
  <c r="F225" i="95"/>
  <c r="G225" i="95" s="1"/>
  <c r="H225" i="95" s="1"/>
  <c r="G223" i="95"/>
  <c r="G222" i="95"/>
  <c r="G221" i="95"/>
  <c r="G220" i="95"/>
  <c r="G219" i="95"/>
  <c r="G217" i="95" s="1"/>
  <c r="H217" i="95" s="1"/>
  <c r="G218" i="95"/>
  <c r="G216" i="95"/>
  <c r="G215" i="95"/>
  <c r="G214" i="95"/>
  <c r="G213" i="95"/>
  <c r="G212" i="95"/>
  <c r="G210" i="95" s="1"/>
  <c r="H210" i="95" s="1"/>
  <c r="G211" i="95"/>
  <c r="G209" i="95"/>
  <c r="G208" i="95"/>
  <c r="G207" i="95"/>
  <c r="G206" i="95"/>
  <c r="G205" i="95"/>
  <c r="G203" i="95" s="1"/>
  <c r="H203" i="95" s="1"/>
  <c r="G204" i="95"/>
  <c r="G202" i="95"/>
  <c r="G201" i="95"/>
  <c r="G200" i="95"/>
  <c r="G199" i="95"/>
  <c r="G198" i="95"/>
  <c r="G196" i="95" s="1"/>
  <c r="H196" i="95" s="1"/>
  <c r="G197" i="95"/>
  <c r="G195" i="95"/>
  <c r="G194" i="95"/>
  <c r="G193" i="95"/>
  <c r="G192" i="95"/>
  <c r="G191" i="95"/>
  <c r="G189" i="95" s="1"/>
  <c r="H189" i="95" s="1"/>
  <c r="G190" i="95"/>
  <c r="G188" i="95"/>
  <c r="G187" i="95"/>
  <c r="G186" i="95"/>
  <c r="G185" i="95"/>
  <c r="G184" i="95"/>
  <c r="G182" i="95" s="1"/>
  <c r="H182" i="95" s="1"/>
  <c r="G183" i="95"/>
  <c r="G181" i="95"/>
  <c r="G180" i="95"/>
  <c r="G179" i="95"/>
  <c r="G178" i="95"/>
  <c r="G177" i="95"/>
  <c r="G175" i="95" s="1"/>
  <c r="H175" i="95" s="1"/>
  <c r="G176" i="95"/>
  <c r="G174" i="95"/>
  <c r="G173" i="95"/>
  <c r="G172" i="95"/>
  <c r="G171" i="95"/>
  <c r="G170" i="95"/>
  <c r="G168" i="95" s="1"/>
  <c r="H168" i="95" s="1"/>
  <c r="G169" i="95"/>
  <c r="G167" i="95"/>
  <c r="G166" i="95"/>
  <c r="G165" i="95"/>
  <c r="G164" i="95"/>
  <c r="G163" i="95"/>
  <c r="G161" i="95" s="1"/>
  <c r="H161" i="95" s="1"/>
  <c r="G162" i="95"/>
  <c r="G160" i="95"/>
  <c r="G159" i="95"/>
  <c r="G158" i="95"/>
  <c r="G157" i="95"/>
  <c r="G156" i="95"/>
  <c r="G155" i="95"/>
  <c r="G148" i="95"/>
  <c r="H148" i="95" s="1"/>
  <c r="F148" i="95"/>
  <c r="F143" i="95"/>
  <c r="G143" i="95" s="1"/>
  <c r="H143" i="95" s="1"/>
  <c r="H138" i="95"/>
  <c r="F138" i="95"/>
  <c r="G138" i="95" s="1"/>
  <c r="G133" i="95"/>
  <c r="H133" i="95" s="1"/>
  <c r="F133" i="95"/>
  <c r="F128" i="95"/>
  <c r="G128" i="95" s="1"/>
  <c r="H128" i="95" s="1"/>
  <c r="G123" i="95"/>
  <c r="H123" i="95" s="1"/>
  <c r="F123" i="95"/>
  <c r="F118" i="95"/>
  <c r="G118" i="95" s="1"/>
  <c r="H118" i="95" s="1"/>
  <c r="H113" i="95"/>
  <c r="G113" i="95"/>
  <c r="F113" i="95"/>
  <c r="G108" i="95"/>
  <c r="H108" i="95" s="1"/>
  <c r="F108" i="95"/>
  <c r="F103" i="95"/>
  <c r="G103" i="95" s="1"/>
  <c r="R101" i="95"/>
  <c r="N101" i="95"/>
  <c r="Q101" i="95" s="1"/>
  <c r="F101" i="95" s="1"/>
  <c r="G101" i="95" s="1"/>
  <c r="H101" i="95" s="1"/>
  <c r="R100" i="95"/>
  <c r="N100" i="95"/>
  <c r="Q100" i="95" s="1"/>
  <c r="F100" i="95" s="1"/>
  <c r="G100" i="95" s="1"/>
  <c r="H100" i="95" s="1"/>
  <c r="R99" i="95"/>
  <c r="N99" i="95"/>
  <c r="Q99" i="95" s="1"/>
  <c r="F99" i="95" s="1"/>
  <c r="G99" i="95" s="1"/>
  <c r="H99" i="95" s="1"/>
  <c r="R98" i="95"/>
  <c r="N98" i="95"/>
  <c r="Q98" i="95" s="1"/>
  <c r="F98" i="95" s="1"/>
  <c r="G98" i="95" s="1"/>
  <c r="H98" i="95" s="1"/>
  <c r="R97" i="95"/>
  <c r="Q97" i="95"/>
  <c r="F97" i="95" s="1"/>
  <c r="G97" i="95" s="1"/>
  <c r="H97" i="95" s="1"/>
  <c r="N97" i="95"/>
  <c r="R96" i="95"/>
  <c r="N96" i="95"/>
  <c r="Q96" i="95" s="1"/>
  <c r="F96" i="95" s="1"/>
  <c r="G96" i="95"/>
  <c r="H96" i="95" s="1"/>
  <c r="R95" i="95"/>
  <c r="N95" i="95"/>
  <c r="Q95" i="95" s="1"/>
  <c r="F95" i="95" s="1"/>
  <c r="G95" i="95" s="1"/>
  <c r="H95" i="95" s="1"/>
  <c r="R94" i="95"/>
  <c r="N94" i="95"/>
  <c r="Q94" i="95" s="1"/>
  <c r="F94" i="95" s="1"/>
  <c r="G94" i="95"/>
  <c r="H94" i="95" s="1"/>
  <c r="R93" i="95"/>
  <c r="N93" i="95"/>
  <c r="Q93" i="95" s="1"/>
  <c r="F93" i="95" s="1"/>
  <c r="G93" i="95" s="1"/>
  <c r="H93" i="95" s="1"/>
  <c r="R92" i="95"/>
  <c r="N92" i="95"/>
  <c r="Q92" i="95" s="1"/>
  <c r="F92" i="95" s="1"/>
  <c r="G92" i="95" s="1"/>
  <c r="H92" i="95" s="1"/>
  <c r="R91" i="95"/>
  <c r="N91" i="95"/>
  <c r="Q91" i="95" s="1"/>
  <c r="F91" i="95" s="1"/>
  <c r="G91" i="95" s="1"/>
  <c r="H91" i="95" s="1"/>
  <c r="R90" i="95"/>
  <c r="N90" i="95"/>
  <c r="Q90" i="95" s="1"/>
  <c r="F90" i="95" s="1"/>
  <c r="G90" i="95" s="1"/>
  <c r="H90" i="95" s="1"/>
  <c r="R89" i="95"/>
  <c r="Q89" i="95"/>
  <c r="F89" i="95" s="1"/>
  <c r="G89" i="95" s="1"/>
  <c r="H89" i="95" s="1"/>
  <c r="N89" i="95"/>
  <c r="R88" i="95"/>
  <c r="N88" i="95"/>
  <c r="Q88" i="95" s="1"/>
  <c r="F88" i="95" s="1"/>
  <c r="G88" i="95"/>
  <c r="H88" i="95" s="1"/>
  <c r="R87" i="95"/>
  <c r="N87" i="95"/>
  <c r="Q87" i="95" s="1"/>
  <c r="F87" i="95" s="1"/>
  <c r="G87" i="95" s="1"/>
  <c r="H87" i="95" s="1"/>
  <c r="R86" i="95"/>
  <c r="N86" i="95"/>
  <c r="Q86" i="95" s="1"/>
  <c r="F86" i="95" s="1"/>
  <c r="G86" i="95"/>
  <c r="H86" i="95" s="1"/>
  <c r="R85" i="95"/>
  <c r="N85" i="95"/>
  <c r="Q85" i="95" s="1"/>
  <c r="F85" i="95" s="1"/>
  <c r="G85" i="95" s="1"/>
  <c r="H85" i="95" s="1"/>
  <c r="R84" i="95"/>
  <c r="N84" i="95"/>
  <c r="Q84" i="95" s="1"/>
  <c r="F84" i="95" s="1"/>
  <c r="G84" i="95" s="1"/>
  <c r="H84" i="95" s="1"/>
  <c r="R83" i="95"/>
  <c r="N83" i="95"/>
  <c r="Q83" i="95" s="1"/>
  <c r="F83" i="95" s="1"/>
  <c r="G83" i="95" s="1"/>
  <c r="H83" i="95" s="1"/>
  <c r="R82" i="95"/>
  <c r="N82" i="95"/>
  <c r="Q82" i="95" s="1"/>
  <c r="F82" i="95" s="1"/>
  <c r="G82" i="95" s="1"/>
  <c r="H82" i="95" s="1"/>
  <c r="R81" i="95"/>
  <c r="Q81" i="95"/>
  <c r="F81" i="95" s="1"/>
  <c r="G81" i="95" s="1"/>
  <c r="H81" i="95" s="1"/>
  <c r="N81" i="95"/>
  <c r="R80" i="95"/>
  <c r="N80" i="95"/>
  <c r="Q80" i="95" s="1"/>
  <c r="F80" i="95" s="1"/>
  <c r="G80" i="95"/>
  <c r="H80" i="95" s="1"/>
  <c r="R79" i="95"/>
  <c r="N79" i="95"/>
  <c r="Q79" i="95" s="1"/>
  <c r="F79" i="95" s="1"/>
  <c r="G79" i="95" s="1"/>
  <c r="H79" i="95" s="1"/>
  <c r="R78" i="95"/>
  <c r="N78" i="95"/>
  <c r="Q78" i="95" s="1"/>
  <c r="H78" i="95"/>
  <c r="F78" i="95"/>
  <c r="R77" i="95"/>
  <c r="N77" i="95"/>
  <c r="Q77" i="95" s="1"/>
  <c r="F77" i="95" s="1"/>
  <c r="H77" i="95" s="1"/>
  <c r="R76" i="95"/>
  <c r="Q76" i="95"/>
  <c r="N76" i="95"/>
  <c r="F76" i="95"/>
  <c r="H76" i="95" s="1"/>
  <c r="R75" i="95"/>
  <c r="N75" i="95"/>
  <c r="Q75" i="95" s="1"/>
  <c r="F75" i="95" s="1"/>
  <c r="R74" i="95"/>
  <c r="Q74" i="95"/>
  <c r="F74" i="95" s="1"/>
  <c r="N74" i="95"/>
  <c r="H74" i="95"/>
  <c r="R73" i="95"/>
  <c r="N73" i="95"/>
  <c r="Q73" i="95" s="1"/>
  <c r="G73" i="95"/>
  <c r="H73" i="95" s="1"/>
  <c r="G71" i="95"/>
  <c r="H71" i="95" s="1"/>
  <c r="G70" i="95"/>
  <c r="H70" i="95" s="1"/>
  <c r="G69" i="95"/>
  <c r="H69" i="95" s="1"/>
  <c r="G68" i="95"/>
  <c r="H68" i="95" s="1"/>
  <c r="G67" i="95"/>
  <c r="H67" i="95" s="1"/>
  <c r="G66" i="95"/>
  <c r="H66" i="95" s="1"/>
  <c r="H65" i="95"/>
  <c r="G65" i="95"/>
  <c r="G64" i="95"/>
  <c r="H64" i="95" s="1"/>
  <c r="G63" i="95"/>
  <c r="H63" i="95" s="1"/>
  <c r="G62" i="95"/>
  <c r="H62" i="95" s="1"/>
  <c r="G61" i="95"/>
  <c r="H61" i="95" s="1"/>
  <c r="G60" i="95"/>
  <c r="H60" i="95" s="1"/>
  <c r="G59" i="95"/>
  <c r="H59" i="95" s="1"/>
  <c r="G58" i="95"/>
  <c r="H58" i="95" s="1"/>
  <c r="H57" i="95"/>
  <c r="G57" i="95"/>
  <c r="G56" i="95"/>
  <c r="H56" i="95" s="1"/>
  <c r="G55" i="95"/>
  <c r="H55" i="95" s="1"/>
  <c r="G54" i="95"/>
  <c r="H54" i="95" s="1"/>
  <c r="G53" i="95"/>
  <c r="H53" i="95" s="1"/>
  <c r="G52" i="95"/>
  <c r="H52" i="95" s="1"/>
  <c r="G51" i="95"/>
  <c r="H51" i="95" s="1"/>
  <c r="G50" i="95"/>
  <c r="H50" i="95" s="1"/>
  <c r="H49" i="95"/>
  <c r="G49" i="95"/>
  <c r="G48" i="95"/>
  <c r="H48" i="95" s="1"/>
  <c r="G47" i="95"/>
  <c r="H47" i="95" s="1"/>
  <c r="G46" i="95"/>
  <c r="H46" i="95" s="1"/>
  <c r="G45" i="95"/>
  <c r="H45" i="95" s="1"/>
  <c r="G44" i="95"/>
  <c r="G43" i="95"/>
  <c r="H43" i="95" s="1"/>
  <c r="G42" i="95"/>
  <c r="H42" i="95" s="1"/>
  <c r="H41" i="95"/>
  <c r="G41" i="95"/>
  <c r="H40" i="95"/>
  <c r="H39" i="95"/>
  <c r="H38" i="95"/>
  <c r="G37" i="95"/>
  <c r="H37" i="95" s="1"/>
  <c r="H36" i="95"/>
  <c r="G36" i="95"/>
  <c r="G35" i="95"/>
  <c r="H35" i="95" s="1"/>
  <c r="G34" i="95"/>
  <c r="H34" i="95" s="1"/>
  <c r="G33" i="95"/>
  <c r="H32" i="95"/>
  <c r="G32" i="95"/>
  <c r="G31" i="95"/>
  <c r="H31" i="95" s="1"/>
  <c r="H30" i="95"/>
  <c r="G30" i="95"/>
  <c r="G29" i="95"/>
  <c r="H29" i="95" s="1"/>
  <c r="H28" i="95"/>
  <c r="H27" i="95"/>
  <c r="H26" i="95"/>
  <c r="H25" i="95"/>
  <c r="G24" i="95"/>
  <c r="H24" i="95" s="1"/>
  <c r="G23" i="95"/>
  <c r="H23" i="95" s="1"/>
  <c r="H20" i="95"/>
  <c r="G20" i="95"/>
  <c r="G19" i="95"/>
  <c r="H19" i="95" s="1"/>
  <c r="G18" i="95"/>
  <c r="H18" i="95" s="1"/>
  <c r="H17" i="95"/>
  <c r="H16" i="95"/>
  <c r="H15" i="95"/>
  <c r="H14" i="95"/>
  <c r="H13" i="95"/>
  <c r="G13" i="95"/>
  <c r="G12" i="95"/>
  <c r="H12" i="95" s="1"/>
  <c r="H11" i="95"/>
  <c r="G11" i="95"/>
  <c r="G253" i="92"/>
  <c r="H253" i="92" s="1"/>
  <c r="G252" i="92"/>
  <c r="H252" i="92" s="1"/>
  <c r="G251" i="92"/>
  <c r="H251" i="92" s="1"/>
  <c r="G250" i="92"/>
  <c r="H250" i="92" s="1"/>
  <c r="G249" i="92"/>
  <c r="F247" i="92"/>
  <c r="G247" i="92" s="1"/>
  <c r="H247" i="92" s="1"/>
  <c r="F246" i="92"/>
  <c r="G246" i="92" s="1"/>
  <c r="H246" i="92" s="1"/>
  <c r="F245" i="92"/>
  <c r="G245" i="92" s="1"/>
  <c r="H245" i="92" s="1"/>
  <c r="F244" i="92"/>
  <c r="G244" i="92" s="1"/>
  <c r="H244" i="92" s="1"/>
  <c r="F243" i="92"/>
  <c r="G243" i="92" s="1"/>
  <c r="F241" i="92"/>
  <c r="G241" i="92" s="1"/>
  <c r="H241" i="92" s="1"/>
  <c r="F240" i="92"/>
  <c r="G240" i="92" s="1"/>
  <c r="H240" i="92" s="1"/>
  <c r="F239" i="92"/>
  <c r="F238" i="92"/>
  <c r="F237" i="92"/>
  <c r="G237" i="92" s="1"/>
  <c r="H237" i="92" s="1"/>
  <c r="F236" i="92"/>
  <c r="F235" i="92"/>
  <c r="F234" i="92"/>
  <c r="G234" i="92" s="1"/>
  <c r="H234" i="92" s="1"/>
  <c r="F233" i="92"/>
  <c r="F232" i="92"/>
  <c r="F231" i="92"/>
  <c r="G231" i="92" s="1"/>
  <c r="H231" i="92" s="1"/>
  <c r="F230" i="92"/>
  <c r="G230" i="92" s="1"/>
  <c r="H230" i="92" s="1"/>
  <c r="F229" i="92"/>
  <c r="G229" i="92" s="1"/>
  <c r="H229" i="92" s="1"/>
  <c r="F228" i="92"/>
  <c r="G228" i="92" s="1"/>
  <c r="H228" i="92" s="1"/>
  <c r="F227" i="92"/>
  <c r="G227" i="92" s="1"/>
  <c r="H227" i="92" s="1"/>
  <c r="F226" i="92"/>
  <c r="G226" i="92" s="1"/>
  <c r="H226" i="92" s="1"/>
  <c r="F225" i="92"/>
  <c r="G225" i="92" s="1"/>
  <c r="G223" i="92"/>
  <c r="G222" i="92"/>
  <c r="G221" i="92"/>
  <c r="G220" i="92"/>
  <c r="G219" i="92"/>
  <c r="G218" i="92"/>
  <c r="G216" i="92"/>
  <c r="G215" i="92"/>
  <c r="G214" i="92"/>
  <c r="G213" i="92"/>
  <c r="G212" i="92"/>
  <c r="G211" i="92"/>
  <c r="G209" i="92"/>
  <c r="G208" i="92"/>
  <c r="G207" i="92"/>
  <c r="G206" i="92"/>
  <c r="G205" i="92"/>
  <c r="G204" i="92"/>
  <c r="G202" i="92"/>
  <c r="G201" i="92"/>
  <c r="G200" i="92"/>
  <c r="G199" i="92"/>
  <c r="G198" i="92"/>
  <c r="G197" i="92"/>
  <c r="G195" i="92"/>
  <c r="G194" i="92"/>
  <c r="G193" i="92"/>
  <c r="G192" i="92"/>
  <c r="G191" i="92"/>
  <c r="G190" i="92"/>
  <c r="G188" i="92"/>
  <c r="G187" i="92"/>
  <c r="G186" i="92"/>
  <c r="G185" i="92"/>
  <c r="G184" i="92"/>
  <c r="G183" i="92"/>
  <c r="G181" i="92"/>
  <c r="G180" i="92"/>
  <c r="G179" i="92"/>
  <c r="G178" i="92"/>
  <c r="G177" i="92"/>
  <c r="G176" i="92"/>
  <c r="G174" i="92"/>
  <c r="G173" i="92"/>
  <c r="G172" i="92"/>
  <c r="G171" i="92"/>
  <c r="G170" i="92"/>
  <c r="G169" i="92"/>
  <c r="G167" i="92"/>
  <c r="G166" i="92"/>
  <c r="G165" i="92"/>
  <c r="G164" i="92"/>
  <c r="G163" i="92"/>
  <c r="G162" i="92"/>
  <c r="G160" i="92"/>
  <c r="G159" i="92"/>
  <c r="G158" i="92"/>
  <c r="G157" i="92"/>
  <c r="G156" i="92"/>
  <c r="G155" i="92"/>
  <c r="F148" i="92"/>
  <c r="G148" i="92" s="1"/>
  <c r="H148" i="92" s="1"/>
  <c r="F143" i="92"/>
  <c r="G143" i="92" s="1"/>
  <c r="H143" i="92" s="1"/>
  <c r="F138" i="92"/>
  <c r="G138" i="92" s="1"/>
  <c r="H138" i="92" s="1"/>
  <c r="F133" i="92"/>
  <c r="G133" i="92" s="1"/>
  <c r="H133" i="92" s="1"/>
  <c r="F128" i="92"/>
  <c r="G128" i="92" s="1"/>
  <c r="H128" i="92" s="1"/>
  <c r="F123" i="92"/>
  <c r="G123" i="92" s="1"/>
  <c r="H123" i="92" s="1"/>
  <c r="F118" i="92"/>
  <c r="G118" i="92" s="1"/>
  <c r="H118" i="92" s="1"/>
  <c r="F113" i="92"/>
  <c r="G113" i="92" s="1"/>
  <c r="H113" i="92" s="1"/>
  <c r="F108" i="92"/>
  <c r="G108" i="92" s="1"/>
  <c r="F103" i="92"/>
  <c r="G103" i="92" s="1"/>
  <c r="H103" i="92" s="1"/>
  <c r="R101" i="92"/>
  <c r="N101" i="92"/>
  <c r="Q101" i="92" s="1"/>
  <c r="F101" i="92" s="1"/>
  <c r="G101" i="92" s="1"/>
  <c r="H101" i="92" s="1"/>
  <c r="R100" i="92"/>
  <c r="N100" i="92"/>
  <c r="Q100" i="92" s="1"/>
  <c r="F100" i="92" s="1"/>
  <c r="G100" i="92" s="1"/>
  <c r="H100" i="92" s="1"/>
  <c r="R99" i="92"/>
  <c r="N99" i="92"/>
  <c r="Q99" i="92" s="1"/>
  <c r="F99" i="92" s="1"/>
  <c r="G99" i="92" s="1"/>
  <c r="H99" i="92" s="1"/>
  <c r="R98" i="92"/>
  <c r="N98" i="92"/>
  <c r="Q98" i="92" s="1"/>
  <c r="F98" i="92" s="1"/>
  <c r="G98" i="92" s="1"/>
  <c r="H98" i="92" s="1"/>
  <c r="R97" i="92"/>
  <c r="N97" i="92"/>
  <c r="Q97" i="92" s="1"/>
  <c r="F97" i="92" s="1"/>
  <c r="G97" i="92" s="1"/>
  <c r="H97" i="92" s="1"/>
  <c r="R96" i="92"/>
  <c r="N96" i="92"/>
  <c r="Q96" i="92" s="1"/>
  <c r="F96" i="92" s="1"/>
  <c r="G96" i="92" s="1"/>
  <c r="H96" i="92" s="1"/>
  <c r="R95" i="92"/>
  <c r="N95" i="92"/>
  <c r="Q95" i="92" s="1"/>
  <c r="F95" i="92" s="1"/>
  <c r="G95" i="92" s="1"/>
  <c r="H95" i="92" s="1"/>
  <c r="R94" i="92"/>
  <c r="N94" i="92"/>
  <c r="Q94" i="92" s="1"/>
  <c r="F94" i="92" s="1"/>
  <c r="G94" i="92" s="1"/>
  <c r="H94" i="92" s="1"/>
  <c r="R93" i="92"/>
  <c r="N93" i="92"/>
  <c r="Q93" i="92" s="1"/>
  <c r="F93" i="92" s="1"/>
  <c r="G93" i="92" s="1"/>
  <c r="H93" i="92" s="1"/>
  <c r="R92" i="92"/>
  <c r="Q92" i="92"/>
  <c r="F92" i="92" s="1"/>
  <c r="G92" i="92" s="1"/>
  <c r="H92" i="92" s="1"/>
  <c r="N92" i="92"/>
  <c r="R91" i="92"/>
  <c r="N91" i="92"/>
  <c r="Q91" i="92" s="1"/>
  <c r="F91" i="92" s="1"/>
  <c r="G91" i="92" s="1"/>
  <c r="H91" i="92" s="1"/>
  <c r="R90" i="92"/>
  <c r="N90" i="92"/>
  <c r="Q90" i="92" s="1"/>
  <c r="F90" i="92" s="1"/>
  <c r="G90" i="92" s="1"/>
  <c r="H90" i="92" s="1"/>
  <c r="R89" i="92"/>
  <c r="N89" i="92"/>
  <c r="Q89" i="92" s="1"/>
  <c r="F89" i="92" s="1"/>
  <c r="G89" i="92" s="1"/>
  <c r="H89" i="92" s="1"/>
  <c r="R88" i="92"/>
  <c r="N88" i="92"/>
  <c r="Q88" i="92" s="1"/>
  <c r="F88" i="92" s="1"/>
  <c r="G88" i="92" s="1"/>
  <c r="H88" i="92" s="1"/>
  <c r="R87" i="92"/>
  <c r="N87" i="92"/>
  <c r="Q87" i="92" s="1"/>
  <c r="F87" i="92" s="1"/>
  <c r="G87" i="92" s="1"/>
  <c r="H87" i="92" s="1"/>
  <c r="R86" i="92"/>
  <c r="N86" i="92"/>
  <c r="Q86" i="92" s="1"/>
  <c r="F86" i="92" s="1"/>
  <c r="G86" i="92" s="1"/>
  <c r="H86" i="92" s="1"/>
  <c r="R85" i="92"/>
  <c r="N85" i="92"/>
  <c r="Q85" i="92" s="1"/>
  <c r="F85" i="92" s="1"/>
  <c r="G85" i="92" s="1"/>
  <c r="H85" i="92" s="1"/>
  <c r="R84" i="92"/>
  <c r="N84" i="92"/>
  <c r="Q84" i="92" s="1"/>
  <c r="F84" i="92" s="1"/>
  <c r="G84" i="92" s="1"/>
  <c r="H84" i="92" s="1"/>
  <c r="R83" i="92"/>
  <c r="N83" i="92"/>
  <c r="Q83" i="92" s="1"/>
  <c r="F83" i="92" s="1"/>
  <c r="G83" i="92" s="1"/>
  <c r="H83" i="92" s="1"/>
  <c r="R82" i="92"/>
  <c r="Q82" i="92"/>
  <c r="F82" i="92" s="1"/>
  <c r="G82" i="92" s="1"/>
  <c r="H82" i="92" s="1"/>
  <c r="N82" i="92"/>
  <c r="R81" i="92"/>
  <c r="Q81" i="92"/>
  <c r="F81" i="92" s="1"/>
  <c r="G81" i="92" s="1"/>
  <c r="H81" i="92" s="1"/>
  <c r="N81" i="92"/>
  <c r="R80" i="92"/>
  <c r="N80" i="92"/>
  <c r="Q80" i="92" s="1"/>
  <c r="F80" i="92" s="1"/>
  <c r="G80" i="92" s="1"/>
  <c r="H80" i="92" s="1"/>
  <c r="R79" i="92"/>
  <c r="N79" i="92"/>
  <c r="Q79" i="92" s="1"/>
  <c r="F79" i="92" s="1"/>
  <c r="R78" i="92"/>
  <c r="N78" i="92"/>
  <c r="Q78" i="92" s="1"/>
  <c r="F78" i="92" s="1"/>
  <c r="G78" i="92" s="1"/>
  <c r="H78" i="92" s="1"/>
  <c r="R77" i="92"/>
  <c r="N77" i="92"/>
  <c r="Q77" i="92" s="1"/>
  <c r="F77" i="92" s="1"/>
  <c r="G77" i="92" s="1"/>
  <c r="H77" i="92" s="1"/>
  <c r="R76" i="92"/>
  <c r="N76" i="92"/>
  <c r="Q76" i="92" s="1"/>
  <c r="F76" i="92" s="1"/>
  <c r="R75" i="92"/>
  <c r="N75" i="92"/>
  <c r="Q75" i="92" s="1"/>
  <c r="F75" i="92" s="1"/>
  <c r="G75" i="92" s="1"/>
  <c r="H75" i="92" s="1"/>
  <c r="R74" i="92"/>
  <c r="N74" i="92"/>
  <c r="Q74" i="92" s="1"/>
  <c r="F74" i="92" s="1"/>
  <c r="G74" i="92" s="1"/>
  <c r="H74" i="92"/>
  <c r="R73" i="92"/>
  <c r="N73" i="92"/>
  <c r="Q73" i="92" s="1"/>
  <c r="F73" i="92" s="1"/>
  <c r="G73" i="92" s="1"/>
  <c r="G71" i="92"/>
  <c r="H71" i="92" s="1"/>
  <c r="G70" i="92"/>
  <c r="H70" i="92" s="1"/>
  <c r="H69" i="92"/>
  <c r="G69" i="92"/>
  <c r="G68" i="92"/>
  <c r="H68" i="92" s="1"/>
  <c r="G67" i="92"/>
  <c r="H67" i="92" s="1"/>
  <c r="G66" i="92"/>
  <c r="H66" i="92" s="1"/>
  <c r="G65" i="92"/>
  <c r="H65" i="92" s="1"/>
  <c r="G64" i="92"/>
  <c r="H64" i="92" s="1"/>
  <c r="G63" i="92"/>
  <c r="H63" i="92" s="1"/>
  <c r="G62" i="92"/>
  <c r="H62" i="92" s="1"/>
  <c r="G61" i="92"/>
  <c r="H61" i="92" s="1"/>
  <c r="G60" i="92"/>
  <c r="H60" i="92" s="1"/>
  <c r="G59" i="92"/>
  <c r="H59" i="92" s="1"/>
  <c r="G58" i="92"/>
  <c r="H58" i="92" s="1"/>
  <c r="H57" i="92"/>
  <c r="G57" i="92"/>
  <c r="G56" i="92"/>
  <c r="H56" i="92" s="1"/>
  <c r="G55" i="92"/>
  <c r="H55" i="92" s="1"/>
  <c r="G54" i="92"/>
  <c r="H54" i="92" s="1"/>
  <c r="H53" i="92"/>
  <c r="G53" i="92"/>
  <c r="G52" i="92"/>
  <c r="H52" i="92" s="1"/>
  <c r="G51" i="92"/>
  <c r="H51" i="92" s="1"/>
  <c r="G50" i="92"/>
  <c r="H50" i="92" s="1"/>
  <c r="G49" i="92"/>
  <c r="H49" i="92" s="1"/>
  <c r="G48" i="92"/>
  <c r="H48" i="92" s="1"/>
  <c r="G47" i="92"/>
  <c r="H47" i="92" s="1"/>
  <c r="G46" i="92"/>
  <c r="H46" i="92" s="1"/>
  <c r="G45" i="92"/>
  <c r="H45" i="92" s="1"/>
  <c r="G43" i="92"/>
  <c r="H43" i="92" s="1"/>
  <c r="G42" i="92"/>
  <c r="H42" i="92" s="1"/>
  <c r="G41" i="92"/>
  <c r="H41" i="92" s="1"/>
  <c r="H40" i="92"/>
  <c r="H39" i="92"/>
  <c r="H38" i="92"/>
  <c r="G37" i="92"/>
  <c r="H37" i="92" s="1"/>
  <c r="G36" i="92"/>
  <c r="H36" i="92" s="1"/>
  <c r="G35" i="92"/>
  <c r="H35" i="92" s="1"/>
  <c r="G34" i="92"/>
  <c r="H34" i="92" s="1"/>
  <c r="G32" i="92"/>
  <c r="H32" i="92" s="1"/>
  <c r="G31" i="92"/>
  <c r="H31" i="92" s="1"/>
  <c r="G30" i="92"/>
  <c r="H30" i="92" s="1"/>
  <c r="G29" i="92"/>
  <c r="H29" i="92" s="1"/>
  <c r="H27" i="92"/>
  <c r="H26" i="92"/>
  <c r="H25" i="92"/>
  <c r="G24" i="92"/>
  <c r="H24" i="92" s="1"/>
  <c r="G23" i="92"/>
  <c r="G20" i="92"/>
  <c r="H20" i="92" s="1"/>
  <c r="G19" i="92"/>
  <c r="H19" i="92" s="1"/>
  <c r="G18" i="92"/>
  <c r="H18" i="92" s="1"/>
  <c r="H17" i="92"/>
  <c r="H16" i="92"/>
  <c r="H15" i="92"/>
  <c r="H14" i="92"/>
  <c r="H13" i="92"/>
  <c r="G12" i="92"/>
  <c r="H12" i="92" s="1"/>
  <c r="G11" i="92"/>
  <c r="G253" i="91"/>
  <c r="H253" i="91" s="1"/>
  <c r="G252" i="91"/>
  <c r="H252" i="91" s="1"/>
  <c r="G251" i="91"/>
  <c r="H251" i="91" s="1"/>
  <c r="G250" i="91"/>
  <c r="H250" i="91" s="1"/>
  <c r="G249" i="91"/>
  <c r="H249" i="91" s="1"/>
  <c r="F247" i="91"/>
  <c r="G247" i="91" s="1"/>
  <c r="H247" i="91" s="1"/>
  <c r="F246" i="91"/>
  <c r="G246" i="91" s="1"/>
  <c r="H246" i="91" s="1"/>
  <c r="F245" i="91"/>
  <c r="G245" i="91" s="1"/>
  <c r="H245" i="91" s="1"/>
  <c r="F244" i="91"/>
  <c r="G244" i="91" s="1"/>
  <c r="H244" i="91" s="1"/>
  <c r="F243" i="91"/>
  <c r="G243" i="91" s="1"/>
  <c r="F241" i="91"/>
  <c r="G241" i="91" s="1"/>
  <c r="H241" i="91" s="1"/>
  <c r="F240" i="91"/>
  <c r="G240" i="91" s="1"/>
  <c r="H240" i="91" s="1"/>
  <c r="F239" i="91"/>
  <c r="F238" i="91"/>
  <c r="G238" i="91" s="1"/>
  <c r="H238" i="91" s="1"/>
  <c r="F237" i="91"/>
  <c r="G237" i="91" s="1"/>
  <c r="H237" i="91" s="1"/>
  <c r="F236" i="91"/>
  <c r="F235" i="91"/>
  <c r="G235" i="91" s="1"/>
  <c r="H235" i="91" s="1"/>
  <c r="F234" i="91"/>
  <c r="G234" i="91" s="1"/>
  <c r="H234" i="91" s="1"/>
  <c r="F233" i="91"/>
  <c r="G233" i="91" s="1"/>
  <c r="H233" i="91" s="1"/>
  <c r="F232" i="91"/>
  <c r="G232" i="91" s="1"/>
  <c r="H232" i="91" s="1"/>
  <c r="F231" i="91"/>
  <c r="G231" i="91" s="1"/>
  <c r="H231" i="91" s="1"/>
  <c r="F230" i="91"/>
  <c r="G230" i="91" s="1"/>
  <c r="H230" i="91" s="1"/>
  <c r="F229" i="91"/>
  <c r="G229" i="91" s="1"/>
  <c r="H229" i="91" s="1"/>
  <c r="F228" i="91"/>
  <c r="G228" i="91" s="1"/>
  <c r="H228" i="91" s="1"/>
  <c r="F227" i="91"/>
  <c r="G227" i="91" s="1"/>
  <c r="H227" i="91" s="1"/>
  <c r="F226" i="91"/>
  <c r="G226" i="91" s="1"/>
  <c r="H226" i="91" s="1"/>
  <c r="F225" i="91"/>
  <c r="G225" i="91" s="1"/>
  <c r="G223" i="91"/>
  <c r="G222" i="91"/>
  <c r="G221" i="91"/>
  <c r="G220" i="91"/>
  <c r="G219" i="91"/>
  <c r="G218" i="91"/>
  <c r="G216" i="91"/>
  <c r="G215" i="91"/>
  <c r="G214" i="91"/>
  <c r="G213" i="91"/>
  <c r="G212" i="91"/>
  <c r="G211" i="91"/>
  <c r="G209" i="91"/>
  <c r="G208" i="91"/>
  <c r="G207" i="91"/>
  <c r="G206" i="91"/>
  <c r="G205" i="91"/>
  <c r="G204" i="91"/>
  <c r="G202" i="91"/>
  <c r="G201" i="91"/>
  <c r="G200" i="91"/>
  <c r="G199" i="91"/>
  <c r="G198" i="91"/>
  <c r="G197" i="91"/>
  <c r="G195" i="91"/>
  <c r="G194" i="91"/>
  <c r="G193" i="91"/>
  <c r="G192" i="91"/>
  <c r="G191" i="91"/>
  <c r="G190" i="91"/>
  <c r="G188" i="91"/>
  <c r="G187" i="91"/>
  <c r="G186" i="91"/>
  <c r="G185" i="91"/>
  <c r="G184" i="91"/>
  <c r="G183" i="91"/>
  <c r="G181" i="91"/>
  <c r="G180" i="91"/>
  <c r="G179" i="91"/>
  <c r="G178" i="91"/>
  <c r="G177" i="91"/>
  <c r="G176" i="91"/>
  <c r="G174" i="91"/>
  <c r="G173" i="91"/>
  <c r="G172" i="91"/>
  <c r="G171" i="91"/>
  <c r="G170" i="91"/>
  <c r="G169" i="91"/>
  <c r="G167" i="91"/>
  <c r="G166" i="91"/>
  <c r="G165" i="91"/>
  <c r="G164" i="91"/>
  <c r="G163" i="91"/>
  <c r="G162" i="91"/>
  <c r="G160" i="91"/>
  <c r="G159" i="91"/>
  <c r="G158" i="91"/>
  <c r="G157" i="91"/>
  <c r="G156" i="91"/>
  <c r="G155" i="91"/>
  <c r="F148" i="91"/>
  <c r="G148" i="91" s="1"/>
  <c r="H148" i="91" s="1"/>
  <c r="F143" i="91"/>
  <c r="G143" i="91" s="1"/>
  <c r="H143" i="91" s="1"/>
  <c r="F138" i="91"/>
  <c r="G138" i="91" s="1"/>
  <c r="H138" i="91" s="1"/>
  <c r="F133" i="91"/>
  <c r="G133" i="91" s="1"/>
  <c r="H133" i="91" s="1"/>
  <c r="F128" i="91"/>
  <c r="G128" i="91" s="1"/>
  <c r="H128" i="91" s="1"/>
  <c r="F123" i="91"/>
  <c r="G123" i="91" s="1"/>
  <c r="H123" i="91" s="1"/>
  <c r="F118" i="91"/>
  <c r="G118" i="91" s="1"/>
  <c r="H118" i="91" s="1"/>
  <c r="F113" i="91"/>
  <c r="G113" i="91" s="1"/>
  <c r="H113" i="91" s="1"/>
  <c r="F108" i="91"/>
  <c r="G108" i="91" s="1"/>
  <c r="H108" i="91" s="1"/>
  <c r="G103" i="91"/>
  <c r="R101" i="91"/>
  <c r="N101" i="91"/>
  <c r="Q101" i="91" s="1"/>
  <c r="F101" i="91" s="1"/>
  <c r="G101" i="91" s="1"/>
  <c r="H101" i="91" s="1"/>
  <c r="R100" i="91"/>
  <c r="N100" i="91"/>
  <c r="Q100" i="91" s="1"/>
  <c r="F100" i="91" s="1"/>
  <c r="G100" i="91" s="1"/>
  <c r="H100" i="91" s="1"/>
  <c r="R99" i="91"/>
  <c r="N99" i="91"/>
  <c r="Q99" i="91" s="1"/>
  <c r="F99" i="91" s="1"/>
  <c r="G99" i="91" s="1"/>
  <c r="H99" i="91" s="1"/>
  <c r="R98" i="91"/>
  <c r="N98" i="91"/>
  <c r="Q98" i="91" s="1"/>
  <c r="F98" i="91" s="1"/>
  <c r="G98" i="91" s="1"/>
  <c r="H98" i="91" s="1"/>
  <c r="R97" i="91"/>
  <c r="N97" i="91"/>
  <c r="Q97" i="91" s="1"/>
  <c r="F97" i="91" s="1"/>
  <c r="G97" i="91"/>
  <c r="H97" i="91" s="1"/>
  <c r="R96" i="91"/>
  <c r="N96" i="91"/>
  <c r="Q96" i="91" s="1"/>
  <c r="F96" i="91" s="1"/>
  <c r="G96" i="91" s="1"/>
  <c r="H96" i="91" s="1"/>
  <c r="R95" i="91"/>
  <c r="N95" i="91"/>
  <c r="Q95" i="91" s="1"/>
  <c r="F95" i="91" s="1"/>
  <c r="G95" i="91" s="1"/>
  <c r="H95" i="91" s="1"/>
  <c r="R94" i="91"/>
  <c r="N94" i="91"/>
  <c r="Q94" i="91" s="1"/>
  <c r="F94" i="91" s="1"/>
  <c r="G94" i="91" s="1"/>
  <c r="H94" i="91" s="1"/>
  <c r="R93" i="91"/>
  <c r="N93" i="91"/>
  <c r="Q93" i="91" s="1"/>
  <c r="F93" i="91" s="1"/>
  <c r="G93" i="91"/>
  <c r="H93" i="91" s="1"/>
  <c r="R92" i="91"/>
  <c r="N92" i="91"/>
  <c r="Q92" i="91" s="1"/>
  <c r="F92" i="91" s="1"/>
  <c r="G92" i="91" s="1"/>
  <c r="H92" i="91" s="1"/>
  <c r="R91" i="91"/>
  <c r="N91" i="91"/>
  <c r="Q91" i="91" s="1"/>
  <c r="F91" i="91" s="1"/>
  <c r="G91" i="91" s="1"/>
  <c r="H91" i="91" s="1"/>
  <c r="R90" i="91"/>
  <c r="N90" i="91"/>
  <c r="Q90" i="91" s="1"/>
  <c r="F90" i="91" s="1"/>
  <c r="G90" i="91" s="1"/>
  <c r="H90" i="91" s="1"/>
  <c r="R89" i="91"/>
  <c r="N89" i="91"/>
  <c r="Q89" i="91" s="1"/>
  <c r="F89" i="91" s="1"/>
  <c r="G89" i="91" s="1"/>
  <c r="H89" i="91" s="1"/>
  <c r="R88" i="91"/>
  <c r="N88" i="91"/>
  <c r="Q88" i="91" s="1"/>
  <c r="F88" i="91" s="1"/>
  <c r="G88" i="91" s="1"/>
  <c r="H88" i="91" s="1"/>
  <c r="R87" i="91"/>
  <c r="N87" i="91"/>
  <c r="Q87" i="91" s="1"/>
  <c r="F87" i="91" s="1"/>
  <c r="G87" i="91" s="1"/>
  <c r="H87" i="91" s="1"/>
  <c r="R86" i="91"/>
  <c r="N86" i="91"/>
  <c r="Q86" i="91" s="1"/>
  <c r="F86" i="91" s="1"/>
  <c r="G86" i="91" s="1"/>
  <c r="H86" i="91" s="1"/>
  <c r="R85" i="91"/>
  <c r="N85" i="91"/>
  <c r="Q85" i="91" s="1"/>
  <c r="F85" i="91" s="1"/>
  <c r="G85" i="91" s="1"/>
  <c r="H85" i="91" s="1"/>
  <c r="R84" i="91"/>
  <c r="N84" i="91"/>
  <c r="Q84" i="91" s="1"/>
  <c r="F84" i="91" s="1"/>
  <c r="G84" i="91" s="1"/>
  <c r="H84" i="91" s="1"/>
  <c r="R83" i="91"/>
  <c r="N83" i="91"/>
  <c r="Q83" i="91" s="1"/>
  <c r="F83" i="91" s="1"/>
  <c r="G83" i="91" s="1"/>
  <c r="H83" i="91" s="1"/>
  <c r="R82" i="91"/>
  <c r="N82" i="91"/>
  <c r="Q82" i="91" s="1"/>
  <c r="F82" i="91" s="1"/>
  <c r="G82" i="91" s="1"/>
  <c r="H82" i="91" s="1"/>
  <c r="R81" i="91"/>
  <c r="N81" i="91"/>
  <c r="Q81" i="91" s="1"/>
  <c r="F81" i="91" s="1"/>
  <c r="G81" i="91"/>
  <c r="H81" i="91" s="1"/>
  <c r="R80" i="91"/>
  <c r="N80" i="91"/>
  <c r="Q80" i="91" s="1"/>
  <c r="F80" i="91" s="1"/>
  <c r="G80" i="91" s="1"/>
  <c r="H80" i="91" s="1"/>
  <c r="R79" i="91"/>
  <c r="N79" i="91"/>
  <c r="Q79" i="91" s="1"/>
  <c r="F79" i="91" s="1"/>
  <c r="G79" i="91" s="1"/>
  <c r="H79" i="91" s="1"/>
  <c r="R78" i="91"/>
  <c r="N78" i="91"/>
  <c r="Q78" i="91" s="1"/>
  <c r="F78" i="91" s="1"/>
  <c r="G78" i="91" s="1"/>
  <c r="H78" i="91" s="1"/>
  <c r="R77" i="91"/>
  <c r="N77" i="91"/>
  <c r="Q77" i="91" s="1"/>
  <c r="F77" i="91" s="1"/>
  <c r="R76" i="91"/>
  <c r="N76" i="91"/>
  <c r="Q76" i="91" s="1"/>
  <c r="F76" i="91" s="1"/>
  <c r="R75" i="91"/>
  <c r="N75" i="91"/>
  <c r="Q75" i="91" s="1"/>
  <c r="F75" i="91" s="1"/>
  <c r="R74" i="91"/>
  <c r="N74" i="91"/>
  <c r="Q74" i="91" s="1"/>
  <c r="F74" i="91" s="1"/>
  <c r="G74" i="91" s="1"/>
  <c r="H74" i="91" s="1"/>
  <c r="R73" i="91"/>
  <c r="N73" i="91"/>
  <c r="Q73" i="91" s="1"/>
  <c r="F73" i="91" s="1"/>
  <c r="G73" i="91" s="1"/>
  <c r="H73" i="91" s="1"/>
  <c r="G71" i="91"/>
  <c r="H71" i="91" s="1"/>
  <c r="G70" i="91"/>
  <c r="H70" i="91" s="1"/>
  <c r="G69" i="91"/>
  <c r="H69" i="91" s="1"/>
  <c r="G68" i="91"/>
  <c r="H68" i="91" s="1"/>
  <c r="G67" i="91"/>
  <c r="H67" i="91" s="1"/>
  <c r="G66" i="91"/>
  <c r="H66" i="91" s="1"/>
  <c r="G65" i="91"/>
  <c r="H65" i="91" s="1"/>
  <c r="G64" i="91"/>
  <c r="H64" i="91" s="1"/>
  <c r="G63" i="91"/>
  <c r="H63" i="91" s="1"/>
  <c r="G62" i="91"/>
  <c r="H62" i="91" s="1"/>
  <c r="G61" i="91"/>
  <c r="H61" i="91" s="1"/>
  <c r="G60" i="91"/>
  <c r="H60" i="91" s="1"/>
  <c r="G59" i="91"/>
  <c r="H59" i="91" s="1"/>
  <c r="G58" i="91"/>
  <c r="H58" i="91" s="1"/>
  <c r="G57" i="91"/>
  <c r="H57" i="91" s="1"/>
  <c r="G56" i="91"/>
  <c r="H56" i="91" s="1"/>
  <c r="G55" i="91"/>
  <c r="H55" i="91" s="1"/>
  <c r="G54" i="91"/>
  <c r="H54" i="91" s="1"/>
  <c r="G53" i="91"/>
  <c r="H53" i="91" s="1"/>
  <c r="G52" i="91"/>
  <c r="H52" i="91" s="1"/>
  <c r="G51" i="91"/>
  <c r="H51" i="91" s="1"/>
  <c r="G50" i="91"/>
  <c r="H50" i="91" s="1"/>
  <c r="G49" i="91"/>
  <c r="H49" i="91" s="1"/>
  <c r="G48" i="91"/>
  <c r="H48" i="91" s="1"/>
  <c r="G47" i="91"/>
  <c r="H47" i="91" s="1"/>
  <c r="G46" i="91"/>
  <c r="H46" i="91" s="1"/>
  <c r="G45" i="91"/>
  <c r="H45" i="91" s="1"/>
  <c r="G43" i="91"/>
  <c r="H43" i="91" s="1"/>
  <c r="H42" i="91"/>
  <c r="H41" i="91"/>
  <c r="H40" i="91"/>
  <c r="H39" i="91"/>
  <c r="G38" i="91"/>
  <c r="H38" i="91" s="1"/>
  <c r="G37" i="91"/>
  <c r="H37" i="91" s="1"/>
  <c r="G36" i="91"/>
  <c r="H36" i="91" s="1"/>
  <c r="G35" i="91"/>
  <c r="H35" i="91" s="1"/>
  <c r="G34" i="91"/>
  <c r="H34" i="91" s="1"/>
  <c r="G32" i="91"/>
  <c r="H32" i="91" s="1"/>
  <c r="G31" i="91"/>
  <c r="H31" i="91" s="1"/>
  <c r="G30" i="91"/>
  <c r="H30" i="91" s="1"/>
  <c r="G29" i="91"/>
  <c r="H29" i="91" s="1"/>
  <c r="H28" i="91"/>
  <c r="H26" i="91"/>
  <c r="H25" i="91"/>
  <c r="G24" i="91"/>
  <c r="H24" i="91" s="1"/>
  <c r="G23" i="91"/>
  <c r="G20" i="91"/>
  <c r="H20" i="91" s="1"/>
  <c r="G19" i="91"/>
  <c r="H19" i="91" s="1"/>
  <c r="G18" i="91"/>
  <c r="H18" i="91" s="1"/>
  <c r="H17" i="91"/>
  <c r="H16" i="91"/>
  <c r="H15" i="91"/>
  <c r="H13" i="91"/>
  <c r="G12" i="91"/>
  <c r="H12" i="91" s="1"/>
  <c r="G11" i="91"/>
  <c r="H11" i="91" s="1"/>
  <c r="G253" i="4"/>
  <c r="H253" i="4" s="1"/>
  <c r="G252" i="4"/>
  <c r="H252" i="4" s="1"/>
  <c r="G251" i="4"/>
  <c r="H251" i="4" s="1"/>
  <c r="G250" i="4"/>
  <c r="H250" i="4" s="1"/>
  <c r="G249" i="4"/>
  <c r="G154" i="103" l="1"/>
  <c r="G196" i="103"/>
  <c r="H196" i="103" s="1"/>
  <c r="G217" i="103"/>
  <c r="H217" i="103" s="1"/>
  <c r="G182" i="103"/>
  <c r="H182" i="103" s="1"/>
  <c r="G210" i="103"/>
  <c r="H210" i="103" s="1"/>
  <c r="G10" i="103"/>
  <c r="E17" i="80" s="1"/>
  <c r="G161" i="103"/>
  <c r="H161" i="103" s="1"/>
  <c r="G44" i="103"/>
  <c r="G175" i="103"/>
  <c r="H175" i="103" s="1"/>
  <c r="G189" i="103"/>
  <c r="H189" i="103" s="1"/>
  <c r="H44" i="103"/>
  <c r="G168" i="103"/>
  <c r="H168" i="103" s="1"/>
  <c r="G203" i="103"/>
  <c r="H203" i="103" s="1"/>
  <c r="G22" i="92"/>
  <c r="G10" i="92"/>
  <c r="E7" i="80" s="1"/>
  <c r="G235" i="92"/>
  <c r="H235" i="92" s="1"/>
  <c r="G154" i="92"/>
  <c r="H154" i="92" s="1"/>
  <c r="G168" i="92"/>
  <c r="H168" i="92" s="1"/>
  <c r="G182" i="92"/>
  <c r="H182" i="92" s="1"/>
  <c r="G196" i="92"/>
  <c r="H196" i="92" s="1"/>
  <c r="G236" i="92"/>
  <c r="H236" i="92" s="1"/>
  <c r="G44" i="92"/>
  <c r="G76" i="92"/>
  <c r="G72" i="92" s="1"/>
  <c r="G232" i="92"/>
  <c r="H232" i="92" s="1"/>
  <c r="G238" i="92"/>
  <c r="H238" i="92" s="1"/>
  <c r="G210" i="92"/>
  <c r="H210" i="92" s="1"/>
  <c r="G233" i="92"/>
  <c r="H233" i="92" s="1"/>
  <c r="G239" i="92"/>
  <c r="H239" i="92" s="1"/>
  <c r="G79" i="92"/>
  <c r="H79" i="92" s="1"/>
  <c r="G161" i="92"/>
  <c r="H161" i="92" s="1"/>
  <c r="G175" i="92"/>
  <c r="H175" i="92" s="1"/>
  <c r="G189" i="92"/>
  <c r="H189" i="92" s="1"/>
  <c r="G203" i="92"/>
  <c r="H203" i="92" s="1"/>
  <c r="G217" i="92"/>
  <c r="H217" i="92" s="1"/>
  <c r="G77" i="91"/>
  <c r="H77" i="91" s="1"/>
  <c r="G22" i="91"/>
  <c r="G75" i="91"/>
  <c r="H75" i="91" s="1"/>
  <c r="G154" i="91"/>
  <c r="H154" i="91" s="1"/>
  <c r="G168" i="91"/>
  <c r="H168" i="91" s="1"/>
  <c r="G182" i="91"/>
  <c r="H182" i="91" s="1"/>
  <c r="G196" i="91"/>
  <c r="H196" i="91" s="1"/>
  <c r="G210" i="91"/>
  <c r="H210" i="91" s="1"/>
  <c r="G236" i="91"/>
  <c r="G76" i="91"/>
  <c r="H76" i="91" s="1"/>
  <c r="G239" i="91"/>
  <c r="H239" i="91" s="1"/>
  <c r="H248" i="91"/>
  <c r="G154" i="95"/>
  <c r="G153" i="95" s="1"/>
  <c r="G33" i="92"/>
  <c r="H23" i="92"/>
  <c r="H23" i="91"/>
  <c r="H44" i="92"/>
  <c r="H22" i="95"/>
  <c r="H10" i="95"/>
  <c r="F8" i="80" s="1"/>
  <c r="H33" i="92"/>
  <c r="H73" i="106"/>
  <c r="H72" i="106" s="1"/>
  <c r="G72" i="106"/>
  <c r="H103" i="106"/>
  <c r="H102" i="106" s="1"/>
  <c r="G102" i="106"/>
  <c r="G21" i="106" s="1"/>
  <c r="G254" i="106" s="1"/>
  <c r="H33" i="106"/>
  <c r="G224" i="106"/>
  <c r="H243" i="106"/>
  <c r="H242" i="106" s="1"/>
  <c r="G242" i="106"/>
  <c r="G153" i="106"/>
  <c r="H23" i="106"/>
  <c r="H22" i="106" s="1"/>
  <c r="H154" i="106"/>
  <c r="H153" i="106" s="1"/>
  <c r="H225" i="106"/>
  <c r="H224" i="106" s="1"/>
  <c r="G248" i="106"/>
  <c r="H249" i="106"/>
  <c r="H248" i="106" s="1"/>
  <c r="H11" i="106"/>
  <c r="H10" i="106" s="1"/>
  <c r="H73" i="105"/>
  <c r="H72" i="105" s="1"/>
  <c r="G72" i="105"/>
  <c r="H103" i="105"/>
  <c r="H102" i="105" s="1"/>
  <c r="G102" i="105"/>
  <c r="G21" i="105" s="1"/>
  <c r="G254" i="105" s="1"/>
  <c r="H33" i="105"/>
  <c r="G224" i="105"/>
  <c r="H243" i="105"/>
  <c r="H242" i="105" s="1"/>
  <c r="G242" i="105"/>
  <c r="G153" i="105"/>
  <c r="H23" i="105"/>
  <c r="H22" i="105" s="1"/>
  <c r="H154" i="105"/>
  <c r="H153" i="105" s="1"/>
  <c r="H225" i="105"/>
  <c r="H224" i="105" s="1"/>
  <c r="G248" i="105"/>
  <c r="H249" i="105"/>
  <c r="H248" i="105" s="1"/>
  <c r="H11" i="105"/>
  <c r="H10" i="105" s="1"/>
  <c r="H73" i="104"/>
  <c r="H72" i="104" s="1"/>
  <c r="G72" i="104"/>
  <c r="G33" i="104"/>
  <c r="G10" i="104"/>
  <c r="G22" i="104"/>
  <c r="H33" i="104"/>
  <c r="H225" i="104"/>
  <c r="H224" i="104" s="1"/>
  <c r="G224" i="104"/>
  <c r="H248" i="104"/>
  <c r="H153" i="104"/>
  <c r="H44" i="104"/>
  <c r="H10" i="104"/>
  <c r="H22" i="104"/>
  <c r="G153" i="104"/>
  <c r="G242" i="104"/>
  <c r="G22" i="103"/>
  <c r="H23" i="103"/>
  <c r="H22" i="103" s="1"/>
  <c r="H154" i="103"/>
  <c r="H33" i="103"/>
  <c r="H73" i="103"/>
  <c r="H72" i="103" s="1"/>
  <c r="G72" i="103"/>
  <c r="H243" i="103"/>
  <c r="H242" i="103" s="1"/>
  <c r="G242" i="103"/>
  <c r="H103" i="103"/>
  <c r="H102" i="103" s="1"/>
  <c r="G102" i="103"/>
  <c r="G33" i="103"/>
  <c r="G224" i="103"/>
  <c r="H225" i="103"/>
  <c r="H224" i="103" s="1"/>
  <c r="G248" i="103"/>
  <c r="H249" i="103"/>
  <c r="H248" i="103" s="1"/>
  <c r="H11" i="103"/>
  <c r="H10" i="103" s="1"/>
  <c r="F17" i="80" s="1"/>
  <c r="H33" i="102"/>
  <c r="H21" i="102" s="1"/>
  <c r="H224" i="102"/>
  <c r="H103" i="102"/>
  <c r="H102" i="102" s="1"/>
  <c r="G102" i="102"/>
  <c r="H73" i="102"/>
  <c r="H72" i="102" s="1"/>
  <c r="G72" i="102"/>
  <c r="H242" i="102"/>
  <c r="H44" i="102"/>
  <c r="G153" i="102"/>
  <c r="G224" i="102"/>
  <c r="G22" i="102"/>
  <c r="G33" i="102"/>
  <c r="H249" i="102"/>
  <c r="H248" i="102" s="1"/>
  <c r="G44" i="102"/>
  <c r="G242" i="102"/>
  <c r="H11" i="102"/>
  <c r="H10" i="102" s="1"/>
  <c r="H154" i="102"/>
  <c r="H153" i="102" s="1"/>
  <c r="H73" i="101"/>
  <c r="H72" i="101" s="1"/>
  <c r="G72" i="101"/>
  <c r="H103" i="101"/>
  <c r="H102" i="101" s="1"/>
  <c r="H21" i="101" s="1"/>
  <c r="G102" i="101"/>
  <c r="G153" i="101"/>
  <c r="H154" i="101"/>
  <c r="H153" i="101" s="1"/>
  <c r="H243" i="101"/>
  <c r="H242" i="101" s="1"/>
  <c r="G242" i="101"/>
  <c r="H228" i="101"/>
  <c r="G224" i="101"/>
  <c r="G248" i="101"/>
  <c r="H249" i="101"/>
  <c r="H248" i="101" s="1"/>
  <c r="H224" i="101"/>
  <c r="H11" i="101"/>
  <c r="H10" i="101" s="1"/>
  <c r="H73" i="100"/>
  <c r="H72" i="100" s="1"/>
  <c r="G72" i="100"/>
  <c r="G153" i="100"/>
  <c r="H154" i="100"/>
  <c r="H153" i="100" s="1"/>
  <c r="H224" i="100"/>
  <c r="H33" i="100"/>
  <c r="G33" i="100"/>
  <c r="G21" i="100" s="1"/>
  <c r="G254" i="100" s="1"/>
  <c r="G224" i="100"/>
  <c r="H243" i="100"/>
  <c r="H242" i="100" s="1"/>
  <c r="G242" i="100"/>
  <c r="H23" i="100"/>
  <c r="H22" i="100" s="1"/>
  <c r="H103" i="100"/>
  <c r="H102" i="100" s="1"/>
  <c r="G102" i="100"/>
  <c r="H11" i="100"/>
  <c r="H10" i="100" s="1"/>
  <c r="H45" i="100"/>
  <c r="H44" i="100" s="1"/>
  <c r="H249" i="100"/>
  <c r="H248" i="100" s="1"/>
  <c r="G248" i="100"/>
  <c r="H73" i="99"/>
  <c r="H72" i="99" s="1"/>
  <c r="G72" i="99"/>
  <c r="H103" i="99"/>
  <c r="H102" i="99" s="1"/>
  <c r="G102" i="99"/>
  <c r="G21" i="99" s="1"/>
  <c r="G254" i="99" s="1"/>
  <c r="G224" i="99"/>
  <c r="H243" i="99"/>
  <c r="H242" i="99" s="1"/>
  <c r="G242" i="99"/>
  <c r="H23" i="99"/>
  <c r="H22" i="99" s="1"/>
  <c r="H41" i="99"/>
  <c r="H33" i="99" s="1"/>
  <c r="H225" i="99"/>
  <c r="H224" i="99" s="1"/>
  <c r="G248" i="99"/>
  <c r="H249" i="99"/>
  <c r="H248" i="99" s="1"/>
  <c r="H11" i="99"/>
  <c r="H10" i="99" s="1"/>
  <c r="G153" i="99"/>
  <c r="H242" i="98"/>
  <c r="G72" i="98"/>
  <c r="H73" i="98"/>
  <c r="H72" i="98" s="1"/>
  <c r="G248" i="98"/>
  <c r="G10" i="98"/>
  <c r="G22" i="98"/>
  <c r="H33" i="98"/>
  <c r="H225" i="98"/>
  <c r="H224" i="98" s="1"/>
  <c r="G224" i="98"/>
  <c r="H248" i="98"/>
  <c r="H153" i="98"/>
  <c r="G33" i="98"/>
  <c r="H44" i="98"/>
  <c r="H10" i="98"/>
  <c r="H22" i="98"/>
  <c r="G153" i="98"/>
  <c r="G242" i="98"/>
  <c r="H73" i="97"/>
  <c r="H72" i="97" s="1"/>
  <c r="H21" i="97" s="1"/>
  <c r="H254" i="97" s="1"/>
  <c r="G72" i="97"/>
  <c r="H225" i="97"/>
  <c r="H224" i="97" s="1"/>
  <c r="G224" i="97"/>
  <c r="H103" i="97"/>
  <c r="H102" i="97" s="1"/>
  <c r="G102" i="97"/>
  <c r="G21" i="97" s="1"/>
  <c r="G254" i="97" s="1"/>
  <c r="G242" i="97"/>
  <c r="H249" i="97"/>
  <c r="H248" i="97" s="1"/>
  <c r="H236" i="96"/>
  <c r="H22" i="96"/>
  <c r="H10" i="91"/>
  <c r="H33" i="91"/>
  <c r="H44" i="91"/>
  <c r="G154" i="96"/>
  <c r="H10" i="96"/>
  <c r="H44" i="96"/>
  <c r="H72" i="96"/>
  <c r="H33" i="96"/>
  <c r="H103" i="96"/>
  <c r="H102" i="96" s="1"/>
  <c r="G102" i="96"/>
  <c r="H249" i="96"/>
  <c r="H248" i="96" s="1"/>
  <c r="G248" i="96"/>
  <c r="G10" i="96"/>
  <c r="G22" i="96"/>
  <c r="H243" i="96"/>
  <c r="H242" i="96" s="1"/>
  <c r="G242" i="96"/>
  <c r="G33" i="96"/>
  <c r="G44" i="96"/>
  <c r="G72" i="96"/>
  <c r="G153" i="96"/>
  <c r="H154" i="96"/>
  <c r="H153" i="96" s="1"/>
  <c r="H225" i="96"/>
  <c r="H224" i="96" s="1"/>
  <c r="G224" i="96"/>
  <c r="H44" i="95"/>
  <c r="H103" i="95"/>
  <c r="H102" i="95" s="1"/>
  <c r="G102" i="95"/>
  <c r="H33" i="95"/>
  <c r="G72" i="95"/>
  <c r="H75" i="95"/>
  <c r="H72" i="95" s="1"/>
  <c r="H224" i="95"/>
  <c r="H242" i="95"/>
  <c r="H249" i="95"/>
  <c r="H248" i="95" s="1"/>
  <c r="G10" i="95"/>
  <c r="E8" i="80" s="1"/>
  <c r="G22" i="95"/>
  <c r="G224" i="95"/>
  <c r="G242" i="95"/>
  <c r="H225" i="92"/>
  <c r="H108" i="92"/>
  <c r="H102" i="92" s="1"/>
  <c r="G102" i="92"/>
  <c r="H243" i="92"/>
  <c r="H242" i="92" s="1"/>
  <c r="G242" i="92"/>
  <c r="H11" i="92"/>
  <c r="H10" i="92" s="1"/>
  <c r="F7" i="80" s="1"/>
  <c r="H28" i="92"/>
  <c r="G248" i="92"/>
  <c r="H249" i="92"/>
  <c r="H248" i="92" s="1"/>
  <c r="H73" i="92"/>
  <c r="G10" i="91"/>
  <c r="G33" i="91"/>
  <c r="H243" i="91"/>
  <c r="H242" i="91" s="1"/>
  <c r="G242" i="91"/>
  <c r="H27" i="91"/>
  <c r="H103" i="91"/>
  <c r="H102" i="91" s="1"/>
  <c r="G102" i="91"/>
  <c r="G161" i="91"/>
  <c r="H161" i="91" s="1"/>
  <c r="G189" i="91"/>
  <c r="H189" i="91" s="1"/>
  <c r="G217" i="91"/>
  <c r="H217" i="91" s="1"/>
  <c r="H225" i="91"/>
  <c r="G248" i="91"/>
  <c r="G44" i="91"/>
  <c r="G175" i="91"/>
  <c r="H175" i="91" s="1"/>
  <c r="G203" i="91"/>
  <c r="H203" i="91" s="1"/>
  <c r="G248" i="4"/>
  <c r="H249" i="4"/>
  <c r="H248" i="4" s="1"/>
  <c r="F103" i="4"/>
  <c r="G153" i="103" l="1"/>
  <c r="C72" i="80"/>
  <c r="H153" i="103"/>
  <c r="H22" i="92"/>
  <c r="H153" i="92"/>
  <c r="G153" i="92"/>
  <c r="G21" i="92" s="1"/>
  <c r="G254" i="92" s="1"/>
  <c r="I10" i="41" s="1"/>
  <c r="H76" i="92"/>
  <c r="H72" i="92" s="1"/>
  <c r="H224" i="92"/>
  <c r="G224" i="92"/>
  <c r="G224" i="91"/>
  <c r="G72" i="91"/>
  <c r="H236" i="91"/>
  <c r="H224" i="91" s="1"/>
  <c r="H72" i="91"/>
  <c r="H22" i="91"/>
  <c r="H154" i="95"/>
  <c r="H153" i="95" s="1"/>
  <c r="H21" i="95" s="1"/>
  <c r="D72" i="80"/>
  <c r="G21" i="95"/>
  <c r="E37" i="80" s="1"/>
  <c r="F6" i="80"/>
  <c r="E6" i="80"/>
  <c r="H254" i="106"/>
  <c r="H21" i="106"/>
  <c r="H254" i="105"/>
  <c r="H21" i="105"/>
  <c r="G254" i="104"/>
  <c r="H21" i="104"/>
  <c r="H254" i="104" s="1"/>
  <c r="G21" i="104"/>
  <c r="H21" i="103"/>
  <c r="G21" i="103"/>
  <c r="H254" i="102"/>
  <c r="G21" i="102"/>
  <c r="G254" i="102" s="1"/>
  <c r="H254" i="101"/>
  <c r="G21" i="101"/>
  <c r="G254" i="101" s="1"/>
  <c r="H21" i="100"/>
  <c r="H254" i="100" s="1"/>
  <c r="H254" i="99"/>
  <c r="H21" i="99"/>
  <c r="H21" i="98"/>
  <c r="H254" i="98"/>
  <c r="G21" i="98"/>
  <c r="G254" i="98"/>
  <c r="H153" i="91"/>
  <c r="H21" i="96"/>
  <c r="H254" i="96" s="1"/>
  <c r="G21" i="96"/>
  <c r="G254" i="96" s="1"/>
  <c r="G153" i="91"/>
  <c r="D34" i="80"/>
  <c r="C34" i="80"/>
  <c r="B34" i="80"/>
  <c r="A34" i="80"/>
  <c r="H21" i="92" l="1"/>
  <c r="G254" i="103"/>
  <c r="I20" i="41" s="1"/>
  <c r="E46" i="80"/>
  <c r="H254" i="103"/>
  <c r="J20" i="41" s="1"/>
  <c r="F46" i="80"/>
  <c r="G21" i="91"/>
  <c r="H21" i="91"/>
  <c r="H254" i="91" s="1"/>
  <c r="J9" i="41" s="1"/>
  <c r="E36" i="80"/>
  <c r="G254" i="95"/>
  <c r="I11" i="41" s="1"/>
  <c r="H254" i="95"/>
  <c r="J11" i="41" s="1"/>
  <c r="F37" i="80"/>
  <c r="H254" i="92"/>
  <c r="J10" i="41" s="1"/>
  <c r="F36" i="80"/>
  <c r="G254" i="91"/>
  <c r="I9" i="41" s="1"/>
  <c r="E35" i="80"/>
  <c r="F247" i="90"/>
  <c r="G247" i="90" s="1"/>
  <c r="H247" i="90" s="1"/>
  <c r="F246" i="90"/>
  <c r="G246" i="90" s="1"/>
  <c r="H246" i="90" s="1"/>
  <c r="H245" i="90"/>
  <c r="F245" i="90"/>
  <c r="G245" i="90" s="1"/>
  <c r="F244" i="90"/>
  <c r="G244" i="90" s="1"/>
  <c r="H244" i="90" s="1"/>
  <c r="F243" i="90"/>
  <c r="G243" i="90" s="1"/>
  <c r="G241" i="90"/>
  <c r="H241" i="90" s="1"/>
  <c r="F241" i="90"/>
  <c r="F240" i="90"/>
  <c r="G240" i="90" s="1"/>
  <c r="H240" i="90" s="1"/>
  <c r="F239" i="90"/>
  <c r="G239" i="90" s="1"/>
  <c r="H239" i="90" s="1"/>
  <c r="F238" i="90"/>
  <c r="G238" i="90" s="1"/>
  <c r="H238" i="90" s="1"/>
  <c r="F237" i="90"/>
  <c r="G237" i="90" s="1"/>
  <c r="H237" i="90" s="1"/>
  <c r="F236" i="90"/>
  <c r="G236" i="90" s="1"/>
  <c r="H236" i="90" s="1"/>
  <c r="F235" i="90"/>
  <c r="G235" i="90" s="1"/>
  <c r="H235" i="90" s="1"/>
  <c r="F234" i="90"/>
  <c r="G234" i="90" s="1"/>
  <c r="H234" i="90" s="1"/>
  <c r="F233" i="90"/>
  <c r="G233" i="90" s="1"/>
  <c r="H233" i="90" s="1"/>
  <c r="F232" i="90"/>
  <c r="G232" i="90" s="1"/>
  <c r="H232" i="90" s="1"/>
  <c r="F231" i="90"/>
  <c r="G231" i="90" s="1"/>
  <c r="H231" i="90" s="1"/>
  <c r="F230" i="90"/>
  <c r="G230" i="90" s="1"/>
  <c r="H230" i="90" s="1"/>
  <c r="G229" i="90"/>
  <c r="H229" i="90" s="1"/>
  <c r="F229" i="90"/>
  <c r="F228" i="90"/>
  <c r="G228" i="90" s="1"/>
  <c r="H228" i="90" s="1"/>
  <c r="F227" i="90"/>
  <c r="G227" i="90" s="1"/>
  <c r="H227" i="90" s="1"/>
  <c r="F226" i="90"/>
  <c r="G226" i="90" s="1"/>
  <c r="H226" i="90" s="1"/>
  <c r="G225" i="90"/>
  <c r="F225" i="90"/>
  <c r="G223" i="90"/>
  <c r="G222" i="90"/>
  <c r="G221" i="90"/>
  <c r="G220" i="90"/>
  <c r="G219" i="90"/>
  <c r="G218" i="90"/>
  <c r="G216" i="90"/>
  <c r="G215" i="90"/>
  <c r="G214" i="90"/>
  <c r="G213" i="90"/>
  <c r="G212" i="90"/>
  <c r="G211" i="90"/>
  <c r="G209" i="90"/>
  <c r="G208" i="90"/>
  <c r="G207" i="90"/>
  <c r="G206" i="90"/>
  <c r="G205" i="90"/>
  <c r="G204" i="90"/>
  <c r="G202" i="90"/>
  <c r="G201" i="90"/>
  <c r="G200" i="90"/>
  <c r="G199" i="90"/>
  <c r="G198" i="90"/>
  <c r="G197" i="90"/>
  <c r="G195" i="90"/>
  <c r="G194" i="90"/>
  <c r="G193" i="90"/>
  <c r="G192" i="90"/>
  <c r="G191" i="90"/>
  <c r="G189" i="90" s="1"/>
  <c r="H189" i="90" s="1"/>
  <c r="G190" i="90"/>
  <c r="G188" i="90"/>
  <c r="G187" i="90"/>
  <c r="G186" i="90"/>
  <c r="G185" i="90"/>
  <c r="G184" i="90"/>
  <c r="G183" i="90"/>
  <c r="G182" i="90"/>
  <c r="H182" i="90" s="1"/>
  <c r="G181" i="90"/>
  <c r="G180" i="90"/>
  <c r="G179" i="90"/>
  <c r="G178" i="90"/>
  <c r="G177" i="90"/>
  <c r="G176" i="90"/>
  <c r="G174" i="90"/>
  <c r="G173" i="90"/>
  <c r="G172" i="90"/>
  <c r="G171" i="90"/>
  <c r="G170" i="90"/>
  <c r="G169" i="90"/>
  <c r="G168" i="90" s="1"/>
  <c r="H168" i="90" s="1"/>
  <c r="G167" i="90"/>
  <c r="G166" i="90"/>
  <c r="G165" i="90"/>
  <c r="G164" i="90"/>
  <c r="G163" i="90"/>
  <c r="G162" i="90"/>
  <c r="G161" i="90" s="1"/>
  <c r="H161" i="90" s="1"/>
  <c r="G160" i="90"/>
  <c r="G159" i="90"/>
  <c r="G158" i="90"/>
  <c r="G157" i="90"/>
  <c r="G156" i="90"/>
  <c r="G155" i="90"/>
  <c r="G154" i="90"/>
  <c r="F148" i="90"/>
  <c r="G148" i="90" s="1"/>
  <c r="H148" i="90" s="1"/>
  <c r="F143" i="90"/>
  <c r="G143" i="90" s="1"/>
  <c r="H143" i="90" s="1"/>
  <c r="F138" i="90"/>
  <c r="G138" i="90" s="1"/>
  <c r="H138" i="90" s="1"/>
  <c r="F133" i="90"/>
  <c r="G133" i="90" s="1"/>
  <c r="H133" i="90" s="1"/>
  <c r="F128" i="90"/>
  <c r="G128" i="90" s="1"/>
  <c r="H128" i="90" s="1"/>
  <c r="F123" i="90"/>
  <c r="G123" i="90" s="1"/>
  <c r="H123" i="90" s="1"/>
  <c r="F118" i="90"/>
  <c r="G118" i="90" s="1"/>
  <c r="H118" i="90" s="1"/>
  <c r="G113" i="90"/>
  <c r="H113" i="90" s="1"/>
  <c r="F113" i="90"/>
  <c r="F108" i="90"/>
  <c r="G108" i="90" s="1"/>
  <c r="H108" i="90" s="1"/>
  <c r="F103" i="90"/>
  <c r="G103" i="90" s="1"/>
  <c r="S101" i="90"/>
  <c r="O101" i="90"/>
  <c r="R101" i="90" s="1"/>
  <c r="F101" i="90" s="1"/>
  <c r="G101" i="90" s="1"/>
  <c r="H101" i="90" s="1"/>
  <c r="S100" i="90"/>
  <c r="O100" i="90"/>
  <c r="R100" i="90" s="1"/>
  <c r="F100" i="90" s="1"/>
  <c r="G100" i="90" s="1"/>
  <c r="H100" i="90" s="1"/>
  <c r="S99" i="90"/>
  <c r="O99" i="90"/>
  <c r="R99" i="90" s="1"/>
  <c r="F99" i="90" s="1"/>
  <c r="G99" i="90" s="1"/>
  <c r="H99" i="90" s="1"/>
  <c r="S98" i="90"/>
  <c r="O98" i="90"/>
  <c r="R98" i="90" s="1"/>
  <c r="F98" i="90" s="1"/>
  <c r="G98" i="90" s="1"/>
  <c r="H98" i="90" s="1"/>
  <c r="S97" i="90"/>
  <c r="O97" i="90"/>
  <c r="R97" i="90" s="1"/>
  <c r="F97" i="90" s="1"/>
  <c r="G97" i="90" s="1"/>
  <c r="H97" i="90" s="1"/>
  <c r="S96" i="90"/>
  <c r="O96" i="90"/>
  <c r="R96" i="90" s="1"/>
  <c r="F96" i="90" s="1"/>
  <c r="G96" i="90" s="1"/>
  <c r="H96" i="90" s="1"/>
  <c r="S95" i="90"/>
  <c r="O95" i="90"/>
  <c r="R95" i="90" s="1"/>
  <c r="F95" i="90" s="1"/>
  <c r="G95" i="90" s="1"/>
  <c r="H95" i="90" s="1"/>
  <c r="S94" i="90"/>
  <c r="O94" i="90"/>
  <c r="R94" i="90" s="1"/>
  <c r="F94" i="90" s="1"/>
  <c r="G94" i="90" s="1"/>
  <c r="H94" i="90" s="1"/>
  <c r="S93" i="90"/>
  <c r="O93" i="90"/>
  <c r="R93" i="90" s="1"/>
  <c r="F93" i="90" s="1"/>
  <c r="G93" i="90" s="1"/>
  <c r="H93" i="90" s="1"/>
  <c r="S92" i="90"/>
  <c r="O92" i="90"/>
  <c r="R92" i="90" s="1"/>
  <c r="F92" i="90" s="1"/>
  <c r="G92" i="90"/>
  <c r="H92" i="90" s="1"/>
  <c r="S91" i="90"/>
  <c r="O91" i="90"/>
  <c r="R91" i="90" s="1"/>
  <c r="F91" i="90" s="1"/>
  <c r="G91" i="90" s="1"/>
  <c r="H91" i="90" s="1"/>
  <c r="S90" i="90"/>
  <c r="O90" i="90"/>
  <c r="R90" i="90" s="1"/>
  <c r="F90" i="90" s="1"/>
  <c r="G90" i="90" s="1"/>
  <c r="H90" i="90" s="1"/>
  <c r="S89" i="90"/>
  <c r="O89" i="90"/>
  <c r="R89" i="90" s="1"/>
  <c r="F89" i="90" s="1"/>
  <c r="G89" i="90" s="1"/>
  <c r="H89" i="90" s="1"/>
  <c r="S88" i="90"/>
  <c r="O88" i="90"/>
  <c r="R88" i="90" s="1"/>
  <c r="F88" i="90" s="1"/>
  <c r="G88" i="90" s="1"/>
  <c r="H88" i="90" s="1"/>
  <c r="S87" i="90"/>
  <c r="R87" i="90"/>
  <c r="F87" i="90" s="1"/>
  <c r="G87" i="90" s="1"/>
  <c r="H87" i="90" s="1"/>
  <c r="O87" i="90"/>
  <c r="S86" i="90"/>
  <c r="O86" i="90"/>
  <c r="R86" i="90" s="1"/>
  <c r="F86" i="90" s="1"/>
  <c r="G86" i="90" s="1"/>
  <c r="H86" i="90" s="1"/>
  <c r="S85" i="90"/>
  <c r="O85" i="90"/>
  <c r="R85" i="90" s="1"/>
  <c r="F85" i="90" s="1"/>
  <c r="G85" i="90" s="1"/>
  <c r="H85" i="90" s="1"/>
  <c r="S84" i="90"/>
  <c r="O84" i="90"/>
  <c r="R84" i="90" s="1"/>
  <c r="F84" i="90" s="1"/>
  <c r="G84" i="90" s="1"/>
  <c r="H84" i="90" s="1"/>
  <c r="S83" i="90"/>
  <c r="O83" i="90"/>
  <c r="R83" i="90" s="1"/>
  <c r="F83" i="90" s="1"/>
  <c r="G83" i="90" s="1"/>
  <c r="H83" i="90" s="1"/>
  <c r="S82" i="90"/>
  <c r="O82" i="90"/>
  <c r="R82" i="90" s="1"/>
  <c r="F82" i="90" s="1"/>
  <c r="G82" i="90" s="1"/>
  <c r="H82" i="90" s="1"/>
  <c r="S81" i="90"/>
  <c r="O81" i="90"/>
  <c r="R81" i="90" s="1"/>
  <c r="F81" i="90" s="1"/>
  <c r="G81" i="90" s="1"/>
  <c r="H81" i="90" s="1"/>
  <c r="S80" i="90"/>
  <c r="O80" i="90"/>
  <c r="R80" i="90" s="1"/>
  <c r="F80" i="90" s="1"/>
  <c r="G80" i="90" s="1"/>
  <c r="H80" i="90" s="1"/>
  <c r="S79" i="90"/>
  <c r="R79" i="90"/>
  <c r="F79" i="90" s="1"/>
  <c r="G79" i="90" s="1"/>
  <c r="H79" i="90" s="1"/>
  <c r="O79" i="90"/>
  <c r="S78" i="90"/>
  <c r="O78" i="90"/>
  <c r="R78" i="90" s="1"/>
  <c r="F78" i="90" s="1"/>
  <c r="G78" i="90" s="1"/>
  <c r="H78" i="90" s="1"/>
  <c r="S77" i="90"/>
  <c r="O77" i="90"/>
  <c r="R77" i="90" s="1"/>
  <c r="F77" i="90" s="1"/>
  <c r="G77" i="90" s="1"/>
  <c r="H77" i="90" s="1"/>
  <c r="S76" i="90"/>
  <c r="O76" i="90"/>
  <c r="R76" i="90" s="1"/>
  <c r="F76" i="90" s="1"/>
  <c r="G76" i="90" s="1"/>
  <c r="H76" i="90" s="1"/>
  <c r="S75" i="90"/>
  <c r="O75" i="90"/>
  <c r="R75" i="90" s="1"/>
  <c r="F75" i="90" s="1"/>
  <c r="G75" i="90" s="1"/>
  <c r="H75" i="90" s="1"/>
  <c r="S74" i="90"/>
  <c r="O74" i="90"/>
  <c r="R74" i="90" s="1"/>
  <c r="F74" i="90" s="1"/>
  <c r="G74" i="90" s="1"/>
  <c r="H74" i="90" s="1"/>
  <c r="S73" i="90"/>
  <c r="O73" i="90"/>
  <c r="R73" i="90" s="1"/>
  <c r="F73" i="90" s="1"/>
  <c r="G73" i="90" s="1"/>
  <c r="H71" i="90"/>
  <c r="G71" i="90"/>
  <c r="G70" i="90"/>
  <c r="H70" i="90" s="1"/>
  <c r="H69" i="90"/>
  <c r="G69" i="90"/>
  <c r="G68" i="90"/>
  <c r="H68" i="90" s="1"/>
  <c r="H67" i="90"/>
  <c r="G67" i="90"/>
  <c r="G66" i="90"/>
  <c r="H66" i="90" s="1"/>
  <c r="H65" i="90"/>
  <c r="G65" i="90"/>
  <c r="G64" i="90"/>
  <c r="H64" i="90" s="1"/>
  <c r="H63" i="90"/>
  <c r="G63" i="90"/>
  <c r="G62" i="90"/>
  <c r="H62" i="90" s="1"/>
  <c r="H61" i="90"/>
  <c r="G61" i="90"/>
  <c r="G60" i="90"/>
  <c r="H60" i="90" s="1"/>
  <c r="H59" i="90"/>
  <c r="G59" i="90"/>
  <c r="G58" i="90"/>
  <c r="H58" i="90" s="1"/>
  <c r="H57" i="90"/>
  <c r="G57" i="90"/>
  <c r="G56" i="90"/>
  <c r="H56" i="90" s="1"/>
  <c r="H55" i="90"/>
  <c r="G55" i="90"/>
  <c r="G54" i="90"/>
  <c r="H54" i="90" s="1"/>
  <c r="H53" i="90"/>
  <c r="G53" i="90"/>
  <c r="G52" i="90"/>
  <c r="H52" i="90" s="1"/>
  <c r="H51" i="90"/>
  <c r="G51" i="90"/>
  <c r="G50" i="90"/>
  <c r="H50" i="90" s="1"/>
  <c r="H49" i="90"/>
  <c r="G49" i="90"/>
  <c r="G48" i="90"/>
  <c r="H48" i="90" s="1"/>
  <c r="H47" i="90"/>
  <c r="G47" i="90"/>
  <c r="G46" i="90"/>
  <c r="H46" i="90" s="1"/>
  <c r="H45" i="90"/>
  <c r="G45" i="90"/>
  <c r="G43" i="90"/>
  <c r="H43" i="90" s="1"/>
  <c r="H42" i="90"/>
  <c r="G42" i="90"/>
  <c r="G41" i="90"/>
  <c r="H41" i="90" s="1"/>
  <c r="G40" i="90"/>
  <c r="H40" i="90" s="1"/>
  <c r="G39" i="90"/>
  <c r="H39" i="90" s="1"/>
  <c r="H38" i="90"/>
  <c r="G38" i="90"/>
  <c r="G37" i="90"/>
  <c r="H37" i="90" s="1"/>
  <c r="H36" i="90"/>
  <c r="G36" i="90"/>
  <c r="G35" i="90"/>
  <c r="H35" i="90" s="1"/>
  <c r="G34" i="90"/>
  <c r="G33" i="90" s="1"/>
  <c r="G32" i="90"/>
  <c r="H32" i="90" s="1"/>
  <c r="G31" i="90"/>
  <c r="H31" i="90" s="1"/>
  <c r="H30" i="90"/>
  <c r="G30" i="90"/>
  <c r="G29" i="90"/>
  <c r="H29" i="90" s="1"/>
  <c r="H28" i="90"/>
  <c r="G28" i="90"/>
  <c r="G27" i="90"/>
  <c r="H27" i="90" s="1"/>
  <c r="H26" i="90"/>
  <c r="G26" i="90"/>
  <c r="G25" i="90"/>
  <c r="H25" i="90" s="1"/>
  <c r="G24" i="90"/>
  <c r="H24" i="90" s="1"/>
  <c r="G23" i="90"/>
  <c r="H20" i="90"/>
  <c r="G20" i="90"/>
  <c r="G19" i="90"/>
  <c r="H19" i="90" s="1"/>
  <c r="H18" i="90"/>
  <c r="G18" i="90"/>
  <c r="G17" i="90"/>
  <c r="H17" i="90" s="1"/>
  <c r="H16" i="90"/>
  <c r="G16" i="90"/>
  <c r="G15" i="90"/>
  <c r="H15" i="90" s="1"/>
  <c r="G14" i="90"/>
  <c r="H14" i="90" s="1"/>
  <c r="G13" i="90"/>
  <c r="H13" i="90" s="1"/>
  <c r="H12" i="90"/>
  <c r="G12" i="90"/>
  <c r="G11" i="90"/>
  <c r="G247" i="89"/>
  <c r="H247" i="89" s="1"/>
  <c r="F247" i="89"/>
  <c r="F246" i="89"/>
  <c r="G246" i="89" s="1"/>
  <c r="H246" i="89" s="1"/>
  <c r="F245" i="89"/>
  <c r="G245" i="89" s="1"/>
  <c r="H245" i="89" s="1"/>
  <c r="G244" i="89"/>
  <c r="H244" i="89" s="1"/>
  <c r="F244" i="89"/>
  <c r="F243" i="89"/>
  <c r="G243" i="89" s="1"/>
  <c r="G241" i="89"/>
  <c r="H241" i="89" s="1"/>
  <c r="F241" i="89"/>
  <c r="F240" i="89"/>
  <c r="G240" i="89" s="1"/>
  <c r="H240" i="89" s="1"/>
  <c r="F239" i="89"/>
  <c r="G239" i="89" s="1"/>
  <c r="H239" i="89" s="1"/>
  <c r="H238" i="89"/>
  <c r="F238" i="89"/>
  <c r="G238" i="89" s="1"/>
  <c r="F237" i="89"/>
  <c r="G237" i="89" s="1"/>
  <c r="H237" i="89" s="1"/>
  <c r="F236" i="89"/>
  <c r="G236" i="89" s="1"/>
  <c r="H236" i="89" s="1"/>
  <c r="F235" i="89"/>
  <c r="G235" i="89" s="1"/>
  <c r="H235" i="89" s="1"/>
  <c r="F234" i="89"/>
  <c r="G234" i="89" s="1"/>
  <c r="H234" i="89" s="1"/>
  <c r="G233" i="89"/>
  <c r="H233" i="89" s="1"/>
  <c r="F233" i="89"/>
  <c r="F232" i="89"/>
  <c r="G232" i="89" s="1"/>
  <c r="H232" i="89" s="1"/>
  <c r="F231" i="89"/>
  <c r="G231" i="89" s="1"/>
  <c r="H231" i="89" s="1"/>
  <c r="H230" i="89"/>
  <c r="F230" i="89"/>
  <c r="G230" i="89" s="1"/>
  <c r="F229" i="89"/>
  <c r="G229" i="89" s="1"/>
  <c r="H229" i="89" s="1"/>
  <c r="F228" i="89"/>
  <c r="G228" i="89" s="1"/>
  <c r="H228" i="89" s="1"/>
  <c r="F227" i="89"/>
  <c r="G227" i="89" s="1"/>
  <c r="H227" i="89" s="1"/>
  <c r="F226" i="89"/>
  <c r="G226" i="89" s="1"/>
  <c r="H226" i="89" s="1"/>
  <c r="G225" i="89"/>
  <c r="F225" i="89"/>
  <c r="G223" i="89"/>
  <c r="G222" i="89"/>
  <c r="G221" i="89"/>
  <c r="G220" i="89"/>
  <c r="G219" i="89"/>
  <c r="G218" i="89"/>
  <c r="G217" i="89"/>
  <c r="H217" i="89" s="1"/>
  <c r="G216" i="89"/>
  <c r="G215" i="89"/>
  <c r="G214" i="89"/>
  <c r="G213" i="89"/>
  <c r="G210" i="89" s="1"/>
  <c r="H210" i="89" s="1"/>
  <c r="G212" i="89"/>
  <c r="G211" i="89"/>
  <c r="G209" i="89"/>
  <c r="G208" i="89"/>
  <c r="G207" i="89"/>
  <c r="G206" i="89"/>
  <c r="G205" i="89"/>
  <c r="G204" i="89"/>
  <c r="G202" i="89"/>
  <c r="G201" i="89"/>
  <c r="G200" i="89"/>
  <c r="G199" i="89"/>
  <c r="G198" i="89"/>
  <c r="G197" i="89"/>
  <c r="G195" i="89"/>
  <c r="G194" i="89"/>
  <c r="G193" i="89"/>
  <c r="G192" i="89"/>
  <c r="G191" i="89"/>
  <c r="G190" i="89"/>
  <c r="G189" i="89" s="1"/>
  <c r="H189" i="89" s="1"/>
  <c r="G188" i="89"/>
  <c r="G187" i="89"/>
  <c r="G186" i="89"/>
  <c r="G185" i="89"/>
  <c r="G184" i="89"/>
  <c r="G183" i="89"/>
  <c r="G181" i="89"/>
  <c r="G180" i="89"/>
  <c r="G179" i="89"/>
  <c r="G178" i="89"/>
  <c r="G175" i="89" s="1"/>
  <c r="H175" i="89" s="1"/>
  <c r="G177" i="89"/>
  <c r="G176" i="89"/>
  <c r="G174" i="89"/>
  <c r="G173" i="89"/>
  <c r="G172" i="89"/>
  <c r="G171" i="89"/>
  <c r="G170" i="89"/>
  <c r="G169" i="89"/>
  <c r="G167" i="89"/>
  <c r="G166" i="89"/>
  <c r="G165" i="89"/>
  <c r="G164" i="89"/>
  <c r="G163" i="89"/>
  <c r="G162" i="89"/>
  <c r="G160" i="89"/>
  <c r="G159" i="89"/>
  <c r="G158" i="89"/>
  <c r="G157" i="89"/>
  <c r="G156" i="89"/>
  <c r="G155" i="89"/>
  <c r="G154" i="89" s="1"/>
  <c r="F148" i="89"/>
  <c r="G148" i="89" s="1"/>
  <c r="H148" i="89" s="1"/>
  <c r="F143" i="89"/>
  <c r="G143" i="89" s="1"/>
  <c r="H143" i="89" s="1"/>
  <c r="F138" i="89"/>
  <c r="G138" i="89" s="1"/>
  <c r="H138" i="89" s="1"/>
  <c r="F133" i="89"/>
  <c r="G133" i="89" s="1"/>
  <c r="H133" i="89" s="1"/>
  <c r="G128" i="89"/>
  <c r="H128" i="89" s="1"/>
  <c r="F128" i="89"/>
  <c r="F123" i="89"/>
  <c r="G123" i="89" s="1"/>
  <c r="H123" i="89" s="1"/>
  <c r="H118" i="89"/>
  <c r="F118" i="89"/>
  <c r="G118" i="89" s="1"/>
  <c r="F113" i="89"/>
  <c r="G113" i="89" s="1"/>
  <c r="H113" i="89" s="1"/>
  <c r="F108" i="89"/>
  <c r="G108" i="89" s="1"/>
  <c r="H108" i="89" s="1"/>
  <c r="G103" i="89"/>
  <c r="F103" i="89"/>
  <c r="S101" i="89"/>
  <c r="R101" i="89"/>
  <c r="F101" i="89" s="1"/>
  <c r="G101" i="89" s="1"/>
  <c r="H101" i="89" s="1"/>
  <c r="O101" i="89"/>
  <c r="S100" i="89"/>
  <c r="O100" i="89"/>
  <c r="R100" i="89" s="1"/>
  <c r="F100" i="89" s="1"/>
  <c r="G100" i="89" s="1"/>
  <c r="H100" i="89" s="1"/>
  <c r="S99" i="89"/>
  <c r="O99" i="89"/>
  <c r="R99" i="89" s="1"/>
  <c r="F99" i="89" s="1"/>
  <c r="G99" i="89" s="1"/>
  <c r="H99" i="89" s="1"/>
  <c r="S98" i="89"/>
  <c r="O98" i="89"/>
  <c r="R98" i="89" s="1"/>
  <c r="F98" i="89" s="1"/>
  <c r="G98" i="89" s="1"/>
  <c r="H98" i="89" s="1"/>
  <c r="S97" i="89"/>
  <c r="O97" i="89"/>
  <c r="R97" i="89" s="1"/>
  <c r="F97" i="89" s="1"/>
  <c r="G97" i="89" s="1"/>
  <c r="H97" i="89" s="1"/>
  <c r="S96" i="89"/>
  <c r="O96" i="89"/>
  <c r="R96" i="89" s="1"/>
  <c r="F96" i="89" s="1"/>
  <c r="G96" i="89" s="1"/>
  <c r="H96" i="89"/>
  <c r="S95" i="89"/>
  <c r="O95" i="89"/>
  <c r="R95" i="89" s="1"/>
  <c r="F95" i="89" s="1"/>
  <c r="G95" i="89" s="1"/>
  <c r="H95" i="89" s="1"/>
  <c r="S94" i="89"/>
  <c r="O94" i="89"/>
  <c r="R94" i="89" s="1"/>
  <c r="F94" i="89" s="1"/>
  <c r="G94" i="89" s="1"/>
  <c r="H94" i="89" s="1"/>
  <c r="S93" i="89"/>
  <c r="R93" i="89"/>
  <c r="F93" i="89" s="1"/>
  <c r="G93" i="89" s="1"/>
  <c r="H93" i="89" s="1"/>
  <c r="O93" i="89"/>
  <c r="S92" i="89"/>
  <c r="O92" i="89"/>
  <c r="R92" i="89" s="1"/>
  <c r="F92" i="89" s="1"/>
  <c r="G92" i="89"/>
  <c r="H92" i="89" s="1"/>
  <c r="S91" i="89"/>
  <c r="O91" i="89"/>
  <c r="R91" i="89" s="1"/>
  <c r="F91" i="89"/>
  <c r="G91" i="89" s="1"/>
  <c r="H91" i="89" s="1"/>
  <c r="S90" i="89"/>
  <c r="O90" i="89"/>
  <c r="R90" i="89" s="1"/>
  <c r="F90" i="89" s="1"/>
  <c r="G90" i="89"/>
  <c r="H90" i="89" s="1"/>
  <c r="S89" i="89"/>
  <c r="O89" i="89"/>
  <c r="R89" i="89" s="1"/>
  <c r="F89" i="89" s="1"/>
  <c r="G89" i="89" s="1"/>
  <c r="H89" i="89" s="1"/>
  <c r="S88" i="89"/>
  <c r="O88" i="89"/>
  <c r="R88" i="89" s="1"/>
  <c r="F88" i="89" s="1"/>
  <c r="G88" i="89" s="1"/>
  <c r="H88" i="89" s="1"/>
  <c r="S87" i="89"/>
  <c r="O87" i="89"/>
  <c r="R87" i="89" s="1"/>
  <c r="F87" i="89" s="1"/>
  <c r="G87" i="89" s="1"/>
  <c r="H87" i="89" s="1"/>
  <c r="S86" i="89"/>
  <c r="O86" i="89"/>
  <c r="R86" i="89" s="1"/>
  <c r="F86" i="89" s="1"/>
  <c r="G86" i="89" s="1"/>
  <c r="H86" i="89" s="1"/>
  <c r="S85" i="89"/>
  <c r="R85" i="89"/>
  <c r="F85" i="89" s="1"/>
  <c r="G85" i="89" s="1"/>
  <c r="H85" i="89" s="1"/>
  <c r="O85" i="89"/>
  <c r="S84" i="89"/>
  <c r="O84" i="89"/>
  <c r="R84" i="89" s="1"/>
  <c r="F84" i="89" s="1"/>
  <c r="G84" i="89" s="1"/>
  <c r="H84" i="89" s="1"/>
  <c r="S83" i="89"/>
  <c r="O83" i="89"/>
  <c r="R83" i="89" s="1"/>
  <c r="F83" i="89" s="1"/>
  <c r="G83" i="89" s="1"/>
  <c r="H83" i="89" s="1"/>
  <c r="S82" i="89"/>
  <c r="O82" i="89"/>
  <c r="R82" i="89" s="1"/>
  <c r="F82" i="89" s="1"/>
  <c r="G82" i="89" s="1"/>
  <c r="H82" i="89" s="1"/>
  <c r="S81" i="89"/>
  <c r="O81" i="89"/>
  <c r="R81" i="89" s="1"/>
  <c r="F81" i="89" s="1"/>
  <c r="G81" i="89" s="1"/>
  <c r="H81" i="89" s="1"/>
  <c r="S80" i="89"/>
  <c r="O80" i="89"/>
  <c r="R80" i="89" s="1"/>
  <c r="F80" i="89" s="1"/>
  <c r="G80" i="89" s="1"/>
  <c r="H80" i="89" s="1"/>
  <c r="S79" i="89"/>
  <c r="O79" i="89"/>
  <c r="R79" i="89" s="1"/>
  <c r="F79" i="89" s="1"/>
  <c r="G79" i="89" s="1"/>
  <c r="H79" i="89" s="1"/>
  <c r="S78" i="89"/>
  <c r="O78" i="89"/>
  <c r="R78" i="89" s="1"/>
  <c r="F78" i="89" s="1"/>
  <c r="G78" i="89" s="1"/>
  <c r="H78" i="89" s="1"/>
  <c r="S77" i="89"/>
  <c r="R77" i="89"/>
  <c r="F77" i="89" s="1"/>
  <c r="G77" i="89" s="1"/>
  <c r="H77" i="89" s="1"/>
  <c r="O77" i="89"/>
  <c r="S76" i="89"/>
  <c r="O76" i="89"/>
  <c r="R76" i="89" s="1"/>
  <c r="F76" i="89" s="1"/>
  <c r="G76" i="89"/>
  <c r="H76" i="89" s="1"/>
  <c r="S75" i="89"/>
  <c r="O75" i="89"/>
  <c r="R75" i="89" s="1"/>
  <c r="F75" i="89"/>
  <c r="G75" i="89" s="1"/>
  <c r="H75" i="89" s="1"/>
  <c r="S74" i="89"/>
  <c r="O74" i="89"/>
  <c r="R74" i="89" s="1"/>
  <c r="F74" i="89" s="1"/>
  <c r="G74" i="89"/>
  <c r="H74" i="89" s="1"/>
  <c r="S73" i="89"/>
  <c r="O73" i="89"/>
  <c r="R73" i="89" s="1"/>
  <c r="F73" i="89" s="1"/>
  <c r="G73" i="89" s="1"/>
  <c r="G71" i="89"/>
  <c r="H71" i="89" s="1"/>
  <c r="H70" i="89"/>
  <c r="G70" i="89"/>
  <c r="G69" i="89"/>
  <c r="H69" i="89" s="1"/>
  <c r="H68" i="89"/>
  <c r="G68" i="89"/>
  <c r="G67" i="89"/>
  <c r="H67" i="89" s="1"/>
  <c r="H66" i="89"/>
  <c r="G66" i="89"/>
  <c r="G65" i="89"/>
  <c r="H65" i="89" s="1"/>
  <c r="H64" i="89"/>
  <c r="G64" i="89"/>
  <c r="G63" i="89"/>
  <c r="H63" i="89" s="1"/>
  <c r="H62" i="89"/>
  <c r="G62" i="89"/>
  <c r="G61" i="89"/>
  <c r="H61" i="89" s="1"/>
  <c r="H60" i="89"/>
  <c r="G60" i="89"/>
  <c r="G59" i="89"/>
  <c r="H59" i="89" s="1"/>
  <c r="H58" i="89"/>
  <c r="G58" i="89"/>
  <c r="G57" i="89"/>
  <c r="H57" i="89" s="1"/>
  <c r="H56" i="89"/>
  <c r="G56" i="89"/>
  <c r="G55" i="89"/>
  <c r="H55" i="89" s="1"/>
  <c r="H54" i="89"/>
  <c r="G54" i="89"/>
  <c r="G53" i="89"/>
  <c r="H53" i="89" s="1"/>
  <c r="H52" i="89"/>
  <c r="G52" i="89"/>
  <c r="G51" i="89"/>
  <c r="H51" i="89" s="1"/>
  <c r="H50" i="89"/>
  <c r="G50" i="89"/>
  <c r="G49" i="89"/>
  <c r="H49" i="89" s="1"/>
  <c r="H48" i="89"/>
  <c r="G48" i="89"/>
  <c r="G47" i="89"/>
  <c r="H47" i="89" s="1"/>
  <c r="H46" i="89"/>
  <c r="G46" i="89"/>
  <c r="G45" i="89"/>
  <c r="G43" i="89"/>
  <c r="H43" i="89" s="1"/>
  <c r="H42" i="89"/>
  <c r="G42" i="89"/>
  <c r="G41" i="89"/>
  <c r="H41" i="89" s="1"/>
  <c r="H40" i="89"/>
  <c r="G40" i="89"/>
  <c r="G39" i="89"/>
  <c r="H39" i="89" s="1"/>
  <c r="G38" i="89"/>
  <c r="H38" i="89" s="1"/>
  <c r="G37" i="89"/>
  <c r="H37" i="89" s="1"/>
  <c r="G36" i="89"/>
  <c r="H36" i="89" s="1"/>
  <c r="G35" i="89"/>
  <c r="H35" i="89" s="1"/>
  <c r="H34" i="89"/>
  <c r="G34" i="89"/>
  <c r="G32" i="89"/>
  <c r="H32" i="89" s="1"/>
  <c r="G31" i="89"/>
  <c r="H31" i="89" s="1"/>
  <c r="G30" i="89"/>
  <c r="H30" i="89" s="1"/>
  <c r="G29" i="89"/>
  <c r="H29" i="89" s="1"/>
  <c r="H28" i="89"/>
  <c r="G28" i="89"/>
  <c r="G27" i="89"/>
  <c r="H27" i="89" s="1"/>
  <c r="H26" i="89"/>
  <c r="G26" i="89"/>
  <c r="G25" i="89"/>
  <c r="H25" i="89" s="1"/>
  <c r="H24" i="89"/>
  <c r="G24" i="89"/>
  <c r="G23" i="89"/>
  <c r="G20" i="89"/>
  <c r="H20" i="89" s="1"/>
  <c r="G19" i="89"/>
  <c r="H19" i="89" s="1"/>
  <c r="H18" i="89"/>
  <c r="G18" i="89"/>
  <c r="G17" i="89"/>
  <c r="H17" i="89" s="1"/>
  <c r="H16" i="89"/>
  <c r="G16" i="89"/>
  <c r="G15" i="89"/>
  <c r="H15" i="89" s="1"/>
  <c r="H14" i="89"/>
  <c r="G14" i="89"/>
  <c r="G13" i="89"/>
  <c r="H13" i="89" s="1"/>
  <c r="G12" i="89"/>
  <c r="H12" i="89" s="1"/>
  <c r="G11" i="89"/>
  <c r="G10" i="89" s="1"/>
  <c r="G247" i="88"/>
  <c r="H247" i="88" s="1"/>
  <c r="F247" i="88"/>
  <c r="F246" i="88"/>
  <c r="G246" i="88" s="1"/>
  <c r="H246" i="88" s="1"/>
  <c r="F245" i="88"/>
  <c r="G245" i="88" s="1"/>
  <c r="H245" i="88" s="1"/>
  <c r="G244" i="88"/>
  <c r="H244" i="88" s="1"/>
  <c r="F244" i="88"/>
  <c r="F243" i="88"/>
  <c r="G243" i="88" s="1"/>
  <c r="G241" i="88"/>
  <c r="H241" i="88" s="1"/>
  <c r="F241" i="88"/>
  <c r="F240" i="88"/>
  <c r="G240" i="88" s="1"/>
  <c r="H240" i="88" s="1"/>
  <c r="F239" i="88"/>
  <c r="G239" i="88" s="1"/>
  <c r="H239" i="88" s="1"/>
  <c r="H238" i="88"/>
  <c r="F238" i="88"/>
  <c r="G238" i="88" s="1"/>
  <c r="F237" i="88"/>
  <c r="G237" i="88" s="1"/>
  <c r="H237" i="88" s="1"/>
  <c r="F236" i="88"/>
  <c r="G236" i="88" s="1"/>
  <c r="H236" i="88" s="1"/>
  <c r="F235" i="88"/>
  <c r="G235" i="88" s="1"/>
  <c r="H235" i="88" s="1"/>
  <c r="F234" i="88"/>
  <c r="G234" i="88" s="1"/>
  <c r="H234" i="88" s="1"/>
  <c r="G233" i="88"/>
  <c r="H233" i="88" s="1"/>
  <c r="F233" i="88"/>
  <c r="F232" i="88"/>
  <c r="G232" i="88" s="1"/>
  <c r="H232" i="88" s="1"/>
  <c r="F231" i="88"/>
  <c r="G231" i="88" s="1"/>
  <c r="H231" i="88" s="1"/>
  <c r="H230" i="88"/>
  <c r="F230" i="88"/>
  <c r="G230" i="88" s="1"/>
  <c r="F229" i="88"/>
  <c r="G229" i="88" s="1"/>
  <c r="H229" i="88" s="1"/>
  <c r="F228" i="88"/>
  <c r="G228" i="88" s="1"/>
  <c r="H228" i="88" s="1"/>
  <c r="F227" i="88"/>
  <c r="G227" i="88" s="1"/>
  <c r="H227" i="88" s="1"/>
  <c r="F226" i="88"/>
  <c r="G226" i="88" s="1"/>
  <c r="H226" i="88" s="1"/>
  <c r="G225" i="88"/>
  <c r="F225" i="88"/>
  <c r="G223" i="88"/>
  <c r="G222" i="88"/>
  <c r="G221" i="88"/>
  <c r="G220" i="88"/>
  <c r="G219" i="88"/>
  <c r="G218" i="88"/>
  <c r="G217" i="88" s="1"/>
  <c r="H217" i="88" s="1"/>
  <c r="G216" i="88"/>
  <c r="G215" i="88"/>
  <c r="G214" i="88"/>
  <c r="G213" i="88"/>
  <c r="G212" i="88"/>
  <c r="G211" i="88"/>
  <c r="G209" i="88"/>
  <c r="G208" i="88"/>
  <c r="G207" i="88"/>
  <c r="G206" i="88"/>
  <c r="G205" i="88"/>
  <c r="G204" i="88"/>
  <c r="G202" i="88"/>
  <c r="G201" i="88"/>
  <c r="G200" i="88"/>
  <c r="G199" i="88"/>
  <c r="G198" i="88"/>
  <c r="G197" i="88"/>
  <c r="G195" i="88"/>
  <c r="G194" i="88"/>
  <c r="G193" i="88"/>
  <c r="G192" i="88"/>
  <c r="G191" i="88"/>
  <c r="G190" i="88"/>
  <c r="G189" i="88" s="1"/>
  <c r="H189" i="88" s="1"/>
  <c r="G188" i="88"/>
  <c r="G187" i="88"/>
  <c r="G186" i="88"/>
  <c r="G185" i="88"/>
  <c r="G184" i="88"/>
  <c r="G183" i="88"/>
  <c r="G181" i="88"/>
  <c r="G180" i="88"/>
  <c r="G179" i="88"/>
  <c r="G178" i="88"/>
  <c r="G177" i="88"/>
  <c r="G176" i="88"/>
  <c r="G174" i="88"/>
  <c r="G173" i="88"/>
  <c r="G172" i="88"/>
  <c r="G171" i="88"/>
  <c r="G170" i="88"/>
  <c r="G168" i="88" s="1"/>
  <c r="H168" i="88" s="1"/>
  <c r="G169" i="88"/>
  <c r="G167" i="88"/>
  <c r="G166" i="88"/>
  <c r="G165" i="88"/>
  <c r="G164" i="88"/>
  <c r="G163" i="88"/>
  <c r="G162" i="88"/>
  <c r="G160" i="88"/>
  <c r="G159" i="88"/>
  <c r="G158" i="88"/>
  <c r="G157" i="88"/>
  <c r="G156" i="88"/>
  <c r="G155" i="88"/>
  <c r="F148" i="88"/>
  <c r="G148" i="88" s="1"/>
  <c r="H148" i="88" s="1"/>
  <c r="G143" i="88"/>
  <c r="H143" i="88" s="1"/>
  <c r="F143" i="88"/>
  <c r="F138" i="88"/>
  <c r="G138" i="88" s="1"/>
  <c r="H138" i="88" s="1"/>
  <c r="F133" i="88"/>
  <c r="G133" i="88" s="1"/>
  <c r="H133" i="88" s="1"/>
  <c r="F128" i="88"/>
  <c r="G128" i="88" s="1"/>
  <c r="H128" i="88" s="1"/>
  <c r="F123" i="88"/>
  <c r="G123" i="88" s="1"/>
  <c r="H123" i="88" s="1"/>
  <c r="H118" i="88"/>
  <c r="F118" i="88"/>
  <c r="G118" i="88" s="1"/>
  <c r="F113" i="88"/>
  <c r="G113" i="88" s="1"/>
  <c r="H113" i="88" s="1"/>
  <c r="F108" i="88"/>
  <c r="G108" i="88" s="1"/>
  <c r="H108" i="88" s="1"/>
  <c r="G103" i="88"/>
  <c r="F103" i="88"/>
  <c r="S101" i="88"/>
  <c r="R101" i="88"/>
  <c r="F101" i="88" s="1"/>
  <c r="G101" i="88" s="1"/>
  <c r="H101" i="88" s="1"/>
  <c r="O101" i="88"/>
  <c r="S100" i="88"/>
  <c r="O100" i="88"/>
  <c r="R100" i="88" s="1"/>
  <c r="F100" i="88" s="1"/>
  <c r="G100" i="88" s="1"/>
  <c r="H100" i="88" s="1"/>
  <c r="S99" i="88"/>
  <c r="O99" i="88"/>
  <c r="R99" i="88" s="1"/>
  <c r="F99" i="88" s="1"/>
  <c r="G99" i="88" s="1"/>
  <c r="H99" i="88" s="1"/>
  <c r="S98" i="88"/>
  <c r="O98" i="88"/>
  <c r="R98" i="88" s="1"/>
  <c r="F98" i="88" s="1"/>
  <c r="G98" i="88" s="1"/>
  <c r="H98" i="88" s="1"/>
  <c r="S97" i="88"/>
  <c r="O97" i="88"/>
  <c r="R97" i="88" s="1"/>
  <c r="F97" i="88" s="1"/>
  <c r="G97" i="88" s="1"/>
  <c r="H97" i="88" s="1"/>
  <c r="S96" i="88"/>
  <c r="O96" i="88"/>
  <c r="R96" i="88" s="1"/>
  <c r="F96" i="88" s="1"/>
  <c r="G96" i="88" s="1"/>
  <c r="H96" i="88"/>
  <c r="S95" i="88"/>
  <c r="O95" i="88"/>
  <c r="R95" i="88" s="1"/>
  <c r="F95" i="88" s="1"/>
  <c r="G95" i="88" s="1"/>
  <c r="H95" i="88" s="1"/>
  <c r="S94" i="88"/>
  <c r="O94" i="88"/>
  <c r="R94" i="88" s="1"/>
  <c r="F94" i="88" s="1"/>
  <c r="G94" i="88" s="1"/>
  <c r="H94" i="88" s="1"/>
  <c r="S93" i="88"/>
  <c r="R93" i="88"/>
  <c r="F93" i="88" s="1"/>
  <c r="G93" i="88" s="1"/>
  <c r="H93" i="88" s="1"/>
  <c r="O93" i="88"/>
  <c r="S92" i="88"/>
  <c r="O92" i="88"/>
  <c r="R92" i="88" s="1"/>
  <c r="F92" i="88" s="1"/>
  <c r="G92" i="88" s="1"/>
  <c r="H92" i="88" s="1"/>
  <c r="S91" i="88"/>
  <c r="O91" i="88"/>
  <c r="R91" i="88" s="1"/>
  <c r="F91" i="88" s="1"/>
  <c r="G91" i="88" s="1"/>
  <c r="H91" i="88" s="1"/>
  <c r="S90" i="88"/>
  <c r="O90" i="88"/>
  <c r="R90" i="88" s="1"/>
  <c r="F90" i="88" s="1"/>
  <c r="G90" i="88"/>
  <c r="H90" i="88" s="1"/>
  <c r="S89" i="88"/>
  <c r="O89" i="88"/>
  <c r="R89" i="88" s="1"/>
  <c r="F89" i="88" s="1"/>
  <c r="G89" i="88" s="1"/>
  <c r="H89" i="88" s="1"/>
  <c r="S88" i="88"/>
  <c r="O88" i="88"/>
  <c r="R88" i="88" s="1"/>
  <c r="F88" i="88" s="1"/>
  <c r="G88" i="88" s="1"/>
  <c r="H88" i="88" s="1"/>
  <c r="S87" i="88"/>
  <c r="O87" i="88"/>
  <c r="R87" i="88" s="1"/>
  <c r="F87" i="88" s="1"/>
  <c r="G87" i="88" s="1"/>
  <c r="H87" i="88" s="1"/>
  <c r="S86" i="88"/>
  <c r="O86" i="88"/>
  <c r="R86" i="88" s="1"/>
  <c r="F86" i="88" s="1"/>
  <c r="G86" i="88" s="1"/>
  <c r="H86" i="88" s="1"/>
  <c r="S85" i="88"/>
  <c r="R85" i="88"/>
  <c r="F85" i="88" s="1"/>
  <c r="G85" i="88" s="1"/>
  <c r="H85" i="88" s="1"/>
  <c r="O85" i="88"/>
  <c r="S84" i="88"/>
  <c r="O84" i="88"/>
  <c r="R84" i="88" s="1"/>
  <c r="F84" i="88" s="1"/>
  <c r="G84" i="88" s="1"/>
  <c r="H84" i="88" s="1"/>
  <c r="S83" i="88"/>
  <c r="O83" i="88"/>
  <c r="R83" i="88" s="1"/>
  <c r="F83" i="88" s="1"/>
  <c r="G83" i="88" s="1"/>
  <c r="H83" i="88" s="1"/>
  <c r="S82" i="88"/>
  <c r="O82" i="88"/>
  <c r="R82" i="88" s="1"/>
  <c r="F82" i="88" s="1"/>
  <c r="G82" i="88" s="1"/>
  <c r="H82" i="88" s="1"/>
  <c r="S81" i="88"/>
  <c r="O81" i="88"/>
  <c r="R81" i="88" s="1"/>
  <c r="F81" i="88" s="1"/>
  <c r="G81" i="88" s="1"/>
  <c r="H81" i="88" s="1"/>
  <c r="S80" i="88"/>
  <c r="O80" i="88"/>
  <c r="R80" i="88" s="1"/>
  <c r="F80" i="88" s="1"/>
  <c r="G80" i="88" s="1"/>
  <c r="H80" i="88"/>
  <c r="S79" i="88"/>
  <c r="O79" i="88"/>
  <c r="R79" i="88" s="1"/>
  <c r="F79" i="88" s="1"/>
  <c r="G79" i="88" s="1"/>
  <c r="H79" i="88" s="1"/>
  <c r="S78" i="88"/>
  <c r="O78" i="88"/>
  <c r="R78" i="88" s="1"/>
  <c r="F78" i="88" s="1"/>
  <c r="G78" i="88" s="1"/>
  <c r="H78" i="88" s="1"/>
  <c r="S77" i="88"/>
  <c r="R77" i="88"/>
  <c r="F77" i="88" s="1"/>
  <c r="G77" i="88" s="1"/>
  <c r="H77" i="88" s="1"/>
  <c r="O77" i="88"/>
  <c r="S76" i="88"/>
  <c r="O76" i="88"/>
  <c r="R76" i="88" s="1"/>
  <c r="F76" i="88" s="1"/>
  <c r="G76" i="88" s="1"/>
  <c r="H76" i="88" s="1"/>
  <c r="S75" i="88"/>
  <c r="O75" i="88"/>
  <c r="R75" i="88" s="1"/>
  <c r="F75" i="88"/>
  <c r="G75" i="88" s="1"/>
  <c r="H75" i="88" s="1"/>
  <c r="S74" i="88"/>
  <c r="O74" i="88"/>
  <c r="R74" i="88" s="1"/>
  <c r="F74" i="88" s="1"/>
  <c r="G74" i="88"/>
  <c r="H74" i="88" s="1"/>
  <c r="S73" i="88"/>
  <c r="O73" i="88"/>
  <c r="R73" i="88" s="1"/>
  <c r="F73" i="88" s="1"/>
  <c r="G73" i="88" s="1"/>
  <c r="G71" i="88"/>
  <c r="H71" i="88" s="1"/>
  <c r="H70" i="88"/>
  <c r="G70" i="88"/>
  <c r="G69" i="88"/>
  <c r="H69" i="88" s="1"/>
  <c r="H68" i="88"/>
  <c r="G68" i="88"/>
  <c r="G67" i="88"/>
  <c r="H67" i="88" s="1"/>
  <c r="H66" i="88"/>
  <c r="G66" i="88"/>
  <c r="G65" i="88"/>
  <c r="H65" i="88" s="1"/>
  <c r="H64" i="88"/>
  <c r="G64" i="88"/>
  <c r="G63" i="88"/>
  <c r="H63" i="88" s="1"/>
  <c r="H62" i="88"/>
  <c r="G62" i="88"/>
  <c r="G61" i="88"/>
  <c r="H61" i="88" s="1"/>
  <c r="H60" i="88"/>
  <c r="G60" i="88"/>
  <c r="G59" i="88"/>
  <c r="H59" i="88" s="1"/>
  <c r="H58" i="88"/>
  <c r="G58" i="88"/>
  <c r="G57" i="88"/>
  <c r="H57" i="88" s="1"/>
  <c r="H56" i="88"/>
  <c r="G56" i="88"/>
  <c r="G55" i="88"/>
  <c r="H55" i="88" s="1"/>
  <c r="H54" i="88"/>
  <c r="G54" i="88"/>
  <c r="G53" i="88"/>
  <c r="H53" i="88" s="1"/>
  <c r="H52" i="88"/>
  <c r="G52" i="88"/>
  <c r="G51" i="88"/>
  <c r="H51" i="88" s="1"/>
  <c r="H50" i="88"/>
  <c r="G50" i="88"/>
  <c r="G49" i="88"/>
  <c r="H49" i="88" s="1"/>
  <c r="H48" i="88"/>
  <c r="G48" i="88"/>
  <c r="G47" i="88"/>
  <c r="H47" i="88" s="1"/>
  <c r="G46" i="88"/>
  <c r="H46" i="88" s="1"/>
  <c r="H45" i="88"/>
  <c r="G45" i="88"/>
  <c r="G43" i="88"/>
  <c r="H43" i="88" s="1"/>
  <c r="G42" i="88"/>
  <c r="H42" i="88" s="1"/>
  <c r="G41" i="88"/>
  <c r="H41" i="88" s="1"/>
  <c r="G40" i="88"/>
  <c r="H40" i="88" s="1"/>
  <c r="G39" i="88"/>
  <c r="H39" i="88" s="1"/>
  <c r="H38" i="88"/>
  <c r="G38" i="88"/>
  <c r="G37" i="88"/>
  <c r="H37" i="88" s="1"/>
  <c r="G36" i="88"/>
  <c r="H36" i="88" s="1"/>
  <c r="G35" i="88"/>
  <c r="H35" i="88" s="1"/>
  <c r="G34" i="88"/>
  <c r="H34" i="88" s="1"/>
  <c r="H32" i="88"/>
  <c r="G32" i="88"/>
  <c r="G31" i="88"/>
  <c r="H31" i="88" s="1"/>
  <c r="G30" i="88"/>
  <c r="H30" i="88" s="1"/>
  <c r="G29" i="88"/>
  <c r="H29" i="88" s="1"/>
  <c r="G28" i="88"/>
  <c r="H28" i="88" s="1"/>
  <c r="G27" i="88"/>
  <c r="H27" i="88" s="1"/>
  <c r="H26" i="88"/>
  <c r="G26" i="88"/>
  <c r="G25" i="88"/>
  <c r="H25" i="88" s="1"/>
  <c r="H24" i="88"/>
  <c r="G24" i="88"/>
  <c r="G23" i="88"/>
  <c r="H20" i="88"/>
  <c r="G20" i="88"/>
  <c r="G19" i="88"/>
  <c r="H19" i="88" s="1"/>
  <c r="G18" i="88"/>
  <c r="H18" i="88" s="1"/>
  <c r="G17" i="88"/>
  <c r="H17" i="88" s="1"/>
  <c r="H16" i="88"/>
  <c r="G16" i="88"/>
  <c r="G15" i="88"/>
  <c r="H15" i="88" s="1"/>
  <c r="H14" i="88"/>
  <c r="G14" i="88"/>
  <c r="G13" i="88"/>
  <c r="H13" i="88" s="1"/>
  <c r="H12" i="88"/>
  <c r="G12" i="88"/>
  <c r="G11" i="88"/>
  <c r="F247" i="87"/>
  <c r="G247" i="87" s="1"/>
  <c r="H247" i="87" s="1"/>
  <c r="F246" i="87"/>
  <c r="G246" i="87" s="1"/>
  <c r="H246" i="87" s="1"/>
  <c r="H245" i="87"/>
  <c r="F245" i="87"/>
  <c r="G245" i="87" s="1"/>
  <c r="F244" i="87"/>
  <c r="G244" i="87" s="1"/>
  <c r="H244" i="87" s="1"/>
  <c r="F243" i="87"/>
  <c r="G243" i="87" s="1"/>
  <c r="F241" i="87"/>
  <c r="G241" i="87" s="1"/>
  <c r="H241" i="87" s="1"/>
  <c r="F240" i="87"/>
  <c r="G240" i="87" s="1"/>
  <c r="H240" i="87" s="1"/>
  <c r="F239" i="87"/>
  <c r="G239" i="87" s="1"/>
  <c r="H239" i="87" s="1"/>
  <c r="F238" i="87"/>
  <c r="G238" i="87" s="1"/>
  <c r="H238" i="87" s="1"/>
  <c r="F237" i="87"/>
  <c r="G237" i="87" s="1"/>
  <c r="H237" i="87" s="1"/>
  <c r="F236" i="87"/>
  <c r="G236" i="87" s="1"/>
  <c r="H236" i="87" s="1"/>
  <c r="F235" i="87"/>
  <c r="G235" i="87" s="1"/>
  <c r="H235" i="87" s="1"/>
  <c r="F234" i="87"/>
  <c r="G234" i="87" s="1"/>
  <c r="H234" i="87" s="1"/>
  <c r="G233" i="87"/>
  <c r="H233" i="87" s="1"/>
  <c r="F233" i="87"/>
  <c r="F232" i="87"/>
  <c r="G232" i="87" s="1"/>
  <c r="H232" i="87" s="1"/>
  <c r="F231" i="87"/>
  <c r="G231" i="87" s="1"/>
  <c r="H231" i="87" s="1"/>
  <c r="F230" i="87"/>
  <c r="G230" i="87" s="1"/>
  <c r="H230" i="87" s="1"/>
  <c r="G229" i="87"/>
  <c r="H229" i="87" s="1"/>
  <c r="F229" i="87"/>
  <c r="F228" i="87"/>
  <c r="G228" i="87" s="1"/>
  <c r="H228" i="87" s="1"/>
  <c r="F227" i="87"/>
  <c r="G227" i="87" s="1"/>
  <c r="H227" i="87" s="1"/>
  <c r="F226" i="87"/>
  <c r="G226" i="87" s="1"/>
  <c r="H226" i="87" s="1"/>
  <c r="F225" i="87"/>
  <c r="G225" i="87" s="1"/>
  <c r="G223" i="87"/>
  <c r="G222" i="87"/>
  <c r="G221" i="87"/>
  <c r="G220" i="87"/>
  <c r="G219" i="87"/>
  <c r="G217" i="87" s="1"/>
  <c r="H217" i="87" s="1"/>
  <c r="G218" i="87"/>
  <c r="G216" i="87"/>
  <c r="G215" i="87"/>
  <c r="G214" i="87"/>
  <c r="G213" i="87"/>
  <c r="G212" i="87"/>
  <c r="G211" i="87"/>
  <c r="G210" i="87"/>
  <c r="H210" i="87" s="1"/>
  <c r="G209" i="87"/>
  <c r="G208" i="87"/>
  <c r="G207" i="87"/>
  <c r="G206" i="87"/>
  <c r="G203" i="87" s="1"/>
  <c r="H203" i="87" s="1"/>
  <c r="G205" i="87"/>
  <c r="G204" i="87"/>
  <c r="G202" i="87"/>
  <c r="G201" i="87"/>
  <c r="G200" i="87"/>
  <c r="G199" i="87"/>
  <c r="G198" i="87"/>
  <c r="G197" i="87"/>
  <c r="G195" i="87"/>
  <c r="G194" i="87"/>
  <c r="G193" i="87"/>
  <c r="G192" i="87"/>
  <c r="G191" i="87"/>
  <c r="G190" i="87"/>
  <c r="G188" i="87"/>
  <c r="G187" i="87"/>
  <c r="G186" i="87"/>
  <c r="G185" i="87"/>
  <c r="G184" i="87"/>
  <c r="G183" i="87"/>
  <c r="G182" i="87" s="1"/>
  <c r="H182" i="87" s="1"/>
  <c r="G181" i="87"/>
  <c r="G180" i="87"/>
  <c r="G179" i="87"/>
  <c r="G178" i="87"/>
  <c r="G177" i="87"/>
  <c r="G176" i="87"/>
  <c r="G175" i="87"/>
  <c r="H175" i="87" s="1"/>
  <c r="G174" i="87"/>
  <c r="G173" i="87"/>
  <c r="G172" i="87"/>
  <c r="G171" i="87"/>
  <c r="G170" i="87"/>
  <c r="G169" i="87"/>
  <c r="G167" i="87"/>
  <c r="G166" i="87"/>
  <c r="G165" i="87"/>
  <c r="G164" i="87"/>
  <c r="G163" i="87"/>
  <c r="G162" i="87"/>
  <c r="G161" i="87" s="1"/>
  <c r="H161" i="87" s="1"/>
  <c r="G160" i="87"/>
  <c r="G159" i="87"/>
  <c r="G158" i="87"/>
  <c r="G157" i="87"/>
  <c r="G156" i="87"/>
  <c r="G155" i="87"/>
  <c r="G154" i="87"/>
  <c r="F148" i="87"/>
  <c r="G148" i="87" s="1"/>
  <c r="H148" i="87" s="1"/>
  <c r="F143" i="87"/>
  <c r="G143" i="87" s="1"/>
  <c r="H143" i="87" s="1"/>
  <c r="F138" i="87"/>
  <c r="G138" i="87" s="1"/>
  <c r="H138" i="87" s="1"/>
  <c r="G133" i="87"/>
  <c r="H133" i="87" s="1"/>
  <c r="F133" i="87"/>
  <c r="F128" i="87"/>
  <c r="G128" i="87" s="1"/>
  <c r="H128" i="87" s="1"/>
  <c r="F123" i="87"/>
  <c r="G123" i="87" s="1"/>
  <c r="H123" i="87" s="1"/>
  <c r="F118" i="87"/>
  <c r="G118" i="87" s="1"/>
  <c r="H118" i="87" s="1"/>
  <c r="F113" i="87"/>
  <c r="G113" i="87" s="1"/>
  <c r="H113" i="87" s="1"/>
  <c r="F108" i="87"/>
  <c r="G108" i="87" s="1"/>
  <c r="H108" i="87" s="1"/>
  <c r="F103" i="87"/>
  <c r="G103" i="87" s="1"/>
  <c r="S101" i="87"/>
  <c r="O101" i="87"/>
  <c r="R101" i="87" s="1"/>
  <c r="F101" i="87" s="1"/>
  <c r="G101" i="87" s="1"/>
  <c r="H101" i="87" s="1"/>
  <c r="S100" i="87"/>
  <c r="O100" i="87"/>
  <c r="R100" i="87" s="1"/>
  <c r="F100" i="87" s="1"/>
  <c r="G100" i="87" s="1"/>
  <c r="H100" i="87" s="1"/>
  <c r="S99" i="87"/>
  <c r="O99" i="87"/>
  <c r="R99" i="87" s="1"/>
  <c r="F99" i="87" s="1"/>
  <c r="G99" i="87" s="1"/>
  <c r="H99" i="87" s="1"/>
  <c r="S98" i="87"/>
  <c r="O98" i="87"/>
  <c r="R98" i="87" s="1"/>
  <c r="F98" i="87" s="1"/>
  <c r="G98" i="87" s="1"/>
  <c r="H98" i="87" s="1"/>
  <c r="S97" i="87"/>
  <c r="O97" i="87"/>
  <c r="R97" i="87" s="1"/>
  <c r="F97" i="87" s="1"/>
  <c r="G97" i="87" s="1"/>
  <c r="H97" i="87" s="1"/>
  <c r="S96" i="87"/>
  <c r="O96" i="87"/>
  <c r="R96" i="87" s="1"/>
  <c r="F96" i="87" s="1"/>
  <c r="G96" i="87" s="1"/>
  <c r="H96" i="87" s="1"/>
  <c r="S95" i="87"/>
  <c r="R95" i="87"/>
  <c r="F95" i="87" s="1"/>
  <c r="G95" i="87" s="1"/>
  <c r="H95" i="87" s="1"/>
  <c r="O95" i="87"/>
  <c r="S94" i="87"/>
  <c r="O94" i="87"/>
  <c r="R94" i="87" s="1"/>
  <c r="F94" i="87" s="1"/>
  <c r="G94" i="87"/>
  <c r="H94" i="87" s="1"/>
  <c r="S93" i="87"/>
  <c r="O93" i="87"/>
  <c r="R93" i="87" s="1"/>
  <c r="F93" i="87" s="1"/>
  <c r="G93" i="87" s="1"/>
  <c r="H93" i="87" s="1"/>
  <c r="S92" i="87"/>
  <c r="O92" i="87"/>
  <c r="R92" i="87" s="1"/>
  <c r="F92" i="87" s="1"/>
  <c r="G92" i="87" s="1"/>
  <c r="H92" i="87" s="1"/>
  <c r="S91" i="87"/>
  <c r="O91" i="87"/>
  <c r="R91" i="87" s="1"/>
  <c r="F91" i="87" s="1"/>
  <c r="G91" i="87" s="1"/>
  <c r="H91" i="87" s="1"/>
  <c r="S90" i="87"/>
  <c r="O90" i="87"/>
  <c r="R90" i="87" s="1"/>
  <c r="F90" i="87" s="1"/>
  <c r="G90" i="87" s="1"/>
  <c r="H90" i="87" s="1"/>
  <c r="S89" i="87"/>
  <c r="O89" i="87"/>
  <c r="R89" i="87" s="1"/>
  <c r="F89" i="87" s="1"/>
  <c r="G89" i="87" s="1"/>
  <c r="H89" i="87" s="1"/>
  <c r="S88" i="87"/>
  <c r="O88" i="87"/>
  <c r="R88" i="87" s="1"/>
  <c r="F88" i="87" s="1"/>
  <c r="G88" i="87" s="1"/>
  <c r="H88" i="87" s="1"/>
  <c r="S87" i="87"/>
  <c r="O87" i="87"/>
  <c r="R87" i="87" s="1"/>
  <c r="F87" i="87" s="1"/>
  <c r="G87" i="87" s="1"/>
  <c r="H87" i="87" s="1"/>
  <c r="S86" i="87"/>
  <c r="O86" i="87"/>
  <c r="R86" i="87" s="1"/>
  <c r="F86" i="87" s="1"/>
  <c r="G86" i="87"/>
  <c r="H86" i="87" s="1"/>
  <c r="S85" i="87"/>
  <c r="O85" i="87"/>
  <c r="R85" i="87" s="1"/>
  <c r="F85" i="87" s="1"/>
  <c r="G85" i="87" s="1"/>
  <c r="H85" i="87" s="1"/>
  <c r="S84" i="87"/>
  <c r="O84" i="87"/>
  <c r="R84" i="87" s="1"/>
  <c r="F84" i="87" s="1"/>
  <c r="G84" i="87"/>
  <c r="H84" i="87" s="1"/>
  <c r="S83" i="87"/>
  <c r="O83" i="87"/>
  <c r="R83" i="87" s="1"/>
  <c r="F83" i="87" s="1"/>
  <c r="G83" i="87" s="1"/>
  <c r="H83" i="87" s="1"/>
  <c r="S82" i="87"/>
  <c r="O82" i="87"/>
  <c r="R82" i="87" s="1"/>
  <c r="F82" i="87" s="1"/>
  <c r="G82" i="87" s="1"/>
  <c r="H82" i="87" s="1"/>
  <c r="S81" i="87"/>
  <c r="O81" i="87"/>
  <c r="R81" i="87" s="1"/>
  <c r="F81" i="87" s="1"/>
  <c r="G81" i="87" s="1"/>
  <c r="H81" i="87" s="1"/>
  <c r="S80" i="87"/>
  <c r="O80" i="87"/>
  <c r="R80" i="87" s="1"/>
  <c r="F80" i="87" s="1"/>
  <c r="G80" i="87" s="1"/>
  <c r="H80" i="87" s="1"/>
  <c r="S79" i="87"/>
  <c r="R79" i="87"/>
  <c r="F79" i="87" s="1"/>
  <c r="G79" i="87" s="1"/>
  <c r="H79" i="87" s="1"/>
  <c r="O79" i="87"/>
  <c r="S78" i="87"/>
  <c r="O78" i="87"/>
  <c r="R78" i="87" s="1"/>
  <c r="F78" i="87" s="1"/>
  <c r="G78" i="87" s="1"/>
  <c r="H78" i="87" s="1"/>
  <c r="S77" i="87"/>
  <c r="O77" i="87"/>
  <c r="R77" i="87" s="1"/>
  <c r="F77" i="87" s="1"/>
  <c r="G77" i="87" s="1"/>
  <c r="H77" i="87" s="1"/>
  <c r="S76" i="87"/>
  <c r="O76" i="87"/>
  <c r="R76" i="87" s="1"/>
  <c r="F76" i="87" s="1"/>
  <c r="G76" i="87" s="1"/>
  <c r="H76" i="87" s="1"/>
  <c r="S75" i="87"/>
  <c r="O75" i="87"/>
  <c r="R75" i="87" s="1"/>
  <c r="F75" i="87" s="1"/>
  <c r="G75" i="87" s="1"/>
  <c r="H75" i="87" s="1"/>
  <c r="S74" i="87"/>
  <c r="O74" i="87"/>
  <c r="R74" i="87" s="1"/>
  <c r="F74" i="87" s="1"/>
  <c r="G74" i="87" s="1"/>
  <c r="H74" i="87" s="1"/>
  <c r="S73" i="87"/>
  <c r="O73" i="87"/>
  <c r="R73" i="87" s="1"/>
  <c r="F73" i="87" s="1"/>
  <c r="G73" i="87" s="1"/>
  <c r="H71" i="87"/>
  <c r="G71" i="87"/>
  <c r="H70" i="87"/>
  <c r="G70" i="87"/>
  <c r="G69" i="87"/>
  <c r="H69" i="87" s="1"/>
  <c r="H68" i="87"/>
  <c r="G68" i="87"/>
  <c r="G67" i="87"/>
  <c r="H67" i="87" s="1"/>
  <c r="G66" i="87"/>
  <c r="H66" i="87" s="1"/>
  <c r="G65" i="87"/>
  <c r="H65" i="87" s="1"/>
  <c r="H64" i="87"/>
  <c r="G64" i="87"/>
  <c r="G63" i="87"/>
  <c r="H63" i="87" s="1"/>
  <c r="H62" i="87"/>
  <c r="G62" i="87"/>
  <c r="G61" i="87"/>
  <c r="H61" i="87" s="1"/>
  <c r="H60" i="87"/>
  <c r="G60" i="87"/>
  <c r="G59" i="87"/>
  <c r="H59" i="87" s="1"/>
  <c r="G58" i="87"/>
  <c r="H58" i="87" s="1"/>
  <c r="G57" i="87"/>
  <c r="H57" i="87" s="1"/>
  <c r="H56" i="87"/>
  <c r="G56" i="87"/>
  <c r="G55" i="87"/>
  <c r="H55" i="87" s="1"/>
  <c r="H54" i="87"/>
  <c r="G54" i="87"/>
  <c r="G53" i="87"/>
  <c r="H53" i="87" s="1"/>
  <c r="H52" i="87"/>
  <c r="G52" i="87"/>
  <c r="G51" i="87"/>
  <c r="H51" i="87" s="1"/>
  <c r="G50" i="87"/>
  <c r="H50" i="87" s="1"/>
  <c r="G49" i="87"/>
  <c r="H49" i="87" s="1"/>
  <c r="H48" i="87"/>
  <c r="G48" i="87"/>
  <c r="G47" i="87"/>
  <c r="H47" i="87" s="1"/>
  <c r="H46" i="87"/>
  <c r="G46" i="87"/>
  <c r="G45" i="87"/>
  <c r="G43" i="87"/>
  <c r="H43" i="87" s="1"/>
  <c r="H42" i="87"/>
  <c r="G42" i="87"/>
  <c r="G41" i="87"/>
  <c r="H41" i="87" s="1"/>
  <c r="H40" i="87"/>
  <c r="G40" i="87"/>
  <c r="G39" i="87"/>
  <c r="H39" i="87" s="1"/>
  <c r="G38" i="87"/>
  <c r="H38" i="87" s="1"/>
  <c r="G37" i="87"/>
  <c r="H37" i="87" s="1"/>
  <c r="G36" i="87"/>
  <c r="H36" i="87" s="1"/>
  <c r="G35" i="87"/>
  <c r="H34" i="87"/>
  <c r="G34" i="87"/>
  <c r="H32" i="87"/>
  <c r="G32" i="87"/>
  <c r="G31" i="87"/>
  <c r="H31" i="87" s="1"/>
  <c r="G30" i="87"/>
  <c r="H30" i="87" s="1"/>
  <c r="G29" i="87"/>
  <c r="H29" i="87" s="1"/>
  <c r="G28" i="87"/>
  <c r="H28" i="87" s="1"/>
  <c r="G27" i="87"/>
  <c r="H27" i="87" s="1"/>
  <c r="H26" i="87"/>
  <c r="G26" i="87"/>
  <c r="G25" i="87"/>
  <c r="H25" i="87" s="1"/>
  <c r="G24" i="87"/>
  <c r="H24" i="87" s="1"/>
  <c r="G23" i="87"/>
  <c r="G20" i="87"/>
  <c r="H20" i="87" s="1"/>
  <c r="G19" i="87"/>
  <c r="H19" i="87" s="1"/>
  <c r="G18" i="87"/>
  <c r="H18" i="87" s="1"/>
  <c r="G17" i="87"/>
  <c r="H17" i="87" s="1"/>
  <c r="H16" i="87"/>
  <c r="G16" i="87"/>
  <c r="G15" i="87"/>
  <c r="H15" i="87" s="1"/>
  <c r="H14" i="87"/>
  <c r="G14" i="87"/>
  <c r="G13" i="87"/>
  <c r="H13" i="87" s="1"/>
  <c r="G12" i="87"/>
  <c r="H12" i="87" s="1"/>
  <c r="G11" i="87"/>
  <c r="F247" i="86"/>
  <c r="G247" i="86" s="1"/>
  <c r="H247" i="86" s="1"/>
  <c r="F246" i="86"/>
  <c r="G246" i="86" s="1"/>
  <c r="H246" i="86" s="1"/>
  <c r="F245" i="86"/>
  <c r="G245" i="86" s="1"/>
  <c r="H245" i="86" s="1"/>
  <c r="G244" i="86"/>
  <c r="H244" i="86" s="1"/>
  <c r="F244" i="86"/>
  <c r="F243" i="86"/>
  <c r="G243" i="86" s="1"/>
  <c r="H241" i="86"/>
  <c r="G241" i="86"/>
  <c r="F241" i="86"/>
  <c r="F240" i="86"/>
  <c r="G240" i="86" s="1"/>
  <c r="H240" i="86" s="1"/>
  <c r="F239" i="86"/>
  <c r="G239" i="86" s="1"/>
  <c r="H239" i="86" s="1"/>
  <c r="F238" i="86"/>
  <c r="G238" i="86" s="1"/>
  <c r="H238" i="86" s="1"/>
  <c r="F237" i="86"/>
  <c r="G237" i="86" s="1"/>
  <c r="H237" i="86" s="1"/>
  <c r="F236" i="86"/>
  <c r="G236" i="86" s="1"/>
  <c r="H236" i="86" s="1"/>
  <c r="F235" i="86"/>
  <c r="G235" i="86" s="1"/>
  <c r="H235" i="86" s="1"/>
  <c r="F234" i="86"/>
  <c r="G234" i="86" s="1"/>
  <c r="H234" i="86" s="1"/>
  <c r="H233" i="86"/>
  <c r="G233" i="86"/>
  <c r="F233" i="86"/>
  <c r="F232" i="86"/>
  <c r="G232" i="86" s="1"/>
  <c r="H232" i="86" s="1"/>
  <c r="F231" i="86"/>
  <c r="G231" i="86" s="1"/>
  <c r="H231" i="86" s="1"/>
  <c r="F230" i="86"/>
  <c r="G230" i="86" s="1"/>
  <c r="H230" i="86" s="1"/>
  <c r="F229" i="86"/>
  <c r="G229" i="86" s="1"/>
  <c r="H229" i="86" s="1"/>
  <c r="F228" i="86"/>
  <c r="G228" i="86" s="1"/>
  <c r="F227" i="86"/>
  <c r="G227" i="86" s="1"/>
  <c r="H227" i="86" s="1"/>
  <c r="F226" i="86"/>
  <c r="G226" i="86" s="1"/>
  <c r="H226" i="86" s="1"/>
  <c r="H225" i="86"/>
  <c r="G225" i="86"/>
  <c r="F225" i="86"/>
  <c r="G223" i="86"/>
  <c r="G222" i="86"/>
  <c r="G221" i="86"/>
  <c r="G220" i="86"/>
  <c r="G219" i="86"/>
  <c r="G218" i="86"/>
  <c r="G216" i="86"/>
  <c r="G215" i="86"/>
  <c r="G214" i="86"/>
  <c r="G213" i="86"/>
  <c r="G212" i="86"/>
  <c r="G211" i="86"/>
  <c r="G209" i="86"/>
  <c r="G208" i="86"/>
  <c r="G207" i="86"/>
  <c r="G206" i="86"/>
  <c r="G205" i="86"/>
  <c r="G204" i="86"/>
  <c r="G203" i="86" s="1"/>
  <c r="H203" i="86" s="1"/>
  <c r="G202" i="86"/>
  <c r="G201" i="86"/>
  <c r="G200" i="86"/>
  <c r="G199" i="86"/>
  <c r="G198" i="86"/>
  <c r="G197" i="86"/>
  <c r="G195" i="86"/>
  <c r="G194" i="86"/>
  <c r="G193" i="86"/>
  <c r="G192" i="86"/>
  <c r="G191" i="86"/>
  <c r="G189" i="86" s="1"/>
  <c r="H189" i="86" s="1"/>
  <c r="G190" i="86"/>
  <c r="G188" i="86"/>
  <c r="G187" i="86"/>
  <c r="G186" i="86"/>
  <c r="G185" i="86"/>
  <c r="G184" i="86"/>
  <c r="G183" i="86"/>
  <c r="G181" i="86"/>
  <c r="G180" i="86"/>
  <c r="G179" i="86"/>
  <c r="G178" i="86"/>
  <c r="G177" i="86"/>
  <c r="G175" i="86" s="1"/>
  <c r="H175" i="86" s="1"/>
  <c r="G176" i="86"/>
  <c r="G174" i="86"/>
  <c r="G173" i="86"/>
  <c r="G172" i="86"/>
  <c r="G171" i="86"/>
  <c r="G170" i="86"/>
  <c r="G169" i="86"/>
  <c r="G167" i="86"/>
  <c r="G166" i="86"/>
  <c r="G165" i="86"/>
  <c r="G164" i="86"/>
  <c r="G163" i="86"/>
  <c r="G162" i="86"/>
  <c r="G160" i="86"/>
  <c r="G159" i="86"/>
  <c r="G158" i="86"/>
  <c r="G157" i="86"/>
  <c r="G156" i="86"/>
  <c r="G155" i="86"/>
  <c r="G148" i="86"/>
  <c r="H148" i="86" s="1"/>
  <c r="F148" i="86"/>
  <c r="F143" i="86"/>
  <c r="G143" i="86" s="1"/>
  <c r="H143" i="86" s="1"/>
  <c r="F138" i="86"/>
  <c r="G138" i="86" s="1"/>
  <c r="H138" i="86" s="1"/>
  <c r="G133" i="86"/>
  <c r="H133" i="86" s="1"/>
  <c r="F133" i="86"/>
  <c r="F128" i="86"/>
  <c r="G128" i="86" s="1"/>
  <c r="H128" i="86" s="1"/>
  <c r="F123" i="86"/>
  <c r="G123" i="86" s="1"/>
  <c r="H123" i="86" s="1"/>
  <c r="F118" i="86"/>
  <c r="G118" i="86" s="1"/>
  <c r="H118" i="86" s="1"/>
  <c r="G113" i="86"/>
  <c r="H113" i="86" s="1"/>
  <c r="F113" i="86"/>
  <c r="G108" i="86"/>
  <c r="H108" i="86" s="1"/>
  <c r="F108" i="86"/>
  <c r="F103" i="86"/>
  <c r="G103" i="86" s="1"/>
  <c r="S101" i="86"/>
  <c r="O101" i="86"/>
  <c r="R101" i="86" s="1"/>
  <c r="F101" i="86" s="1"/>
  <c r="G101" i="86" s="1"/>
  <c r="H101" i="86" s="1"/>
  <c r="S100" i="86"/>
  <c r="O100" i="86"/>
  <c r="R100" i="86" s="1"/>
  <c r="F100" i="86" s="1"/>
  <c r="G100" i="86" s="1"/>
  <c r="H100" i="86" s="1"/>
  <c r="S99" i="86"/>
  <c r="O99" i="86"/>
  <c r="R99" i="86" s="1"/>
  <c r="F99" i="86" s="1"/>
  <c r="G99" i="86" s="1"/>
  <c r="H99" i="86" s="1"/>
  <c r="S98" i="86"/>
  <c r="O98" i="86"/>
  <c r="R98" i="86" s="1"/>
  <c r="F98" i="86" s="1"/>
  <c r="G98" i="86" s="1"/>
  <c r="H98" i="86" s="1"/>
  <c r="S97" i="86"/>
  <c r="R97" i="86"/>
  <c r="F97" i="86" s="1"/>
  <c r="G97" i="86" s="1"/>
  <c r="H97" i="86" s="1"/>
  <c r="O97" i="86"/>
  <c r="S96" i="86"/>
  <c r="O96" i="86"/>
  <c r="R96" i="86" s="1"/>
  <c r="F96" i="86" s="1"/>
  <c r="G96" i="86" s="1"/>
  <c r="H96" i="86" s="1"/>
  <c r="S95" i="86"/>
  <c r="O95" i="86"/>
  <c r="R95" i="86" s="1"/>
  <c r="F95" i="86"/>
  <c r="G95" i="86" s="1"/>
  <c r="H95" i="86" s="1"/>
  <c r="S94" i="86"/>
  <c r="O94" i="86"/>
  <c r="R94" i="86" s="1"/>
  <c r="F94" i="86" s="1"/>
  <c r="G94" i="86" s="1"/>
  <c r="H94" i="86" s="1"/>
  <c r="S93" i="86"/>
  <c r="O93" i="86"/>
  <c r="R93" i="86" s="1"/>
  <c r="F93" i="86" s="1"/>
  <c r="G93" i="86" s="1"/>
  <c r="H93" i="86" s="1"/>
  <c r="S92" i="86"/>
  <c r="O92" i="86"/>
  <c r="R92" i="86" s="1"/>
  <c r="F92" i="86" s="1"/>
  <c r="G92" i="86" s="1"/>
  <c r="H92" i="86" s="1"/>
  <c r="S91" i="86"/>
  <c r="O91" i="86"/>
  <c r="R91" i="86" s="1"/>
  <c r="F91" i="86" s="1"/>
  <c r="G91" i="86" s="1"/>
  <c r="H91" i="86" s="1"/>
  <c r="S90" i="86"/>
  <c r="O90" i="86"/>
  <c r="R90" i="86" s="1"/>
  <c r="F90" i="86" s="1"/>
  <c r="G90" i="86" s="1"/>
  <c r="H90" i="86" s="1"/>
  <c r="S89" i="86"/>
  <c r="R89" i="86"/>
  <c r="F89" i="86" s="1"/>
  <c r="G89" i="86" s="1"/>
  <c r="H89" i="86" s="1"/>
  <c r="O89" i="86"/>
  <c r="S88" i="86"/>
  <c r="O88" i="86"/>
  <c r="R88" i="86" s="1"/>
  <c r="F88" i="86" s="1"/>
  <c r="G88" i="86" s="1"/>
  <c r="H88" i="86" s="1"/>
  <c r="S87" i="86"/>
  <c r="O87" i="86"/>
  <c r="R87" i="86" s="1"/>
  <c r="F87" i="86" s="1"/>
  <c r="G87" i="86" s="1"/>
  <c r="H87" i="86" s="1"/>
  <c r="S86" i="86"/>
  <c r="O86" i="86"/>
  <c r="R86" i="86" s="1"/>
  <c r="F86" i="86" s="1"/>
  <c r="G86" i="86" s="1"/>
  <c r="H86" i="86" s="1"/>
  <c r="S85" i="86"/>
  <c r="O85" i="86"/>
  <c r="R85" i="86" s="1"/>
  <c r="F85" i="86" s="1"/>
  <c r="G85" i="86" s="1"/>
  <c r="H85" i="86" s="1"/>
  <c r="S84" i="86"/>
  <c r="O84" i="86"/>
  <c r="R84" i="86" s="1"/>
  <c r="F84" i="86" s="1"/>
  <c r="G84" i="86" s="1"/>
  <c r="H84" i="86" s="1"/>
  <c r="S83" i="86"/>
  <c r="O83" i="86"/>
  <c r="R83" i="86" s="1"/>
  <c r="F83" i="86" s="1"/>
  <c r="G83" i="86" s="1"/>
  <c r="H83" i="86" s="1"/>
  <c r="S82" i="86"/>
  <c r="O82" i="86"/>
  <c r="R82" i="86" s="1"/>
  <c r="F82" i="86" s="1"/>
  <c r="G82" i="86" s="1"/>
  <c r="H82" i="86" s="1"/>
  <c r="S81" i="86"/>
  <c r="R81" i="86"/>
  <c r="F81" i="86" s="1"/>
  <c r="G81" i="86" s="1"/>
  <c r="H81" i="86" s="1"/>
  <c r="O81" i="86"/>
  <c r="S80" i="86"/>
  <c r="O80" i="86"/>
  <c r="R80" i="86" s="1"/>
  <c r="F80" i="86" s="1"/>
  <c r="G80" i="86" s="1"/>
  <c r="H80" i="86" s="1"/>
  <c r="S79" i="86"/>
  <c r="O79" i="86"/>
  <c r="R79" i="86" s="1"/>
  <c r="F79" i="86"/>
  <c r="G79" i="86" s="1"/>
  <c r="H79" i="86" s="1"/>
  <c r="S78" i="86"/>
  <c r="O78" i="86"/>
  <c r="R78" i="86" s="1"/>
  <c r="F78" i="86" s="1"/>
  <c r="G78" i="86" s="1"/>
  <c r="H78" i="86" s="1"/>
  <c r="S77" i="86"/>
  <c r="O77" i="86"/>
  <c r="R77" i="86" s="1"/>
  <c r="F77" i="86" s="1"/>
  <c r="G77" i="86" s="1"/>
  <c r="H77" i="86" s="1"/>
  <c r="S76" i="86"/>
  <c r="O76" i="86"/>
  <c r="R76" i="86" s="1"/>
  <c r="F76" i="86" s="1"/>
  <c r="G76" i="86" s="1"/>
  <c r="H76" i="86" s="1"/>
  <c r="S75" i="86"/>
  <c r="O75" i="86"/>
  <c r="R75" i="86" s="1"/>
  <c r="F75" i="86" s="1"/>
  <c r="G75" i="86" s="1"/>
  <c r="H75" i="86" s="1"/>
  <c r="S74" i="86"/>
  <c r="O74" i="86"/>
  <c r="R74" i="86" s="1"/>
  <c r="F74" i="86" s="1"/>
  <c r="G74" i="86" s="1"/>
  <c r="H74" i="86" s="1"/>
  <c r="S73" i="86"/>
  <c r="R73" i="86"/>
  <c r="F73" i="86" s="1"/>
  <c r="G73" i="86" s="1"/>
  <c r="O73" i="86"/>
  <c r="G71" i="86"/>
  <c r="H71" i="86" s="1"/>
  <c r="H70" i="86"/>
  <c r="G70" i="86"/>
  <c r="G69" i="86"/>
  <c r="H69" i="86" s="1"/>
  <c r="G68" i="86"/>
  <c r="H68" i="86" s="1"/>
  <c r="G67" i="86"/>
  <c r="H67" i="86" s="1"/>
  <c r="H66" i="86"/>
  <c r="G66" i="86"/>
  <c r="G65" i="86"/>
  <c r="H65" i="86" s="1"/>
  <c r="H64" i="86"/>
  <c r="G64" i="86"/>
  <c r="G63" i="86"/>
  <c r="H63" i="86" s="1"/>
  <c r="H62" i="86"/>
  <c r="G62" i="86"/>
  <c r="G61" i="86"/>
  <c r="H61" i="86" s="1"/>
  <c r="G60" i="86"/>
  <c r="H60" i="86" s="1"/>
  <c r="G59" i="86"/>
  <c r="H59" i="86" s="1"/>
  <c r="H58" i="86"/>
  <c r="G58" i="86"/>
  <c r="G57" i="86"/>
  <c r="H57" i="86" s="1"/>
  <c r="H56" i="86"/>
  <c r="G56" i="86"/>
  <c r="G55" i="86"/>
  <c r="H55" i="86" s="1"/>
  <c r="H54" i="86"/>
  <c r="G54" i="86"/>
  <c r="G53" i="86"/>
  <c r="H53" i="86" s="1"/>
  <c r="G52" i="86"/>
  <c r="H52" i="86" s="1"/>
  <c r="G51" i="86"/>
  <c r="H51" i="86" s="1"/>
  <c r="H50" i="86"/>
  <c r="G50" i="86"/>
  <c r="G49" i="86"/>
  <c r="H49" i="86" s="1"/>
  <c r="H48" i="86"/>
  <c r="G48" i="86"/>
  <c r="G47" i="86"/>
  <c r="H47" i="86" s="1"/>
  <c r="H46" i="86"/>
  <c r="G46" i="86"/>
  <c r="G45" i="86"/>
  <c r="G43" i="86"/>
  <c r="H43" i="86" s="1"/>
  <c r="H42" i="86"/>
  <c r="G42" i="86"/>
  <c r="G41" i="86"/>
  <c r="H41" i="86" s="1"/>
  <c r="H40" i="86"/>
  <c r="G40" i="86"/>
  <c r="G39" i="86"/>
  <c r="H39" i="86" s="1"/>
  <c r="H38" i="86"/>
  <c r="G38" i="86"/>
  <c r="G37" i="86"/>
  <c r="H37" i="86" s="1"/>
  <c r="H36" i="86"/>
  <c r="G36" i="86"/>
  <c r="G35" i="86"/>
  <c r="H35" i="86" s="1"/>
  <c r="H34" i="86"/>
  <c r="G34" i="86"/>
  <c r="H32" i="86"/>
  <c r="G32" i="86"/>
  <c r="G31" i="86"/>
  <c r="H31" i="86" s="1"/>
  <c r="H30" i="86"/>
  <c r="G30" i="86"/>
  <c r="G29" i="86"/>
  <c r="H29" i="86" s="1"/>
  <c r="H28" i="86"/>
  <c r="G28" i="86"/>
  <c r="G27" i="86"/>
  <c r="H27" i="86" s="1"/>
  <c r="H26" i="86"/>
  <c r="G26" i="86"/>
  <c r="G25" i="86"/>
  <c r="H25" i="86" s="1"/>
  <c r="H24" i="86"/>
  <c r="G24" i="86"/>
  <c r="G23" i="86"/>
  <c r="G22" i="86" s="1"/>
  <c r="H20" i="86"/>
  <c r="G20" i="86"/>
  <c r="G19" i="86"/>
  <c r="H19" i="86" s="1"/>
  <c r="H18" i="86"/>
  <c r="G18" i="86"/>
  <c r="G17" i="86"/>
  <c r="H17" i="86" s="1"/>
  <c r="H16" i="86"/>
  <c r="G16" i="86"/>
  <c r="G15" i="86"/>
  <c r="H15" i="86" s="1"/>
  <c r="H14" i="86"/>
  <c r="G14" i="86"/>
  <c r="G13" i="86"/>
  <c r="H13" i="86" s="1"/>
  <c r="H12" i="86"/>
  <c r="G12" i="86"/>
  <c r="G11" i="86"/>
  <c r="G10" i="86" s="1"/>
  <c r="G247" i="85"/>
  <c r="H247" i="85" s="1"/>
  <c r="F247" i="85"/>
  <c r="F246" i="85"/>
  <c r="G246" i="85" s="1"/>
  <c r="H246" i="85" s="1"/>
  <c r="F245" i="85"/>
  <c r="G245" i="85" s="1"/>
  <c r="H245" i="85" s="1"/>
  <c r="H244" i="85"/>
  <c r="G244" i="85"/>
  <c r="F244" i="85"/>
  <c r="G243" i="85"/>
  <c r="F243" i="85"/>
  <c r="F241" i="85"/>
  <c r="G241" i="85" s="1"/>
  <c r="H241" i="85" s="1"/>
  <c r="G240" i="85"/>
  <c r="H240" i="85" s="1"/>
  <c r="F240" i="85"/>
  <c r="F239" i="85"/>
  <c r="G239" i="85" s="1"/>
  <c r="H239" i="85" s="1"/>
  <c r="F238" i="85"/>
  <c r="G238" i="85" s="1"/>
  <c r="H238" i="85" s="1"/>
  <c r="H237" i="85"/>
  <c r="G237" i="85"/>
  <c r="F237" i="85"/>
  <c r="G236" i="85"/>
  <c r="H236" i="85" s="1"/>
  <c r="F236" i="85"/>
  <c r="F235" i="85"/>
  <c r="G235" i="85" s="1"/>
  <c r="H235" i="85" s="1"/>
  <c r="F234" i="85"/>
  <c r="G234" i="85" s="1"/>
  <c r="H234" i="85" s="1"/>
  <c r="H233" i="85"/>
  <c r="G233" i="85"/>
  <c r="F233" i="85"/>
  <c r="F232" i="85"/>
  <c r="G232" i="85" s="1"/>
  <c r="H232" i="85" s="1"/>
  <c r="F231" i="85"/>
  <c r="G231" i="85" s="1"/>
  <c r="H231" i="85" s="1"/>
  <c r="F230" i="85"/>
  <c r="G230" i="85" s="1"/>
  <c r="H230" i="85" s="1"/>
  <c r="G229" i="85"/>
  <c r="H229" i="85" s="1"/>
  <c r="F229" i="85"/>
  <c r="G228" i="85"/>
  <c r="H228" i="85" s="1"/>
  <c r="F228" i="85"/>
  <c r="F227" i="85"/>
  <c r="G227" i="85" s="1"/>
  <c r="H227" i="85" s="1"/>
  <c r="F226" i="85"/>
  <c r="G226" i="85" s="1"/>
  <c r="H226" i="85" s="1"/>
  <c r="F225" i="85"/>
  <c r="G225" i="85" s="1"/>
  <c r="H225" i="85" s="1"/>
  <c r="G223" i="85"/>
  <c r="G222" i="85"/>
  <c r="G221" i="85"/>
  <c r="G220" i="85"/>
  <c r="G219" i="85"/>
  <c r="G218" i="85"/>
  <c r="G217" i="85" s="1"/>
  <c r="H217" i="85" s="1"/>
  <c r="G216" i="85"/>
  <c r="G215" i="85"/>
  <c r="G214" i="85"/>
  <c r="G213" i="85"/>
  <c r="G212" i="85"/>
  <c r="G211" i="85"/>
  <c r="G209" i="85"/>
  <c r="G208" i="85"/>
  <c r="G207" i="85"/>
  <c r="G206" i="85"/>
  <c r="G205" i="85"/>
  <c r="G204" i="85"/>
  <c r="G202" i="85"/>
  <c r="G201" i="85"/>
  <c r="G200" i="85"/>
  <c r="G199" i="85"/>
  <c r="G198" i="85"/>
  <c r="G197" i="85"/>
  <c r="G196" i="85" s="1"/>
  <c r="H196" i="85" s="1"/>
  <c r="G195" i="85"/>
  <c r="G194" i="85"/>
  <c r="G193" i="85"/>
  <c r="G192" i="85"/>
  <c r="G191" i="85"/>
  <c r="G190" i="85"/>
  <c r="G189" i="85" s="1"/>
  <c r="H189" i="85" s="1"/>
  <c r="G188" i="85"/>
  <c r="G187" i="85"/>
  <c r="G186" i="85"/>
  <c r="G185" i="85"/>
  <c r="G184" i="85"/>
  <c r="G183" i="85"/>
  <c r="G181" i="85"/>
  <c r="G180" i="85"/>
  <c r="G179" i="85"/>
  <c r="G178" i="85"/>
  <c r="G177" i="85"/>
  <c r="G176" i="85"/>
  <c r="G175" i="85" s="1"/>
  <c r="H175" i="85" s="1"/>
  <c r="G174" i="85"/>
  <c r="G173" i="85"/>
  <c r="G172" i="85"/>
  <c r="G171" i="85"/>
  <c r="G170" i="85"/>
  <c r="G169" i="85"/>
  <c r="G168" i="85" s="1"/>
  <c r="H168" i="85" s="1"/>
  <c r="G167" i="85"/>
  <c r="G166" i="85"/>
  <c r="G165" i="85"/>
  <c r="G161" i="85" s="1"/>
  <c r="H161" i="85" s="1"/>
  <c r="G164" i="85"/>
  <c r="G163" i="85"/>
  <c r="G162" i="85"/>
  <c r="G160" i="85"/>
  <c r="G159" i="85"/>
  <c r="G158" i="85"/>
  <c r="G157" i="85"/>
  <c r="G156" i="85"/>
  <c r="G155" i="85"/>
  <c r="G154" i="85" s="1"/>
  <c r="H148" i="85"/>
  <c r="G148" i="85"/>
  <c r="F148" i="85"/>
  <c r="F143" i="85"/>
  <c r="G143" i="85" s="1"/>
  <c r="H143" i="85" s="1"/>
  <c r="F138" i="85"/>
  <c r="G138" i="85" s="1"/>
  <c r="H138" i="85" s="1"/>
  <c r="H133" i="85"/>
  <c r="G133" i="85"/>
  <c r="F133" i="85"/>
  <c r="H128" i="85"/>
  <c r="G128" i="85"/>
  <c r="F128" i="85"/>
  <c r="F123" i="85"/>
  <c r="G123" i="85" s="1"/>
  <c r="H123" i="85" s="1"/>
  <c r="F118" i="85"/>
  <c r="G118" i="85" s="1"/>
  <c r="H118" i="85" s="1"/>
  <c r="F113" i="85"/>
  <c r="G113" i="85" s="1"/>
  <c r="H113" i="85" s="1"/>
  <c r="G108" i="85"/>
  <c r="H108" i="85" s="1"/>
  <c r="F108" i="85"/>
  <c r="F103" i="85"/>
  <c r="G103" i="85" s="1"/>
  <c r="S101" i="85"/>
  <c r="R101" i="85"/>
  <c r="F101" i="85" s="1"/>
  <c r="G101" i="85" s="1"/>
  <c r="H101" i="85" s="1"/>
  <c r="O101" i="85"/>
  <c r="S100" i="85"/>
  <c r="O100" i="85"/>
  <c r="R100" i="85" s="1"/>
  <c r="F100" i="85" s="1"/>
  <c r="G100" i="85" s="1"/>
  <c r="H100" i="85" s="1"/>
  <c r="S99" i="85"/>
  <c r="O99" i="85"/>
  <c r="R99" i="85" s="1"/>
  <c r="F99" i="85" s="1"/>
  <c r="G99" i="85" s="1"/>
  <c r="H99" i="85" s="1"/>
  <c r="S98" i="85"/>
  <c r="O98" i="85"/>
  <c r="R98" i="85" s="1"/>
  <c r="F98" i="85" s="1"/>
  <c r="G98" i="85" s="1"/>
  <c r="H98" i="85" s="1"/>
  <c r="S97" i="85"/>
  <c r="R97" i="85"/>
  <c r="F97" i="85" s="1"/>
  <c r="G97" i="85" s="1"/>
  <c r="H97" i="85" s="1"/>
  <c r="O97" i="85"/>
  <c r="S96" i="85"/>
  <c r="O96" i="85"/>
  <c r="R96" i="85" s="1"/>
  <c r="F96" i="85" s="1"/>
  <c r="G96" i="85" s="1"/>
  <c r="H96" i="85" s="1"/>
  <c r="S95" i="85"/>
  <c r="R95" i="85"/>
  <c r="F95" i="85" s="1"/>
  <c r="G95" i="85" s="1"/>
  <c r="H95" i="85" s="1"/>
  <c r="O95" i="85"/>
  <c r="S94" i="85"/>
  <c r="O94" i="85"/>
  <c r="R94" i="85" s="1"/>
  <c r="F94" i="85" s="1"/>
  <c r="G94" i="85" s="1"/>
  <c r="H94" i="85" s="1"/>
  <c r="S93" i="85"/>
  <c r="R93" i="85"/>
  <c r="F93" i="85" s="1"/>
  <c r="G93" i="85" s="1"/>
  <c r="H93" i="85" s="1"/>
  <c r="O93" i="85"/>
  <c r="S92" i="85"/>
  <c r="O92" i="85"/>
  <c r="R92" i="85" s="1"/>
  <c r="F92" i="85" s="1"/>
  <c r="G92" i="85" s="1"/>
  <c r="H92" i="85" s="1"/>
  <c r="S91" i="85"/>
  <c r="O91" i="85"/>
  <c r="R91" i="85" s="1"/>
  <c r="F91" i="85" s="1"/>
  <c r="G91" i="85" s="1"/>
  <c r="H91" i="85" s="1"/>
  <c r="S90" i="85"/>
  <c r="O90" i="85"/>
  <c r="R90" i="85" s="1"/>
  <c r="F90" i="85" s="1"/>
  <c r="G90" i="85" s="1"/>
  <c r="H90" i="85" s="1"/>
  <c r="S89" i="85"/>
  <c r="R89" i="85"/>
  <c r="F89" i="85" s="1"/>
  <c r="G89" i="85" s="1"/>
  <c r="H89" i="85" s="1"/>
  <c r="O89" i="85"/>
  <c r="S88" i="85"/>
  <c r="O88" i="85"/>
  <c r="R88" i="85" s="1"/>
  <c r="F88" i="85" s="1"/>
  <c r="G88" i="85" s="1"/>
  <c r="H88" i="85" s="1"/>
  <c r="S87" i="85"/>
  <c r="R87" i="85"/>
  <c r="F87" i="85" s="1"/>
  <c r="G87" i="85" s="1"/>
  <c r="H87" i="85" s="1"/>
  <c r="O87" i="85"/>
  <c r="S86" i="85"/>
  <c r="O86" i="85"/>
  <c r="R86" i="85" s="1"/>
  <c r="F86" i="85" s="1"/>
  <c r="G86" i="85" s="1"/>
  <c r="H86" i="85" s="1"/>
  <c r="S85" i="85"/>
  <c r="R85" i="85"/>
  <c r="F85" i="85" s="1"/>
  <c r="G85" i="85" s="1"/>
  <c r="H85" i="85" s="1"/>
  <c r="O85" i="85"/>
  <c r="S84" i="85"/>
  <c r="O84" i="85"/>
  <c r="R84" i="85" s="1"/>
  <c r="F84" i="85" s="1"/>
  <c r="G84" i="85" s="1"/>
  <c r="H84" i="85" s="1"/>
  <c r="S83" i="85"/>
  <c r="O83" i="85"/>
  <c r="R83" i="85" s="1"/>
  <c r="F83" i="85" s="1"/>
  <c r="G83" i="85" s="1"/>
  <c r="H83" i="85" s="1"/>
  <c r="S82" i="85"/>
  <c r="O82" i="85"/>
  <c r="R82" i="85" s="1"/>
  <c r="F82" i="85" s="1"/>
  <c r="G82" i="85" s="1"/>
  <c r="H82" i="85" s="1"/>
  <c r="S81" i="85"/>
  <c r="R81" i="85"/>
  <c r="F81" i="85" s="1"/>
  <c r="G81" i="85" s="1"/>
  <c r="H81" i="85" s="1"/>
  <c r="O81" i="85"/>
  <c r="S80" i="85"/>
  <c r="O80" i="85"/>
  <c r="R80" i="85" s="1"/>
  <c r="F80" i="85" s="1"/>
  <c r="G80" i="85" s="1"/>
  <c r="H80" i="85" s="1"/>
  <c r="S79" i="85"/>
  <c r="R79" i="85"/>
  <c r="F79" i="85" s="1"/>
  <c r="G79" i="85" s="1"/>
  <c r="H79" i="85" s="1"/>
  <c r="O79" i="85"/>
  <c r="S78" i="85"/>
  <c r="O78" i="85"/>
  <c r="R78" i="85" s="1"/>
  <c r="F78" i="85" s="1"/>
  <c r="G78" i="85" s="1"/>
  <c r="H78" i="85" s="1"/>
  <c r="S77" i="85"/>
  <c r="R77" i="85"/>
  <c r="F77" i="85" s="1"/>
  <c r="G77" i="85" s="1"/>
  <c r="H77" i="85" s="1"/>
  <c r="O77" i="85"/>
  <c r="S76" i="85"/>
  <c r="O76" i="85"/>
  <c r="R76" i="85" s="1"/>
  <c r="F76" i="85" s="1"/>
  <c r="G76" i="85" s="1"/>
  <c r="H76" i="85" s="1"/>
  <c r="S75" i="85"/>
  <c r="O75" i="85"/>
  <c r="R75" i="85" s="1"/>
  <c r="F75" i="85" s="1"/>
  <c r="G75" i="85" s="1"/>
  <c r="H75" i="85" s="1"/>
  <c r="S74" i="85"/>
  <c r="O74" i="85"/>
  <c r="R74" i="85" s="1"/>
  <c r="F74" i="85" s="1"/>
  <c r="G74" i="85" s="1"/>
  <c r="H74" i="85" s="1"/>
  <c r="S73" i="85"/>
  <c r="R73" i="85"/>
  <c r="F73" i="85" s="1"/>
  <c r="G73" i="85" s="1"/>
  <c r="O73" i="85"/>
  <c r="H71" i="85"/>
  <c r="G71" i="85"/>
  <c r="H70" i="85"/>
  <c r="G70" i="85"/>
  <c r="H69" i="85"/>
  <c r="G69" i="85"/>
  <c r="H68" i="85"/>
  <c r="G68" i="85"/>
  <c r="H67" i="85"/>
  <c r="G67" i="85"/>
  <c r="H66" i="85"/>
  <c r="G66" i="85"/>
  <c r="H65" i="85"/>
  <c r="G65" i="85"/>
  <c r="H64" i="85"/>
  <c r="G64" i="85"/>
  <c r="H63" i="85"/>
  <c r="G63" i="85"/>
  <c r="H62" i="85"/>
  <c r="G62" i="85"/>
  <c r="H61" i="85"/>
  <c r="G61" i="85"/>
  <c r="H60" i="85"/>
  <c r="G60" i="85"/>
  <c r="H59" i="85"/>
  <c r="G59" i="85"/>
  <c r="H58" i="85"/>
  <c r="G58" i="85"/>
  <c r="H57" i="85"/>
  <c r="G57" i="85"/>
  <c r="H56" i="85"/>
  <c r="G56" i="85"/>
  <c r="H55" i="85"/>
  <c r="G55" i="85"/>
  <c r="H54" i="85"/>
  <c r="G54" i="85"/>
  <c r="H53" i="85"/>
  <c r="G53" i="85"/>
  <c r="H52" i="85"/>
  <c r="G52" i="85"/>
  <c r="H51" i="85"/>
  <c r="G51" i="85"/>
  <c r="H50" i="85"/>
  <c r="G50" i="85"/>
  <c r="H49" i="85"/>
  <c r="G49" i="85"/>
  <c r="H48" i="85"/>
  <c r="G48" i="85"/>
  <c r="H47" i="85"/>
  <c r="G47" i="85"/>
  <c r="H46" i="85"/>
  <c r="G46" i="85"/>
  <c r="H45" i="85"/>
  <c r="G45" i="85"/>
  <c r="G43" i="85"/>
  <c r="H43" i="85" s="1"/>
  <c r="H42" i="85"/>
  <c r="G42" i="85"/>
  <c r="G41" i="85"/>
  <c r="H41" i="85" s="1"/>
  <c r="H40" i="85"/>
  <c r="G40" i="85"/>
  <c r="G39" i="85"/>
  <c r="H39" i="85" s="1"/>
  <c r="G38" i="85"/>
  <c r="H38" i="85" s="1"/>
  <c r="G37" i="85"/>
  <c r="H37" i="85" s="1"/>
  <c r="H36" i="85"/>
  <c r="G36" i="85"/>
  <c r="G35" i="85"/>
  <c r="H35" i="85" s="1"/>
  <c r="H34" i="85"/>
  <c r="G34" i="85"/>
  <c r="G33" i="85" s="1"/>
  <c r="H32" i="85"/>
  <c r="G32" i="85"/>
  <c r="G31" i="85"/>
  <c r="H31" i="85" s="1"/>
  <c r="G30" i="85"/>
  <c r="H30" i="85" s="1"/>
  <c r="G29" i="85"/>
  <c r="H29" i="85" s="1"/>
  <c r="H28" i="85"/>
  <c r="G28" i="85"/>
  <c r="G27" i="85"/>
  <c r="H27" i="85" s="1"/>
  <c r="H26" i="85"/>
  <c r="G26" i="85"/>
  <c r="G25" i="85"/>
  <c r="H25" i="85" s="1"/>
  <c r="H24" i="85"/>
  <c r="G24" i="85"/>
  <c r="G23" i="85"/>
  <c r="G20" i="85"/>
  <c r="H20" i="85" s="1"/>
  <c r="H19" i="85"/>
  <c r="G19" i="85"/>
  <c r="G18" i="85"/>
  <c r="H18" i="85" s="1"/>
  <c r="H17" i="85"/>
  <c r="G17" i="85"/>
  <c r="G16" i="85"/>
  <c r="H16" i="85" s="1"/>
  <c r="H15" i="85"/>
  <c r="G15" i="85"/>
  <c r="G14" i="85"/>
  <c r="H14" i="85" s="1"/>
  <c r="H13" i="85"/>
  <c r="G13" i="85"/>
  <c r="G12" i="85"/>
  <c r="H12" i="85" s="1"/>
  <c r="H11" i="85"/>
  <c r="G11" i="85"/>
  <c r="F247" i="84"/>
  <c r="G247" i="84" s="1"/>
  <c r="H247" i="84" s="1"/>
  <c r="F246" i="84"/>
  <c r="G246" i="84" s="1"/>
  <c r="H246" i="84" s="1"/>
  <c r="H245" i="84"/>
  <c r="F245" i="84"/>
  <c r="G245" i="84" s="1"/>
  <c r="F244" i="84"/>
  <c r="G244" i="84" s="1"/>
  <c r="H244" i="84" s="1"/>
  <c r="F243" i="84"/>
  <c r="G243" i="84" s="1"/>
  <c r="F241" i="84"/>
  <c r="G241" i="84" s="1"/>
  <c r="H241" i="84" s="1"/>
  <c r="F240" i="84"/>
  <c r="G240" i="84" s="1"/>
  <c r="H240" i="84" s="1"/>
  <c r="F239" i="84"/>
  <c r="G239" i="84" s="1"/>
  <c r="H239" i="84" s="1"/>
  <c r="F238" i="84"/>
  <c r="G238" i="84" s="1"/>
  <c r="H238" i="84" s="1"/>
  <c r="H237" i="84"/>
  <c r="G237" i="84"/>
  <c r="F237" i="84"/>
  <c r="F236" i="84"/>
  <c r="G236" i="84" s="1"/>
  <c r="H236" i="84" s="1"/>
  <c r="F235" i="84"/>
  <c r="G235" i="84" s="1"/>
  <c r="H235" i="84" s="1"/>
  <c r="F234" i="84"/>
  <c r="G234" i="84" s="1"/>
  <c r="H234" i="84" s="1"/>
  <c r="F233" i="84"/>
  <c r="G233" i="84" s="1"/>
  <c r="H233" i="84" s="1"/>
  <c r="F232" i="84"/>
  <c r="G232" i="84" s="1"/>
  <c r="H232" i="84" s="1"/>
  <c r="F231" i="84"/>
  <c r="G231" i="84" s="1"/>
  <c r="H231" i="84" s="1"/>
  <c r="F230" i="84"/>
  <c r="G230" i="84" s="1"/>
  <c r="H230" i="84" s="1"/>
  <c r="H229" i="84"/>
  <c r="G229" i="84"/>
  <c r="F229" i="84"/>
  <c r="F228" i="84"/>
  <c r="G228" i="84" s="1"/>
  <c r="F227" i="84"/>
  <c r="G227" i="84" s="1"/>
  <c r="H227" i="84" s="1"/>
  <c r="F226" i="84"/>
  <c r="G226" i="84" s="1"/>
  <c r="H226" i="84" s="1"/>
  <c r="F225" i="84"/>
  <c r="G225" i="84" s="1"/>
  <c r="H225" i="84" s="1"/>
  <c r="G223" i="84"/>
  <c r="G222" i="84"/>
  <c r="G221" i="84"/>
  <c r="G220" i="84"/>
  <c r="G219" i="84"/>
  <c r="G218" i="84"/>
  <c r="G216" i="84"/>
  <c r="G215" i="84"/>
  <c r="G214" i="84"/>
  <c r="G213" i="84"/>
  <c r="G212" i="84"/>
  <c r="G211" i="84"/>
  <c r="G209" i="84"/>
  <c r="G208" i="84"/>
  <c r="G207" i="84"/>
  <c r="G206" i="84"/>
  <c r="G205" i="84"/>
  <c r="G204" i="84"/>
  <c r="G203" i="84" s="1"/>
  <c r="H203" i="84" s="1"/>
  <c r="G202" i="84"/>
  <c r="G201" i="84"/>
  <c r="G200" i="84"/>
  <c r="G199" i="84"/>
  <c r="G198" i="84"/>
  <c r="G197" i="84"/>
  <c r="G195" i="84"/>
  <c r="G194" i="84"/>
  <c r="G193" i="84"/>
  <c r="G192" i="84"/>
  <c r="G191" i="84"/>
  <c r="G190" i="84"/>
  <c r="G188" i="84"/>
  <c r="G187" i="84"/>
  <c r="G186" i="84"/>
  <c r="G185" i="84"/>
  <c r="G184" i="84"/>
  <c r="G182" i="84" s="1"/>
  <c r="H182" i="84" s="1"/>
  <c r="G183" i="84"/>
  <c r="G181" i="84"/>
  <c r="G180" i="84"/>
  <c r="G179" i="84"/>
  <c r="G175" i="84" s="1"/>
  <c r="H175" i="84" s="1"/>
  <c r="G178" i="84"/>
  <c r="G177" i="84"/>
  <c r="G176" i="84"/>
  <c r="G174" i="84"/>
  <c r="G173" i="84"/>
  <c r="G172" i="84"/>
  <c r="G171" i="84"/>
  <c r="G170" i="84"/>
  <c r="G169" i="84"/>
  <c r="G167" i="84"/>
  <c r="G166" i="84"/>
  <c r="G165" i="84"/>
  <c r="G161" i="84" s="1"/>
  <c r="H161" i="84" s="1"/>
  <c r="G164" i="84"/>
  <c r="G163" i="84"/>
  <c r="G162" i="84"/>
  <c r="G160" i="84"/>
  <c r="G159" i="84"/>
  <c r="G158" i="84"/>
  <c r="G157" i="84"/>
  <c r="G156" i="84"/>
  <c r="G155" i="84"/>
  <c r="G148" i="84"/>
  <c r="H148" i="84" s="1"/>
  <c r="F148" i="84"/>
  <c r="F143" i="84"/>
  <c r="G143" i="84" s="1"/>
  <c r="H143" i="84" s="1"/>
  <c r="H138" i="84"/>
  <c r="F138" i="84"/>
  <c r="G138" i="84" s="1"/>
  <c r="F133" i="84"/>
  <c r="G133" i="84" s="1"/>
  <c r="H133" i="84" s="1"/>
  <c r="F128" i="84"/>
  <c r="G128" i="84" s="1"/>
  <c r="H128" i="84" s="1"/>
  <c r="G123" i="84"/>
  <c r="H123" i="84" s="1"/>
  <c r="F123" i="84"/>
  <c r="F118" i="84"/>
  <c r="G118" i="84" s="1"/>
  <c r="H118" i="84" s="1"/>
  <c r="H113" i="84"/>
  <c r="G113" i="84"/>
  <c r="F113" i="84"/>
  <c r="G108" i="84"/>
  <c r="H108" i="84" s="1"/>
  <c r="F108" i="84"/>
  <c r="F103" i="84"/>
  <c r="G103" i="84" s="1"/>
  <c r="S101" i="84"/>
  <c r="O101" i="84"/>
  <c r="R101" i="84" s="1"/>
  <c r="F101" i="84" s="1"/>
  <c r="G101" i="84" s="1"/>
  <c r="H101" i="84" s="1"/>
  <c r="S100" i="84"/>
  <c r="O100" i="84"/>
  <c r="R100" i="84" s="1"/>
  <c r="F100" i="84" s="1"/>
  <c r="G100" i="84" s="1"/>
  <c r="H100" i="84" s="1"/>
  <c r="S99" i="84"/>
  <c r="O99" i="84"/>
  <c r="R99" i="84" s="1"/>
  <c r="F99" i="84" s="1"/>
  <c r="G99" i="84" s="1"/>
  <c r="H99" i="84" s="1"/>
  <c r="S98" i="84"/>
  <c r="O98" i="84"/>
  <c r="R98" i="84" s="1"/>
  <c r="F98" i="84" s="1"/>
  <c r="G98" i="84" s="1"/>
  <c r="H98" i="84" s="1"/>
  <c r="S97" i="84"/>
  <c r="R97" i="84"/>
  <c r="F97" i="84" s="1"/>
  <c r="G97" i="84" s="1"/>
  <c r="H97" i="84" s="1"/>
  <c r="O97" i="84"/>
  <c r="S96" i="84"/>
  <c r="O96" i="84"/>
  <c r="R96" i="84" s="1"/>
  <c r="F96" i="84" s="1"/>
  <c r="G96" i="84"/>
  <c r="H96" i="84" s="1"/>
  <c r="S95" i="84"/>
  <c r="R95" i="84"/>
  <c r="O95" i="84"/>
  <c r="F95" i="84"/>
  <c r="G95" i="84" s="1"/>
  <c r="H95" i="84" s="1"/>
  <c r="S94" i="84"/>
  <c r="O94" i="84"/>
  <c r="R94" i="84" s="1"/>
  <c r="F94" i="84" s="1"/>
  <c r="G94" i="84" s="1"/>
  <c r="H94" i="84" s="1"/>
  <c r="S93" i="84"/>
  <c r="O93" i="84"/>
  <c r="R93" i="84" s="1"/>
  <c r="F93" i="84" s="1"/>
  <c r="G93" i="84" s="1"/>
  <c r="H93" i="84" s="1"/>
  <c r="S92" i="84"/>
  <c r="O92" i="84"/>
  <c r="R92" i="84" s="1"/>
  <c r="F92" i="84" s="1"/>
  <c r="G92" i="84" s="1"/>
  <c r="H92" i="84" s="1"/>
  <c r="S91" i="84"/>
  <c r="O91" i="84"/>
  <c r="R91" i="84" s="1"/>
  <c r="F91" i="84" s="1"/>
  <c r="G91" i="84" s="1"/>
  <c r="H91" i="84" s="1"/>
  <c r="S90" i="84"/>
  <c r="O90" i="84"/>
  <c r="R90" i="84" s="1"/>
  <c r="F90" i="84" s="1"/>
  <c r="G90" i="84" s="1"/>
  <c r="H90" i="84" s="1"/>
  <c r="S89" i="84"/>
  <c r="R89" i="84"/>
  <c r="F89" i="84" s="1"/>
  <c r="G89" i="84" s="1"/>
  <c r="H89" i="84" s="1"/>
  <c r="O89" i="84"/>
  <c r="S88" i="84"/>
  <c r="O88" i="84"/>
  <c r="R88" i="84" s="1"/>
  <c r="F88" i="84" s="1"/>
  <c r="G88" i="84" s="1"/>
  <c r="H88" i="84" s="1"/>
  <c r="S87" i="84"/>
  <c r="O87" i="84"/>
  <c r="R87" i="84" s="1"/>
  <c r="F87" i="84" s="1"/>
  <c r="G87" i="84" s="1"/>
  <c r="H87" i="84" s="1"/>
  <c r="S86" i="84"/>
  <c r="O86" i="84"/>
  <c r="R86" i="84" s="1"/>
  <c r="F86" i="84" s="1"/>
  <c r="G86" i="84"/>
  <c r="H86" i="84" s="1"/>
  <c r="S85" i="84"/>
  <c r="O85" i="84"/>
  <c r="R85" i="84" s="1"/>
  <c r="F85" i="84" s="1"/>
  <c r="G85" i="84" s="1"/>
  <c r="H85" i="84" s="1"/>
  <c r="S84" i="84"/>
  <c r="O84" i="84"/>
  <c r="R84" i="84" s="1"/>
  <c r="F84" i="84" s="1"/>
  <c r="G84" i="84" s="1"/>
  <c r="H84" i="84" s="1"/>
  <c r="S83" i="84"/>
  <c r="O83" i="84"/>
  <c r="R83" i="84" s="1"/>
  <c r="F83" i="84" s="1"/>
  <c r="G83" i="84" s="1"/>
  <c r="H83" i="84" s="1"/>
  <c r="S82" i="84"/>
  <c r="O82" i="84"/>
  <c r="R82" i="84" s="1"/>
  <c r="F82" i="84" s="1"/>
  <c r="G82" i="84" s="1"/>
  <c r="H82" i="84" s="1"/>
  <c r="S81" i="84"/>
  <c r="R81" i="84"/>
  <c r="F81" i="84" s="1"/>
  <c r="G81" i="84" s="1"/>
  <c r="H81" i="84" s="1"/>
  <c r="O81" i="84"/>
  <c r="S80" i="84"/>
  <c r="O80" i="84"/>
  <c r="R80" i="84" s="1"/>
  <c r="F80" i="84" s="1"/>
  <c r="G80" i="84" s="1"/>
  <c r="H80" i="84" s="1"/>
  <c r="S79" i="84"/>
  <c r="R79" i="84"/>
  <c r="F79" i="84" s="1"/>
  <c r="G79" i="84" s="1"/>
  <c r="H79" i="84" s="1"/>
  <c r="O79" i="84"/>
  <c r="S78" i="84"/>
  <c r="O78" i="84"/>
  <c r="R78" i="84" s="1"/>
  <c r="F78" i="84" s="1"/>
  <c r="G78" i="84" s="1"/>
  <c r="H78" i="84" s="1"/>
  <c r="S77" i="84"/>
  <c r="O77" i="84"/>
  <c r="R77" i="84" s="1"/>
  <c r="F77" i="84" s="1"/>
  <c r="G77" i="84" s="1"/>
  <c r="H77" i="84" s="1"/>
  <c r="S76" i="84"/>
  <c r="O76" i="84"/>
  <c r="R76" i="84" s="1"/>
  <c r="F76" i="84" s="1"/>
  <c r="G76" i="84" s="1"/>
  <c r="H76" i="84" s="1"/>
  <c r="S75" i="84"/>
  <c r="O75" i="84"/>
  <c r="R75" i="84" s="1"/>
  <c r="F75" i="84" s="1"/>
  <c r="G75" i="84" s="1"/>
  <c r="H75" i="84" s="1"/>
  <c r="S74" i="84"/>
  <c r="O74" i="84"/>
  <c r="R74" i="84" s="1"/>
  <c r="F74" i="84" s="1"/>
  <c r="G74" i="84" s="1"/>
  <c r="H74" i="84" s="1"/>
  <c r="S73" i="84"/>
  <c r="O73" i="84"/>
  <c r="R73" i="84" s="1"/>
  <c r="F73" i="84" s="1"/>
  <c r="G73" i="84" s="1"/>
  <c r="H71" i="84"/>
  <c r="G71" i="84"/>
  <c r="G70" i="84"/>
  <c r="H70" i="84" s="1"/>
  <c r="H69" i="84"/>
  <c r="G69" i="84"/>
  <c r="G68" i="84"/>
  <c r="H68" i="84" s="1"/>
  <c r="H67" i="84"/>
  <c r="G67" i="84"/>
  <c r="G66" i="84"/>
  <c r="H66" i="84" s="1"/>
  <c r="H65" i="84"/>
  <c r="G65" i="84"/>
  <c r="G64" i="84"/>
  <c r="H64" i="84" s="1"/>
  <c r="H63" i="84"/>
  <c r="G63" i="84"/>
  <c r="G62" i="84"/>
  <c r="H62" i="84" s="1"/>
  <c r="G61" i="84"/>
  <c r="H61" i="84" s="1"/>
  <c r="H60" i="84"/>
  <c r="G60" i="84"/>
  <c r="G59" i="84"/>
  <c r="H59" i="84" s="1"/>
  <c r="H58" i="84"/>
  <c r="G58" i="84"/>
  <c r="G57" i="84"/>
  <c r="H57" i="84" s="1"/>
  <c r="H56" i="84"/>
  <c r="G56" i="84"/>
  <c r="G55" i="84"/>
  <c r="H55" i="84" s="1"/>
  <c r="G54" i="84"/>
  <c r="H54" i="84" s="1"/>
  <c r="G53" i="84"/>
  <c r="H53" i="84" s="1"/>
  <c r="H52" i="84"/>
  <c r="G52" i="84"/>
  <c r="G51" i="84"/>
  <c r="H51" i="84" s="1"/>
  <c r="H50" i="84"/>
  <c r="G50" i="84"/>
  <c r="G49" i="84"/>
  <c r="H49" i="84" s="1"/>
  <c r="H48" i="84"/>
  <c r="G48" i="84"/>
  <c r="G47" i="84"/>
  <c r="H47" i="84" s="1"/>
  <c r="G46" i="84"/>
  <c r="H46" i="84" s="1"/>
  <c r="G45" i="84"/>
  <c r="H43" i="84"/>
  <c r="G43" i="84"/>
  <c r="H42" i="84"/>
  <c r="G42" i="84"/>
  <c r="H41" i="84"/>
  <c r="G41" i="84"/>
  <c r="H40" i="84"/>
  <c r="G40" i="84"/>
  <c r="H39" i="84"/>
  <c r="G39" i="84"/>
  <c r="H38" i="84"/>
  <c r="G38" i="84"/>
  <c r="H37" i="84"/>
  <c r="G37" i="84"/>
  <c r="H36" i="84"/>
  <c r="G36" i="84"/>
  <c r="H35" i="84"/>
  <c r="G35" i="84"/>
  <c r="H34" i="84"/>
  <c r="H33" i="84" s="1"/>
  <c r="G34" i="84"/>
  <c r="G33" i="84" s="1"/>
  <c r="H32" i="84"/>
  <c r="G32" i="84"/>
  <c r="H31" i="84"/>
  <c r="G31" i="84"/>
  <c r="H30" i="84"/>
  <c r="G30" i="84"/>
  <c r="H29" i="84"/>
  <c r="G29" i="84"/>
  <c r="H28" i="84"/>
  <c r="G28" i="84"/>
  <c r="H27" i="84"/>
  <c r="G27" i="84"/>
  <c r="H26" i="84"/>
  <c r="G26" i="84"/>
  <c r="H25" i="84"/>
  <c r="G25" i="84"/>
  <c r="H24" i="84"/>
  <c r="G24" i="84"/>
  <c r="H23" i="84"/>
  <c r="G23" i="84"/>
  <c r="H20" i="84"/>
  <c r="G20" i="84"/>
  <c r="G19" i="84"/>
  <c r="H19" i="84" s="1"/>
  <c r="G18" i="84"/>
  <c r="H18" i="84" s="1"/>
  <c r="G17" i="84"/>
  <c r="H17" i="84" s="1"/>
  <c r="H16" i="84"/>
  <c r="G16" i="84"/>
  <c r="G15" i="84"/>
  <c r="H15" i="84" s="1"/>
  <c r="H14" i="84"/>
  <c r="G14" i="84"/>
  <c r="G13" i="84"/>
  <c r="H13" i="84" s="1"/>
  <c r="H12" i="84"/>
  <c r="G12" i="84"/>
  <c r="G11" i="84"/>
  <c r="F247" i="83"/>
  <c r="G247" i="83" s="1"/>
  <c r="H247" i="83" s="1"/>
  <c r="F246" i="83"/>
  <c r="G246" i="83" s="1"/>
  <c r="H246" i="83" s="1"/>
  <c r="H245" i="83"/>
  <c r="F245" i="83"/>
  <c r="G245" i="83" s="1"/>
  <c r="F244" i="83"/>
  <c r="G244" i="83" s="1"/>
  <c r="H244" i="83" s="1"/>
  <c r="F243" i="83"/>
  <c r="G243" i="83" s="1"/>
  <c r="G241" i="83"/>
  <c r="H241" i="83" s="1"/>
  <c r="F241" i="83"/>
  <c r="F240" i="83"/>
  <c r="G240" i="83" s="1"/>
  <c r="H240" i="83" s="1"/>
  <c r="F239" i="83"/>
  <c r="G239" i="83" s="1"/>
  <c r="H239" i="83" s="1"/>
  <c r="F238" i="83"/>
  <c r="G238" i="83" s="1"/>
  <c r="H238" i="83" s="1"/>
  <c r="F237" i="83"/>
  <c r="G237" i="83" s="1"/>
  <c r="H237" i="83" s="1"/>
  <c r="F236" i="83"/>
  <c r="G236" i="83" s="1"/>
  <c r="H236" i="83" s="1"/>
  <c r="F235" i="83"/>
  <c r="G235" i="83" s="1"/>
  <c r="H235" i="83" s="1"/>
  <c r="F234" i="83"/>
  <c r="G234" i="83" s="1"/>
  <c r="H234" i="83" s="1"/>
  <c r="G233" i="83"/>
  <c r="H233" i="83" s="1"/>
  <c r="F233" i="83"/>
  <c r="F232" i="83"/>
  <c r="G232" i="83" s="1"/>
  <c r="H232" i="83" s="1"/>
  <c r="F231" i="83"/>
  <c r="G231" i="83" s="1"/>
  <c r="H231" i="83" s="1"/>
  <c r="F230" i="83"/>
  <c r="G230" i="83" s="1"/>
  <c r="H230" i="83" s="1"/>
  <c r="G229" i="83"/>
  <c r="H229" i="83" s="1"/>
  <c r="F229" i="83"/>
  <c r="F228" i="83"/>
  <c r="G228" i="83" s="1"/>
  <c r="H228" i="83" s="1"/>
  <c r="F227" i="83"/>
  <c r="G227" i="83" s="1"/>
  <c r="H227" i="83" s="1"/>
  <c r="F226" i="83"/>
  <c r="G226" i="83" s="1"/>
  <c r="H226" i="83" s="1"/>
  <c r="G225" i="83"/>
  <c r="F225" i="83"/>
  <c r="G223" i="83"/>
  <c r="G222" i="83"/>
  <c r="G221" i="83"/>
  <c r="G220" i="83"/>
  <c r="G219" i="83"/>
  <c r="G217" i="83" s="1"/>
  <c r="H217" i="83" s="1"/>
  <c r="G218" i="83"/>
  <c r="G216" i="83"/>
  <c r="G215" i="83"/>
  <c r="G214" i="83"/>
  <c r="G213" i="83"/>
  <c r="G212" i="83"/>
  <c r="G211" i="83"/>
  <c r="G210" i="83"/>
  <c r="H210" i="83" s="1"/>
  <c r="G209" i="83"/>
  <c r="G208" i="83"/>
  <c r="G207" i="83"/>
  <c r="G206" i="83"/>
  <c r="G203" i="83" s="1"/>
  <c r="H203" i="83" s="1"/>
  <c r="G205" i="83"/>
  <c r="G204" i="83"/>
  <c r="G202" i="83"/>
  <c r="G201" i="83"/>
  <c r="G200" i="83"/>
  <c r="G199" i="83"/>
  <c r="G198" i="83"/>
  <c r="G197" i="83"/>
  <c r="G195" i="83"/>
  <c r="G194" i="83"/>
  <c r="G193" i="83"/>
  <c r="G192" i="83"/>
  <c r="G191" i="83"/>
  <c r="G190" i="83"/>
  <c r="G188" i="83"/>
  <c r="G187" i="83"/>
  <c r="G186" i="83"/>
  <c r="G185" i="83"/>
  <c r="G184" i="83"/>
  <c r="G183" i="83"/>
  <c r="G182" i="83" s="1"/>
  <c r="H182" i="83" s="1"/>
  <c r="G181" i="83"/>
  <c r="G180" i="83"/>
  <c r="G179" i="83"/>
  <c r="G178" i="83"/>
  <c r="G177" i="83"/>
  <c r="G176" i="83"/>
  <c r="G175" i="83"/>
  <c r="H175" i="83" s="1"/>
  <c r="G174" i="83"/>
  <c r="G173" i="83"/>
  <c r="G172" i="83"/>
  <c r="G171" i="83"/>
  <c r="G170" i="83"/>
  <c r="G169" i="83"/>
  <c r="G168" i="83" s="1"/>
  <c r="H168" i="83" s="1"/>
  <c r="G167" i="83"/>
  <c r="G166" i="83"/>
  <c r="G165" i="83"/>
  <c r="G164" i="83"/>
  <c r="G163" i="83"/>
  <c r="G162" i="83"/>
  <c r="G161" i="83" s="1"/>
  <c r="H161" i="83" s="1"/>
  <c r="G160" i="83"/>
  <c r="G159" i="83"/>
  <c r="G158" i="83"/>
  <c r="G157" i="83"/>
  <c r="G156" i="83"/>
  <c r="G155" i="83"/>
  <c r="G154" i="83" s="1"/>
  <c r="F148" i="83"/>
  <c r="G148" i="83" s="1"/>
  <c r="H148" i="83" s="1"/>
  <c r="F143" i="83"/>
  <c r="G143" i="83" s="1"/>
  <c r="H143" i="83" s="1"/>
  <c r="F138" i="83"/>
  <c r="G138" i="83" s="1"/>
  <c r="H138" i="83" s="1"/>
  <c r="G133" i="83"/>
  <c r="H133" i="83" s="1"/>
  <c r="F133" i="83"/>
  <c r="F128" i="83"/>
  <c r="G128" i="83" s="1"/>
  <c r="H128" i="83" s="1"/>
  <c r="F123" i="83"/>
  <c r="G123" i="83" s="1"/>
  <c r="H123" i="83" s="1"/>
  <c r="F118" i="83"/>
  <c r="G118" i="83" s="1"/>
  <c r="H118" i="83" s="1"/>
  <c r="F113" i="83"/>
  <c r="G113" i="83" s="1"/>
  <c r="H113" i="83" s="1"/>
  <c r="F108" i="83"/>
  <c r="G108" i="83" s="1"/>
  <c r="H108" i="83" s="1"/>
  <c r="F103" i="83"/>
  <c r="G103" i="83" s="1"/>
  <c r="S101" i="83"/>
  <c r="O101" i="83"/>
  <c r="R101" i="83" s="1"/>
  <c r="F101" i="83" s="1"/>
  <c r="G101" i="83" s="1"/>
  <c r="H101" i="83" s="1"/>
  <c r="S100" i="83"/>
  <c r="O100" i="83"/>
  <c r="R100" i="83" s="1"/>
  <c r="F100" i="83" s="1"/>
  <c r="G100" i="83" s="1"/>
  <c r="H100" i="83" s="1"/>
  <c r="S99" i="83"/>
  <c r="O99" i="83"/>
  <c r="R99" i="83" s="1"/>
  <c r="F99" i="83" s="1"/>
  <c r="G99" i="83" s="1"/>
  <c r="H99" i="83" s="1"/>
  <c r="S98" i="83"/>
  <c r="O98" i="83"/>
  <c r="R98" i="83" s="1"/>
  <c r="F98" i="83" s="1"/>
  <c r="G98" i="83" s="1"/>
  <c r="H98" i="83" s="1"/>
  <c r="S97" i="83"/>
  <c r="O97" i="83"/>
  <c r="R97" i="83" s="1"/>
  <c r="F97" i="83" s="1"/>
  <c r="G97" i="83" s="1"/>
  <c r="H97" i="83" s="1"/>
  <c r="S96" i="83"/>
  <c r="O96" i="83"/>
  <c r="R96" i="83" s="1"/>
  <c r="F96" i="83" s="1"/>
  <c r="G96" i="83" s="1"/>
  <c r="H96" i="83" s="1"/>
  <c r="S95" i="83"/>
  <c r="R95" i="83"/>
  <c r="F95" i="83" s="1"/>
  <c r="G95" i="83" s="1"/>
  <c r="H95" i="83" s="1"/>
  <c r="O95" i="83"/>
  <c r="S94" i="83"/>
  <c r="O94" i="83"/>
  <c r="R94" i="83" s="1"/>
  <c r="F94" i="83" s="1"/>
  <c r="G94" i="83"/>
  <c r="H94" i="83" s="1"/>
  <c r="S93" i="83"/>
  <c r="O93" i="83"/>
  <c r="R93" i="83" s="1"/>
  <c r="F93" i="83" s="1"/>
  <c r="G93" i="83" s="1"/>
  <c r="H93" i="83" s="1"/>
  <c r="S92" i="83"/>
  <c r="O92" i="83"/>
  <c r="R92" i="83" s="1"/>
  <c r="F92" i="83" s="1"/>
  <c r="G92" i="83" s="1"/>
  <c r="H92" i="83" s="1"/>
  <c r="S91" i="83"/>
  <c r="O91" i="83"/>
  <c r="R91" i="83" s="1"/>
  <c r="F91" i="83" s="1"/>
  <c r="G91" i="83" s="1"/>
  <c r="H91" i="83" s="1"/>
  <c r="S90" i="83"/>
  <c r="O90" i="83"/>
  <c r="R90" i="83" s="1"/>
  <c r="F90" i="83" s="1"/>
  <c r="G90" i="83" s="1"/>
  <c r="H90" i="83" s="1"/>
  <c r="S89" i="83"/>
  <c r="O89" i="83"/>
  <c r="R89" i="83" s="1"/>
  <c r="F89" i="83" s="1"/>
  <c r="G89" i="83" s="1"/>
  <c r="H89" i="83" s="1"/>
  <c r="S88" i="83"/>
  <c r="O88" i="83"/>
  <c r="R88" i="83" s="1"/>
  <c r="F88" i="83" s="1"/>
  <c r="G88" i="83" s="1"/>
  <c r="H88" i="83" s="1"/>
  <c r="S87" i="83"/>
  <c r="O87" i="83"/>
  <c r="R87" i="83" s="1"/>
  <c r="F87" i="83" s="1"/>
  <c r="G87" i="83" s="1"/>
  <c r="H87" i="83" s="1"/>
  <c r="S86" i="83"/>
  <c r="O86" i="83"/>
  <c r="R86" i="83" s="1"/>
  <c r="F86" i="83" s="1"/>
  <c r="G86" i="83" s="1"/>
  <c r="H86" i="83" s="1"/>
  <c r="S85" i="83"/>
  <c r="O85" i="83"/>
  <c r="R85" i="83" s="1"/>
  <c r="F85" i="83" s="1"/>
  <c r="G85" i="83" s="1"/>
  <c r="H85" i="83" s="1"/>
  <c r="S84" i="83"/>
  <c r="O84" i="83"/>
  <c r="R84" i="83" s="1"/>
  <c r="F84" i="83" s="1"/>
  <c r="G84" i="83"/>
  <c r="H84" i="83" s="1"/>
  <c r="S83" i="83"/>
  <c r="O83" i="83"/>
  <c r="R83" i="83" s="1"/>
  <c r="F83" i="83" s="1"/>
  <c r="G83" i="83" s="1"/>
  <c r="H83" i="83" s="1"/>
  <c r="S82" i="83"/>
  <c r="O82" i="83"/>
  <c r="R82" i="83" s="1"/>
  <c r="F82" i="83" s="1"/>
  <c r="G82" i="83" s="1"/>
  <c r="H82" i="83" s="1"/>
  <c r="S81" i="83"/>
  <c r="O81" i="83"/>
  <c r="R81" i="83" s="1"/>
  <c r="F81" i="83" s="1"/>
  <c r="G81" i="83" s="1"/>
  <c r="H81" i="83" s="1"/>
  <c r="S80" i="83"/>
  <c r="O80" i="83"/>
  <c r="R80" i="83" s="1"/>
  <c r="F80" i="83" s="1"/>
  <c r="G80" i="83" s="1"/>
  <c r="H80" i="83" s="1"/>
  <c r="S79" i="83"/>
  <c r="R79" i="83"/>
  <c r="F79" i="83" s="1"/>
  <c r="G79" i="83" s="1"/>
  <c r="H79" i="83" s="1"/>
  <c r="O79" i="83"/>
  <c r="S78" i="83"/>
  <c r="O78" i="83"/>
  <c r="R78" i="83" s="1"/>
  <c r="F78" i="83" s="1"/>
  <c r="G78" i="83" s="1"/>
  <c r="H78" i="83" s="1"/>
  <c r="S77" i="83"/>
  <c r="O77" i="83"/>
  <c r="R77" i="83" s="1"/>
  <c r="F77" i="83" s="1"/>
  <c r="G77" i="83" s="1"/>
  <c r="H77" i="83" s="1"/>
  <c r="S76" i="83"/>
  <c r="O76" i="83"/>
  <c r="R76" i="83" s="1"/>
  <c r="F76" i="83" s="1"/>
  <c r="G76" i="83" s="1"/>
  <c r="H76" i="83" s="1"/>
  <c r="S75" i="83"/>
  <c r="O75" i="83"/>
  <c r="R75" i="83" s="1"/>
  <c r="F75" i="83" s="1"/>
  <c r="G75" i="83" s="1"/>
  <c r="H75" i="83" s="1"/>
  <c r="S74" i="83"/>
  <c r="O74" i="83"/>
  <c r="R74" i="83" s="1"/>
  <c r="F74" i="83" s="1"/>
  <c r="G74" i="83" s="1"/>
  <c r="H74" i="83" s="1"/>
  <c r="S73" i="83"/>
  <c r="O73" i="83"/>
  <c r="R73" i="83" s="1"/>
  <c r="F73" i="83" s="1"/>
  <c r="G73" i="83" s="1"/>
  <c r="H71" i="83"/>
  <c r="G71" i="83"/>
  <c r="H70" i="83"/>
  <c r="G70" i="83"/>
  <c r="H69" i="83"/>
  <c r="G69" i="83"/>
  <c r="H68" i="83"/>
  <c r="G68" i="83"/>
  <c r="H67" i="83"/>
  <c r="G67" i="83"/>
  <c r="H66" i="83"/>
  <c r="G66" i="83"/>
  <c r="H65" i="83"/>
  <c r="G65" i="83"/>
  <c r="H64" i="83"/>
  <c r="G64" i="83"/>
  <c r="H63" i="83"/>
  <c r="G63" i="83"/>
  <c r="H62" i="83"/>
  <c r="G62" i="83"/>
  <c r="H61" i="83"/>
  <c r="G61" i="83"/>
  <c r="H60" i="83"/>
  <c r="G60" i="83"/>
  <c r="H59" i="83"/>
  <c r="G59" i="83"/>
  <c r="H58" i="83"/>
  <c r="G58" i="83"/>
  <c r="H57" i="83"/>
  <c r="G57" i="83"/>
  <c r="H56" i="83"/>
  <c r="G56" i="83"/>
  <c r="H55" i="83"/>
  <c r="G55" i="83"/>
  <c r="H54" i="83"/>
  <c r="G54" i="83"/>
  <c r="H53" i="83"/>
  <c r="G53" i="83"/>
  <c r="H52" i="83"/>
  <c r="G52" i="83"/>
  <c r="H51" i="83"/>
  <c r="G51" i="83"/>
  <c r="H50" i="83"/>
  <c r="G50" i="83"/>
  <c r="H49" i="83"/>
  <c r="G49" i="83"/>
  <c r="H48" i="83"/>
  <c r="G48" i="83"/>
  <c r="H47" i="83"/>
  <c r="G47" i="83"/>
  <c r="H46" i="83"/>
  <c r="G46" i="83"/>
  <c r="H45" i="83"/>
  <c r="G45" i="83"/>
  <c r="G43" i="83"/>
  <c r="H43" i="83" s="1"/>
  <c r="H42" i="83"/>
  <c r="G42" i="83"/>
  <c r="G41" i="83"/>
  <c r="H41" i="83" s="1"/>
  <c r="H40" i="83"/>
  <c r="G40" i="83"/>
  <c r="G39" i="83"/>
  <c r="H39" i="83" s="1"/>
  <c r="G38" i="83"/>
  <c r="H38" i="83" s="1"/>
  <c r="G37" i="83"/>
  <c r="H37" i="83" s="1"/>
  <c r="H36" i="83"/>
  <c r="G36" i="83"/>
  <c r="G35" i="83"/>
  <c r="H35" i="83" s="1"/>
  <c r="H34" i="83"/>
  <c r="G34" i="83"/>
  <c r="G33" i="83" s="1"/>
  <c r="H32" i="83"/>
  <c r="G32" i="83"/>
  <c r="G31" i="83"/>
  <c r="H31" i="83" s="1"/>
  <c r="G30" i="83"/>
  <c r="H30" i="83" s="1"/>
  <c r="G29" i="83"/>
  <c r="H29" i="83" s="1"/>
  <c r="H28" i="83"/>
  <c r="G28" i="83"/>
  <c r="G27" i="83"/>
  <c r="H27" i="83" s="1"/>
  <c r="H26" i="83"/>
  <c r="G26" i="83"/>
  <c r="G25" i="83"/>
  <c r="H25" i="83" s="1"/>
  <c r="H24" i="83"/>
  <c r="G24" i="83"/>
  <c r="G23" i="83"/>
  <c r="G20" i="83"/>
  <c r="H20" i="83" s="1"/>
  <c r="G19" i="83"/>
  <c r="H19" i="83" s="1"/>
  <c r="H18" i="83"/>
  <c r="G18" i="83"/>
  <c r="G17" i="83"/>
  <c r="H17" i="83" s="1"/>
  <c r="H16" i="83"/>
  <c r="G16" i="83"/>
  <c r="G15" i="83"/>
  <c r="H15" i="83" s="1"/>
  <c r="H14" i="83"/>
  <c r="G14" i="83"/>
  <c r="G13" i="83"/>
  <c r="H13" i="83" s="1"/>
  <c r="G12" i="83"/>
  <c r="H12" i="83" s="1"/>
  <c r="G11" i="83"/>
  <c r="F247" i="82"/>
  <c r="G247" i="82" s="1"/>
  <c r="H247" i="82" s="1"/>
  <c r="F246" i="82"/>
  <c r="G246" i="82" s="1"/>
  <c r="H246" i="82" s="1"/>
  <c r="H245" i="82"/>
  <c r="F245" i="82"/>
  <c r="G245" i="82" s="1"/>
  <c r="G244" i="82"/>
  <c r="H244" i="82" s="1"/>
  <c r="F244" i="82"/>
  <c r="F243" i="82"/>
  <c r="G243" i="82" s="1"/>
  <c r="H241" i="82"/>
  <c r="G241" i="82"/>
  <c r="F241" i="82"/>
  <c r="F240" i="82"/>
  <c r="G240" i="82" s="1"/>
  <c r="H240" i="82" s="1"/>
  <c r="F239" i="82"/>
  <c r="G239" i="82" s="1"/>
  <c r="H239" i="82" s="1"/>
  <c r="F238" i="82"/>
  <c r="G238" i="82" s="1"/>
  <c r="H238" i="82" s="1"/>
  <c r="G237" i="82"/>
  <c r="H237" i="82" s="1"/>
  <c r="F237" i="82"/>
  <c r="F236" i="82"/>
  <c r="G236" i="82" s="1"/>
  <c r="H236" i="82" s="1"/>
  <c r="F235" i="82"/>
  <c r="G235" i="82" s="1"/>
  <c r="H235" i="82" s="1"/>
  <c r="F234" i="82"/>
  <c r="G234" i="82" s="1"/>
  <c r="H234" i="82" s="1"/>
  <c r="H233" i="82"/>
  <c r="G233" i="82"/>
  <c r="F233" i="82"/>
  <c r="F232" i="82"/>
  <c r="G232" i="82" s="1"/>
  <c r="H232" i="82" s="1"/>
  <c r="F231" i="82"/>
  <c r="G231" i="82" s="1"/>
  <c r="H231" i="82" s="1"/>
  <c r="F230" i="82"/>
  <c r="G230" i="82" s="1"/>
  <c r="H230" i="82" s="1"/>
  <c r="G229" i="82"/>
  <c r="H229" i="82" s="1"/>
  <c r="F229" i="82"/>
  <c r="F228" i="82"/>
  <c r="G228" i="82" s="1"/>
  <c r="H228" i="82" s="1"/>
  <c r="F227" i="82"/>
  <c r="G227" i="82" s="1"/>
  <c r="H227" i="82" s="1"/>
  <c r="F226" i="82"/>
  <c r="G226" i="82" s="1"/>
  <c r="H226" i="82" s="1"/>
  <c r="H225" i="82"/>
  <c r="G225" i="82"/>
  <c r="F225" i="82"/>
  <c r="G223" i="82"/>
  <c r="G222" i="82"/>
  <c r="G221" i="82"/>
  <c r="G220" i="82"/>
  <c r="G219" i="82"/>
  <c r="G217" i="82" s="1"/>
  <c r="H217" i="82" s="1"/>
  <c r="G218" i="82"/>
  <c r="G216" i="82"/>
  <c r="G215" i="82"/>
  <c r="G214" i="82"/>
  <c r="G213" i="82"/>
  <c r="G212" i="82"/>
  <c r="G211" i="82"/>
  <c r="G209" i="82"/>
  <c r="G208" i="82"/>
  <c r="G207" i="82"/>
  <c r="G206" i="82"/>
  <c r="G205" i="82"/>
  <c r="G204" i="82"/>
  <c r="G203" i="82" s="1"/>
  <c r="H203" i="82" s="1"/>
  <c r="G202" i="82"/>
  <c r="G201" i="82"/>
  <c r="G200" i="82"/>
  <c r="G199" i="82"/>
  <c r="G198" i="82"/>
  <c r="G197" i="82"/>
  <c r="G195" i="82"/>
  <c r="G194" i="82"/>
  <c r="G193" i="82"/>
  <c r="G192" i="82"/>
  <c r="G191" i="82"/>
  <c r="G190" i="82"/>
  <c r="G188" i="82"/>
  <c r="G187" i="82"/>
  <c r="G186" i="82"/>
  <c r="G185" i="82"/>
  <c r="G184" i="82"/>
  <c r="G183" i="82"/>
  <c r="G181" i="82"/>
  <c r="G180" i="82"/>
  <c r="G179" i="82"/>
  <c r="G178" i="82"/>
  <c r="G177" i="82"/>
  <c r="G176" i="82"/>
  <c r="G174" i="82"/>
  <c r="G173" i="82"/>
  <c r="G172" i="82"/>
  <c r="G171" i="82"/>
  <c r="G170" i="82"/>
  <c r="G169" i="82"/>
  <c r="G167" i="82"/>
  <c r="G166" i="82"/>
  <c r="G165" i="82"/>
  <c r="G164" i="82"/>
  <c r="G163" i="82"/>
  <c r="G162" i="82"/>
  <c r="G160" i="82"/>
  <c r="G159" i="82"/>
  <c r="G158" i="82"/>
  <c r="G157" i="82"/>
  <c r="G156" i="82"/>
  <c r="G155" i="82"/>
  <c r="G148" i="82"/>
  <c r="H148" i="82" s="1"/>
  <c r="F148" i="82"/>
  <c r="F143" i="82"/>
  <c r="G143" i="82" s="1"/>
  <c r="H143" i="82" s="1"/>
  <c r="H138" i="82"/>
  <c r="F138" i="82"/>
  <c r="G138" i="82" s="1"/>
  <c r="G133" i="82"/>
  <c r="H133" i="82" s="1"/>
  <c r="F133" i="82"/>
  <c r="F128" i="82"/>
  <c r="G128" i="82" s="1"/>
  <c r="H128" i="82" s="1"/>
  <c r="G123" i="82"/>
  <c r="H123" i="82" s="1"/>
  <c r="F123" i="82"/>
  <c r="F118" i="82"/>
  <c r="G118" i="82" s="1"/>
  <c r="H118" i="82" s="1"/>
  <c r="H113" i="82"/>
  <c r="G113" i="82"/>
  <c r="F113" i="82"/>
  <c r="F108" i="82"/>
  <c r="G108" i="82" s="1"/>
  <c r="H108" i="82" s="1"/>
  <c r="F103" i="82"/>
  <c r="G103" i="82" s="1"/>
  <c r="S101" i="82"/>
  <c r="O101" i="82"/>
  <c r="R101" i="82" s="1"/>
  <c r="F101" i="82" s="1"/>
  <c r="G101" i="82" s="1"/>
  <c r="H101" i="82" s="1"/>
  <c r="S100" i="82"/>
  <c r="O100" i="82"/>
  <c r="R100" i="82" s="1"/>
  <c r="F100" i="82" s="1"/>
  <c r="G100" i="82" s="1"/>
  <c r="H100" i="82" s="1"/>
  <c r="S99" i="82"/>
  <c r="O99" i="82"/>
  <c r="R99" i="82" s="1"/>
  <c r="F99" i="82" s="1"/>
  <c r="G99" i="82" s="1"/>
  <c r="H99" i="82" s="1"/>
  <c r="S98" i="82"/>
  <c r="O98" i="82"/>
  <c r="R98" i="82" s="1"/>
  <c r="F98" i="82" s="1"/>
  <c r="G98" i="82" s="1"/>
  <c r="H98" i="82" s="1"/>
  <c r="S97" i="82"/>
  <c r="O97" i="82"/>
  <c r="R97" i="82" s="1"/>
  <c r="F97" i="82" s="1"/>
  <c r="G97" i="82" s="1"/>
  <c r="H97" i="82" s="1"/>
  <c r="S96" i="82"/>
  <c r="O96" i="82"/>
  <c r="R96" i="82" s="1"/>
  <c r="F96" i="82" s="1"/>
  <c r="G96" i="82" s="1"/>
  <c r="H96" i="82" s="1"/>
  <c r="S95" i="82"/>
  <c r="R95" i="82"/>
  <c r="F95" i="82" s="1"/>
  <c r="G95" i="82" s="1"/>
  <c r="H95" i="82" s="1"/>
  <c r="O95" i="82"/>
  <c r="S94" i="82"/>
  <c r="O94" i="82"/>
  <c r="R94" i="82" s="1"/>
  <c r="F94" i="82" s="1"/>
  <c r="G94" i="82" s="1"/>
  <c r="H94" i="82" s="1"/>
  <c r="S93" i="82"/>
  <c r="O93" i="82"/>
  <c r="R93" i="82" s="1"/>
  <c r="F93" i="82" s="1"/>
  <c r="G93" i="82" s="1"/>
  <c r="H93" i="82" s="1"/>
  <c r="S92" i="82"/>
  <c r="O92" i="82"/>
  <c r="R92" i="82" s="1"/>
  <c r="F92" i="82" s="1"/>
  <c r="G92" i="82" s="1"/>
  <c r="H92" i="82" s="1"/>
  <c r="S91" i="82"/>
  <c r="O91" i="82"/>
  <c r="R91" i="82" s="1"/>
  <c r="F91" i="82" s="1"/>
  <c r="G91" i="82" s="1"/>
  <c r="H91" i="82" s="1"/>
  <c r="S90" i="82"/>
  <c r="O90" i="82"/>
  <c r="R90" i="82" s="1"/>
  <c r="F90" i="82" s="1"/>
  <c r="G90" i="82" s="1"/>
  <c r="H90" i="82" s="1"/>
  <c r="S89" i="82"/>
  <c r="R89" i="82"/>
  <c r="F89" i="82" s="1"/>
  <c r="G89" i="82" s="1"/>
  <c r="H89" i="82" s="1"/>
  <c r="O89" i="82"/>
  <c r="S88" i="82"/>
  <c r="O88" i="82"/>
  <c r="R88" i="82" s="1"/>
  <c r="F88" i="82" s="1"/>
  <c r="G88" i="82"/>
  <c r="H88" i="82" s="1"/>
  <c r="S87" i="82"/>
  <c r="R87" i="82"/>
  <c r="O87" i="82"/>
  <c r="F87" i="82"/>
  <c r="G87" i="82" s="1"/>
  <c r="H87" i="82" s="1"/>
  <c r="S86" i="82"/>
  <c r="O86" i="82"/>
  <c r="R86" i="82" s="1"/>
  <c r="F86" i="82" s="1"/>
  <c r="G86" i="82" s="1"/>
  <c r="H86" i="82" s="1"/>
  <c r="S85" i="82"/>
  <c r="O85" i="82"/>
  <c r="R85" i="82" s="1"/>
  <c r="F85" i="82" s="1"/>
  <c r="G85" i="82" s="1"/>
  <c r="H85" i="82" s="1"/>
  <c r="S84" i="82"/>
  <c r="O84" i="82"/>
  <c r="R84" i="82" s="1"/>
  <c r="F84" i="82" s="1"/>
  <c r="G84" i="82" s="1"/>
  <c r="H84" i="82" s="1"/>
  <c r="S83" i="82"/>
  <c r="O83" i="82"/>
  <c r="R83" i="82" s="1"/>
  <c r="F83" i="82" s="1"/>
  <c r="G83" i="82" s="1"/>
  <c r="H83" i="82" s="1"/>
  <c r="S82" i="82"/>
  <c r="O82" i="82"/>
  <c r="R82" i="82" s="1"/>
  <c r="F82" i="82" s="1"/>
  <c r="G82" i="82" s="1"/>
  <c r="H82" i="82" s="1"/>
  <c r="S81" i="82"/>
  <c r="R81" i="82"/>
  <c r="F81" i="82" s="1"/>
  <c r="G81" i="82" s="1"/>
  <c r="H81" i="82" s="1"/>
  <c r="O81" i="82"/>
  <c r="S80" i="82"/>
  <c r="O80" i="82"/>
  <c r="R80" i="82" s="1"/>
  <c r="F80" i="82" s="1"/>
  <c r="G80" i="82" s="1"/>
  <c r="H80" i="82" s="1"/>
  <c r="S79" i="82"/>
  <c r="O79" i="82"/>
  <c r="R79" i="82" s="1"/>
  <c r="F79" i="82" s="1"/>
  <c r="G79" i="82" s="1"/>
  <c r="H79" i="82" s="1"/>
  <c r="S78" i="82"/>
  <c r="O78" i="82"/>
  <c r="R78" i="82" s="1"/>
  <c r="F78" i="82" s="1"/>
  <c r="G78" i="82"/>
  <c r="H78" i="82" s="1"/>
  <c r="S77" i="82"/>
  <c r="O77" i="82"/>
  <c r="R77" i="82" s="1"/>
  <c r="F77" i="82" s="1"/>
  <c r="G77" i="82" s="1"/>
  <c r="H77" i="82" s="1"/>
  <c r="S76" i="82"/>
  <c r="O76" i="82"/>
  <c r="R76" i="82" s="1"/>
  <c r="F76" i="82" s="1"/>
  <c r="G76" i="82" s="1"/>
  <c r="H76" i="82" s="1"/>
  <c r="S75" i="82"/>
  <c r="O75" i="82"/>
  <c r="R75" i="82" s="1"/>
  <c r="F75" i="82" s="1"/>
  <c r="G75" i="82" s="1"/>
  <c r="H75" i="82" s="1"/>
  <c r="S74" i="82"/>
  <c r="O74" i="82"/>
  <c r="R74" i="82" s="1"/>
  <c r="F74" i="82" s="1"/>
  <c r="G74" i="82" s="1"/>
  <c r="H74" i="82" s="1"/>
  <c r="S73" i="82"/>
  <c r="R73" i="82"/>
  <c r="F73" i="82" s="1"/>
  <c r="G73" i="82" s="1"/>
  <c r="O73" i="82"/>
  <c r="H71" i="82"/>
  <c r="G71" i="82"/>
  <c r="H70" i="82"/>
  <c r="G70" i="82"/>
  <c r="H69" i="82"/>
  <c r="G69" i="82"/>
  <c r="H68" i="82"/>
  <c r="G68" i="82"/>
  <c r="H67" i="82"/>
  <c r="G67" i="82"/>
  <c r="H66" i="82"/>
  <c r="G66" i="82"/>
  <c r="H65" i="82"/>
  <c r="G65" i="82"/>
  <c r="H64" i="82"/>
  <c r="G64" i="82"/>
  <c r="H63" i="82"/>
  <c r="G63" i="82"/>
  <c r="H62" i="82"/>
  <c r="G62" i="82"/>
  <c r="H61" i="82"/>
  <c r="G61" i="82"/>
  <c r="H60" i="82"/>
  <c r="G60" i="82"/>
  <c r="G59" i="82"/>
  <c r="H59" i="82" s="1"/>
  <c r="H58" i="82"/>
  <c r="G58" i="82"/>
  <c r="G57" i="82"/>
  <c r="H57" i="82" s="1"/>
  <c r="H56" i="82"/>
  <c r="G56" i="82"/>
  <c r="G55" i="82"/>
  <c r="H55" i="82" s="1"/>
  <c r="G54" i="82"/>
  <c r="H54" i="82" s="1"/>
  <c r="G53" i="82"/>
  <c r="H53" i="82" s="1"/>
  <c r="H52" i="82"/>
  <c r="G52" i="82"/>
  <c r="G51" i="82"/>
  <c r="H51" i="82" s="1"/>
  <c r="H50" i="82"/>
  <c r="G50" i="82"/>
  <c r="G49" i="82"/>
  <c r="H49" i="82" s="1"/>
  <c r="H48" i="82"/>
  <c r="G48" i="82"/>
  <c r="G47" i="82"/>
  <c r="H47" i="82" s="1"/>
  <c r="G46" i="82"/>
  <c r="H46" i="82" s="1"/>
  <c r="G45" i="82"/>
  <c r="H43" i="82"/>
  <c r="G43" i="82"/>
  <c r="H42" i="82"/>
  <c r="G42" i="82"/>
  <c r="H41" i="82"/>
  <c r="G41" i="82"/>
  <c r="H40" i="82"/>
  <c r="G40" i="82"/>
  <c r="H39" i="82"/>
  <c r="G39" i="82"/>
  <c r="H38" i="82"/>
  <c r="G38" i="82"/>
  <c r="H37" i="82"/>
  <c r="G37" i="82"/>
  <c r="H36" i="82"/>
  <c r="G36" i="82"/>
  <c r="H35" i="82"/>
  <c r="G35" i="82"/>
  <c r="H34" i="82"/>
  <c r="G34" i="82"/>
  <c r="G33" i="82" s="1"/>
  <c r="G32" i="82"/>
  <c r="H32" i="82" s="1"/>
  <c r="H31" i="82"/>
  <c r="G31" i="82"/>
  <c r="G30" i="82"/>
  <c r="H30" i="82" s="1"/>
  <c r="H29" i="82"/>
  <c r="G29" i="82"/>
  <c r="G28" i="82"/>
  <c r="H28" i="82" s="1"/>
  <c r="H27" i="82"/>
  <c r="G27" i="82"/>
  <c r="G26" i="82"/>
  <c r="H26" i="82" s="1"/>
  <c r="H25" i="82"/>
  <c r="G25" i="82"/>
  <c r="G24" i="82"/>
  <c r="H24" i="82" s="1"/>
  <c r="H23" i="82"/>
  <c r="G23" i="82"/>
  <c r="G20" i="82"/>
  <c r="H20" i="82" s="1"/>
  <c r="G19" i="82"/>
  <c r="H19" i="82" s="1"/>
  <c r="H18" i="82"/>
  <c r="G18" i="82"/>
  <c r="G17" i="82"/>
  <c r="H17" i="82" s="1"/>
  <c r="H16" i="82"/>
  <c r="G16" i="82"/>
  <c r="G15" i="82"/>
  <c r="H15" i="82" s="1"/>
  <c r="H14" i="82"/>
  <c r="G14" i="82"/>
  <c r="G13" i="82"/>
  <c r="H13" i="82" s="1"/>
  <c r="G12" i="82"/>
  <c r="H12" i="82" s="1"/>
  <c r="G11" i="82"/>
  <c r="F247" i="81"/>
  <c r="G247" i="81" s="1"/>
  <c r="H247" i="81" s="1"/>
  <c r="F246" i="81"/>
  <c r="G246" i="81" s="1"/>
  <c r="H246" i="81" s="1"/>
  <c r="H245" i="81"/>
  <c r="F245" i="81"/>
  <c r="G245" i="81" s="1"/>
  <c r="G244" i="81"/>
  <c r="H244" i="81" s="1"/>
  <c r="F244" i="81"/>
  <c r="F243" i="81"/>
  <c r="G243" i="81" s="1"/>
  <c r="G241" i="81"/>
  <c r="H241" i="81" s="1"/>
  <c r="F241" i="81"/>
  <c r="F240" i="81"/>
  <c r="G240" i="81" s="1"/>
  <c r="H240" i="81" s="1"/>
  <c r="F239" i="81"/>
  <c r="G239" i="81" s="1"/>
  <c r="H239" i="81" s="1"/>
  <c r="F238" i="81"/>
  <c r="G238" i="81" s="1"/>
  <c r="H238" i="81" s="1"/>
  <c r="G237" i="81"/>
  <c r="H237" i="81" s="1"/>
  <c r="F237" i="81"/>
  <c r="F236" i="81"/>
  <c r="G236" i="81" s="1"/>
  <c r="H236" i="81" s="1"/>
  <c r="F235" i="81"/>
  <c r="G235" i="81" s="1"/>
  <c r="H235" i="81" s="1"/>
  <c r="F234" i="81"/>
  <c r="G234" i="81" s="1"/>
  <c r="H234" i="81" s="1"/>
  <c r="F233" i="81"/>
  <c r="G233" i="81" s="1"/>
  <c r="H233" i="81" s="1"/>
  <c r="F232" i="81"/>
  <c r="G232" i="81" s="1"/>
  <c r="H232" i="81" s="1"/>
  <c r="F231" i="81"/>
  <c r="G231" i="81" s="1"/>
  <c r="H231" i="81" s="1"/>
  <c r="F230" i="81"/>
  <c r="G230" i="81" s="1"/>
  <c r="H230" i="81" s="1"/>
  <c r="G229" i="81"/>
  <c r="H229" i="81" s="1"/>
  <c r="F229" i="81"/>
  <c r="F228" i="81"/>
  <c r="G228" i="81" s="1"/>
  <c r="H228" i="81" s="1"/>
  <c r="F227" i="81"/>
  <c r="G227" i="81" s="1"/>
  <c r="H227" i="81" s="1"/>
  <c r="F226" i="81"/>
  <c r="G226" i="81" s="1"/>
  <c r="H226" i="81" s="1"/>
  <c r="G225" i="81"/>
  <c r="F225" i="81"/>
  <c r="G223" i="81"/>
  <c r="G222" i="81"/>
  <c r="G221" i="81"/>
  <c r="G220" i="81"/>
  <c r="G219" i="81"/>
  <c r="G218" i="81"/>
  <c r="G216" i="81"/>
  <c r="G215" i="81"/>
  <c r="G214" i="81"/>
  <c r="G213" i="81"/>
  <c r="G212" i="81"/>
  <c r="G211" i="81"/>
  <c r="G210" i="81" s="1"/>
  <c r="H210" i="81" s="1"/>
  <c r="G209" i="81"/>
  <c r="G208" i="81"/>
  <c r="G207" i="81"/>
  <c r="G206" i="81"/>
  <c r="G205" i="81"/>
  <c r="G204" i="81"/>
  <c r="G202" i="81"/>
  <c r="G201" i="81"/>
  <c r="G200" i="81"/>
  <c r="G199" i="81"/>
  <c r="G198" i="81"/>
  <c r="G197" i="81"/>
  <c r="G195" i="81"/>
  <c r="G194" i="81"/>
  <c r="G193" i="81"/>
  <c r="G192" i="81"/>
  <c r="G191" i="81"/>
  <c r="G189" i="81" s="1"/>
  <c r="H189" i="81" s="1"/>
  <c r="G190" i="81"/>
  <c r="G188" i="81"/>
  <c r="G187" i="81"/>
  <c r="G186" i="81"/>
  <c r="G185" i="81"/>
  <c r="G184" i="81"/>
  <c r="G183" i="81"/>
  <c r="G182" i="81"/>
  <c r="H182" i="81" s="1"/>
  <c r="G181" i="81"/>
  <c r="G180" i="81"/>
  <c r="G179" i="81"/>
  <c r="G178" i="81"/>
  <c r="G177" i="81"/>
  <c r="G176" i="81"/>
  <c r="G175" i="81" s="1"/>
  <c r="H175" i="81" s="1"/>
  <c r="G174" i="81"/>
  <c r="G173" i="81"/>
  <c r="G172" i="81"/>
  <c r="G171" i="81"/>
  <c r="G170" i="81"/>
  <c r="G168" i="81" s="1"/>
  <c r="H168" i="81" s="1"/>
  <c r="G169" i="81"/>
  <c r="G167" i="81"/>
  <c r="G166" i="81"/>
  <c r="G165" i="81"/>
  <c r="G164" i="81"/>
  <c r="G163" i="81"/>
  <c r="G162" i="81"/>
  <c r="G161" i="81" s="1"/>
  <c r="H161" i="81" s="1"/>
  <c r="G160" i="81"/>
  <c r="G159" i="81"/>
  <c r="G158" i="81"/>
  <c r="G157" i="81"/>
  <c r="G156" i="81"/>
  <c r="G155" i="81"/>
  <c r="G154" i="81"/>
  <c r="F148" i="81"/>
  <c r="G148" i="81" s="1"/>
  <c r="H148" i="81" s="1"/>
  <c r="F143" i="81"/>
  <c r="G143" i="81" s="1"/>
  <c r="H143" i="81" s="1"/>
  <c r="F138" i="81"/>
  <c r="G138" i="81" s="1"/>
  <c r="H138" i="81" s="1"/>
  <c r="G133" i="81"/>
  <c r="H133" i="81" s="1"/>
  <c r="F133" i="81"/>
  <c r="F128" i="81"/>
  <c r="G128" i="81" s="1"/>
  <c r="H128" i="81" s="1"/>
  <c r="F123" i="81"/>
  <c r="G123" i="81" s="1"/>
  <c r="H123" i="81" s="1"/>
  <c r="F118" i="81"/>
  <c r="G118" i="81" s="1"/>
  <c r="H118" i="81" s="1"/>
  <c r="F113" i="81"/>
  <c r="G113" i="81" s="1"/>
  <c r="H113" i="81" s="1"/>
  <c r="F108" i="81"/>
  <c r="G108" i="81" s="1"/>
  <c r="H108" i="81" s="1"/>
  <c r="F103" i="81"/>
  <c r="G103" i="81" s="1"/>
  <c r="S101" i="81"/>
  <c r="O101" i="81"/>
  <c r="R101" i="81" s="1"/>
  <c r="F101" i="81" s="1"/>
  <c r="G101" i="81" s="1"/>
  <c r="H101" i="81" s="1"/>
  <c r="S100" i="81"/>
  <c r="O100" i="81"/>
  <c r="R100" i="81" s="1"/>
  <c r="F100" i="81" s="1"/>
  <c r="G100" i="81" s="1"/>
  <c r="H100" i="81" s="1"/>
  <c r="S99" i="81"/>
  <c r="O99" i="81"/>
  <c r="R99" i="81" s="1"/>
  <c r="F99" i="81" s="1"/>
  <c r="G99" i="81" s="1"/>
  <c r="H99" i="81" s="1"/>
  <c r="S98" i="81"/>
  <c r="O98" i="81"/>
  <c r="R98" i="81" s="1"/>
  <c r="F98" i="81" s="1"/>
  <c r="G98" i="81" s="1"/>
  <c r="H98" i="81" s="1"/>
  <c r="S97" i="81"/>
  <c r="O97" i="81"/>
  <c r="R97" i="81" s="1"/>
  <c r="F97" i="81" s="1"/>
  <c r="G97" i="81" s="1"/>
  <c r="H97" i="81" s="1"/>
  <c r="S96" i="81"/>
  <c r="O96" i="81"/>
  <c r="R96" i="81" s="1"/>
  <c r="F96" i="81" s="1"/>
  <c r="G96" i="81" s="1"/>
  <c r="H96" i="81" s="1"/>
  <c r="S95" i="81"/>
  <c r="O95" i="81"/>
  <c r="R95" i="81" s="1"/>
  <c r="F95" i="81" s="1"/>
  <c r="G95" i="81" s="1"/>
  <c r="H95" i="81" s="1"/>
  <c r="S94" i="81"/>
  <c r="O94" i="81"/>
  <c r="R94" i="81" s="1"/>
  <c r="F94" i="81" s="1"/>
  <c r="G94" i="81" s="1"/>
  <c r="H94" i="81" s="1"/>
  <c r="S93" i="81"/>
  <c r="O93" i="81"/>
  <c r="R93" i="81" s="1"/>
  <c r="F93" i="81" s="1"/>
  <c r="G93" i="81" s="1"/>
  <c r="H93" i="81" s="1"/>
  <c r="S92" i="81"/>
  <c r="O92" i="81"/>
  <c r="R92" i="81" s="1"/>
  <c r="F92" i="81" s="1"/>
  <c r="G92" i="81"/>
  <c r="H92" i="81" s="1"/>
  <c r="S91" i="81"/>
  <c r="O91" i="81"/>
  <c r="R91" i="81" s="1"/>
  <c r="F91" i="81" s="1"/>
  <c r="G91" i="81" s="1"/>
  <c r="H91" i="81" s="1"/>
  <c r="S90" i="81"/>
  <c r="O90" i="81"/>
  <c r="R90" i="81" s="1"/>
  <c r="F90" i="81" s="1"/>
  <c r="G90" i="81" s="1"/>
  <c r="H90" i="81" s="1"/>
  <c r="S89" i="81"/>
  <c r="O89" i="81"/>
  <c r="R89" i="81" s="1"/>
  <c r="F89" i="81" s="1"/>
  <c r="G89" i="81" s="1"/>
  <c r="H89" i="81" s="1"/>
  <c r="S88" i="81"/>
  <c r="O88" i="81"/>
  <c r="R88" i="81" s="1"/>
  <c r="F88" i="81" s="1"/>
  <c r="G88" i="81" s="1"/>
  <c r="H88" i="81" s="1"/>
  <c r="S87" i="81"/>
  <c r="R87" i="81"/>
  <c r="F87" i="81" s="1"/>
  <c r="G87" i="81" s="1"/>
  <c r="H87" i="81" s="1"/>
  <c r="O87" i="81"/>
  <c r="S86" i="81"/>
  <c r="O86" i="81"/>
  <c r="R86" i="81" s="1"/>
  <c r="F86" i="81" s="1"/>
  <c r="G86" i="81" s="1"/>
  <c r="H86" i="81" s="1"/>
  <c r="S85" i="81"/>
  <c r="O85" i="81"/>
  <c r="R85" i="81" s="1"/>
  <c r="F85" i="81" s="1"/>
  <c r="G85" i="81" s="1"/>
  <c r="H85" i="81" s="1"/>
  <c r="S84" i="81"/>
  <c r="O84" i="81"/>
  <c r="R84" i="81" s="1"/>
  <c r="F84" i="81" s="1"/>
  <c r="G84" i="81" s="1"/>
  <c r="H84" i="81" s="1"/>
  <c r="S83" i="81"/>
  <c r="O83" i="81"/>
  <c r="R83" i="81" s="1"/>
  <c r="F83" i="81" s="1"/>
  <c r="G83" i="81" s="1"/>
  <c r="H83" i="81" s="1"/>
  <c r="S82" i="81"/>
  <c r="O82" i="81"/>
  <c r="R82" i="81" s="1"/>
  <c r="F82" i="81" s="1"/>
  <c r="G82" i="81" s="1"/>
  <c r="H82" i="81" s="1"/>
  <c r="S81" i="81"/>
  <c r="O81" i="81"/>
  <c r="R81" i="81" s="1"/>
  <c r="F81" i="81" s="1"/>
  <c r="G81" i="81" s="1"/>
  <c r="H81" i="81" s="1"/>
  <c r="S80" i="81"/>
  <c r="O80" i="81"/>
  <c r="R80" i="81" s="1"/>
  <c r="F80" i="81" s="1"/>
  <c r="G80" i="81" s="1"/>
  <c r="H80" i="81" s="1"/>
  <c r="S79" i="81"/>
  <c r="R79" i="81"/>
  <c r="F79" i="81" s="1"/>
  <c r="G79" i="81" s="1"/>
  <c r="H79" i="81" s="1"/>
  <c r="O79" i="81"/>
  <c r="S78" i="81"/>
  <c r="O78" i="81"/>
  <c r="R78" i="81" s="1"/>
  <c r="F78" i="81" s="1"/>
  <c r="G78" i="81" s="1"/>
  <c r="H78" i="81" s="1"/>
  <c r="S77" i="81"/>
  <c r="O77" i="81"/>
  <c r="R77" i="81" s="1"/>
  <c r="F77" i="81" s="1"/>
  <c r="G77" i="81" s="1"/>
  <c r="H77" i="81" s="1"/>
  <c r="S76" i="81"/>
  <c r="O76" i="81"/>
  <c r="R76" i="81" s="1"/>
  <c r="F76" i="81" s="1"/>
  <c r="G76" i="81" s="1"/>
  <c r="H76" i="81" s="1"/>
  <c r="S75" i="81"/>
  <c r="O75" i="81"/>
  <c r="R75" i="81" s="1"/>
  <c r="F75" i="81" s="1"/>
  <c r="G75" i="81" s="1"/>
  <c r="H75" i="81" s="1"/>
  <c r="S74" i="81"/>
  <c r="O74" i="81"/>
  <c r="R74" i="81" s="1"/>
  <c r="F74" i="81" s="1"/>
  <c r="G74" i="81" s="1"/>
  <c r="H74" i="81" s="1"/>
  <c r="S73" i="81"/>
  <c r="O73" i="81"/>
  <c r="R73" i="81" s="1"/>
  <c r="F73" i="81" s="1"/>
  <c r="G73" i="81" s="1"/>
  <c r="H71" i="81"/>
  <c r="G71" i="81"/>
  <c r="G70" i="81"/>
  <c r="H70" i="81" s="1"/>
  <c r="H69" i="81"/>
  <c r="G69" i="81"/>
  <c r="G68" i="81"/>
  <c r="H68" i="81" s="1"/>
  <c r="H67" i="81"/>
  <c r="G67" i="81"/>
  <c r="G66" i="81"/>
  <c r="H66" i="81" s="1"/>
  <c r="H65" i="81"/>
  <c r="G65" i="81"/>
  <c r="G64" i="81"/>
  <c r="H64" i="81" s="1"/>
  <c r="H63" i="81"/>
  <c r="G63" i="81"/>
  <c r="G62" i="81"/>
  <c r="H62" i="81" s="1"/>
  <c r="H61" i="81"/>
  <c r="G61" i="81"/>
  <c r="G60" i="81"/>
  <c r="H60" i="81" s="1"/>
  <c r="H59" i="81"/>
  <c r="G59" i="81"/>
  <c r="G58" i="81"/>
  <c r="H58" i="81" s="1"/>
  <c r="H57" i="81"/>
  <c r="G57" i="81"/>
  <c r="G56" i="81"/>
  <c r="H56" i="81" s="1"/>
  <c r="H55" i="81"/>
  <c r="G55" i="81"/>
  <c r="G54" i="81"/>
  <c r="H54" i="81" s="1"/>
  <c r="H53" i="81"/>
  <c r="G53" i="81"/>
  <c r="G52" i="81"/>
  <c r="H52" i="81" s="1"/>
  <c r="H51" i="81"/>
  <c r="G51" i="81"/>
  <c r="G50" i="81"/>
  <c r="H50" i="81" s="1"/>
  <c r="H49" i="81"/>
  <c r="G49" i="81"/>
  <c r="G48" i="81"/>
  <c r="H48" i="81" s="1"/>
  <c r="H47" i="81"/>
  <c r="G47" i="81"/>
  <c r="G46" i="81"/>
  <c r="H46" i="81" s="1"/>
  <c r="H45" i="81"/>
  <c r="G45" i="81"/>
  <c r="G43" i="81"/>
  <c r="H43" i="81" s="1"/>
  <c r="H42" i="81"/>
  <c r="G42" i="81"/>
  <c r="G41" i="81"/>
  <c r="H41" i="81" s="1"/>
  <c r="G40" i="81"/>
  <c r="H40" i="81" s="1"/>
  <c r="G39" i="81"/>
  <c r="H39" i="81" s="1"/>
  <c r="H38" i="81"/>
  <c r="G38" i="81"/>
  <c r="G37" i="81"/>
  <c r="H37" i="81" s="1"/>
  <c r="H36" i="81"/>
  <c r="G36" i="81"/>
  <c r="G35" i="81"/>
  <c r="H35" i="81" s="1"/>
  <c r="H34" i="81"/>
  <c r="G34" i="81"/>
  <c r="G33" i="81" s="1"/>
  <c r="G32" i="81"/>
  <c r="H32" i="81" s="1"/>
  <c r="G31" i="81"/>
  <c r="H31" i="81" s="1"/>
  <c r="H30" i="81"/>
  <c r="G30" i="81"/>
  <c r="G29" i="81"/>
  <c r="H29" i="81" s="1"/>
  <c r="H28" i="81"/>
  <c r="G28" i="81"/>
  <c r="G27" i="81"/>
  <c r="H27" i="81" s="1"/>
  <c r="H26" i="81"/>
  <c r="G26" i="81"/>
  <c r="G25" i="81"/>
  <c r="H25" i="81" s="1"/>
  <c r="G24" i="81"/>
  <c r="H24" i="81" s="1"/>
  <c r="G23" i="81"/>
  <c r="H20" i="81"/>
  <c r="G20" i="81"/>
  <c r="G19" i="81"/>
  <c r="H19" i="81" s="1"/>
  <c r="H18" i="81"/>
  <c r="G18" i="81"/>
  <c r="G17" i="81"/>
  <c r="H17" i="81" s="1"/>
  <c r="H16" i="81"/>
  <c r="G16" i="81"/>
  <c r="G15" i="81"/>
  <c r="H15" i="81" s="1"/>
  <c r="G14" i="81"/>
  <c r="H14" i="81" s="1"/>
  <c r="G13" i="81"/>
  <c r="H13" i="81" s="1"/>
  <c r="H12" i="81"/>
  <c r="G12" i="81"/>
  <c r="G11" i="81"/>
  <c r="G10" i="81" s="1"/>
  <c r="D5" i="80"/>
  <c r="C5" i="80"/>
  <c r="B5" i="80"/>
  <c r="A5" i="80"/>
  <c r="F35" i="80" l="1"/>
  <c r="H33" i="86"/>
  <c r="G33" i="86"/>
  <c r="G22" i="81"/>
  <c r="G10" i="82"/>
  <c r="H22" i="82"/>
  <c r="G44" i="82"/>
  <c r="G154" i="82"/>
  <c r="H154" i="82" s="1"/>
  <c r="H153" i="82" s="1"/>
  <c r="G168" i="82"/>
  <c r="H168" i="82" s="1"/>
  <c r="G189" i="82"/>
  <c r="H189" i="82" s="1"/>
  <c r="G10" i="83"/>
  <c r="G189" i="83"/>
  <c r="H189" i="83" s="1"/>
  <c r="G217" i="84"/>
  <c r="H217" i="84" s="1"/>
  <c r="H10" i="85"/>
  <c r="G182" i="85"/>
  <c r="H182" i="85" s="1"/>
  <c r="G203" i="85"/>
  <c r="H203" i="85" s="1"/>
  <c r="G196" i="86"/>
  <c r="H196" i="86" s="1"/>
  <c r="G210" i="86"/>
  <c r="H210" i="86" s="1"/>
  <c r="G10" i="87"/>
  <c r="G189" i="87"/>
  <c r="H189" i="87" s="1"/>
  <c r="H44" i="88"/>
  <c r="G22" i="90"/>
  <c r="G21" i="90" s="1"/>
  <c r="G248" i="90" s="1"/>
  <c r="H44" i="90"/>
  <c r="H33" i="85"/>
  <c r="G203" i="81"/>
  <c r="H203" i="81" s="1"/>
  <c r="G217" i="81"/>
  <c r="H217" i="81" s="1"/>
  <c r="G161" i="82"/>
  <c r="H161" i="82" s="1"/>
  <c r="G175" i="82"/>
  <c r="H175" i="82" s="1"/>
  <c r="G182" i="82"/>
  <c r="H182" i="82" s="1"/>
  <c r="G44" i="83"/>
  <c r="G196" i="83"/>
  <c r="H196" i="83" s="1"/>
  <c r="G22" i="84"/>
  <c r="G196" i="84"/>
  <c r="H196" i="84" s="1"/>
  <c r="G210" i="84"/>
  <c r="H210" i="84" s="1"/>
  <c r="G44" i="85"/>
  <c r="G210" i="85"/>
  <c r="H210" i="85" s="1"/>
  <c r="H11" i="86"/>
  <c r="H10" i="86" s="1"/>
  <c r="H23" i="86"/>
  <c r="H22" i="86" s="1"/>
  <c r="G44" i="89"/>
  <c r="H45" i="89"/>
  <c r="H44" i="89" s="1"/>
  <c r="G10" i="90"/>
  <c r="H34" i="90"/>
  <c r="H33" i="90" s="1"/>
  <c r="G44" i="81"/>
  <c r="G196" i="81"/>
  <c r="H196" i="81" s="1"/>
  <c r="G22" i="82"/>
  <c r="H33" i="82"/>
  <c r="G196" i="82"/>
  <c r="H196" i="82" s="1"/>
  <c r="G210" i="82"/>
  <c r="H210" i="82" s="1"/>
  <c r="G22" i="83"/>
  <c r="H44" i="83"/>
  <c r="G10" i="84"/>
  <c r="H22" i="84"/>
  <c r="G154" i="84"/>
  <c r="H154" i="84" s="1"/>
  <c r="H153" i="84" s="1"/>
  <c r="H21" i="84" s="1"/>
  <c r="G168" i="84"/>
  <c r="H168" i="84" s="1"/>
  <c r="G189" i="84"/>
  <c r="H189" i="84" s="1"/>
  <c r="G10" i="85"/>
  <c r="G22" i="85"/>
  <c r="G44" i="86"/>
  <c r="H35" i="87"/>
  <c r="G33" i="87"/>
  <c r="G168" i="87"/>
  <c r="H168" i="87" s="1"/>
  <c r="G44" i="88"/>
  <c r="G154" i="88"/>
  <c r="G175" i="88"/>
  <c r="H175" i="88" s="1"/>
  <c r="G161" i="89"/>
  <c r="H161" i="89" s="1"/>
  <c r="G203" i="89"/>
  <c r="H203" i="89" s="1"/>
  <c r="G175" i="90"/>
  <c r="H175" i="90" s="1"/>
  <c r="G210" i="90"/>
  <c r="H210" i="90" s="1"/>
  <c r="G217" i="86"/>
  <c r="H217" i="86" s="1"/>
  <c r="G44" i="87"/>
  <c r="G196" i="87"/>
  <c r="H196" i="87" s="1"/>
  <c r="G182" i="88"/>
  <c r="H182" i="88" s="1"/>
  <c r="G196" i="88"/>
  <c r="H196" i="88" s="1"/>
  <c r="G168" i="89"/>
  <c r="H168" i="89" s="1"/>
  <c r="G203" i="90"/>
  <c r="H203" i="90" s="1"/>
  <c r="G217" i="90"/>
  <c r="H217" i="90" s="1"/>
  <c r="G168" i="86"/>
  <c r="H168" i="86" s="1"/>
  <c r="G182" i="86"/>
  <c r="H182" i="86" s="1"/>
  <c r="G22" i="87"/>
  <c r="H45" i="87"/>
  <c r="H44" i="87" s="1"/>
  <c r="G10" i="88"/>
  <c r="G161" i="88"/>
  <c r="H161" i="88" s="1"/>
  <c r="G210" i="88"/>
  <c r="H210" i="88" s="1"/>
  <c r="G182" i="89"/>
  <c r="H182" i="89" s="1"/>
  <c r="G196" i="89"/>
  <c r="H196" i="89" s="1"/>
  <c r="G44" i="90"/>
  <c r="G196" i="90"/>
  <c r="H196" i="90" s="1"/>
  <c r="H44" i="81"/>
  <c r="G224" i="90"/>
  <c r="H73" i="90"/>
  <c r="H72" i="90" s="1"/>
  <c r="G72" i="90"/>
  <c r="H103" i="90"/>
  <c r="H102" i="90" s="1"/>
  <c r="G102" i="90"/>
  <c r="H243" i="90"/>
  <c r="H242" i="90" s="1"/>
  <c r="G242" i="90"/>
  <c r="G153" i="90"/>
  <c r="H23" i="90"/>
  <c r="H22" i="90" s="1"/>
  <c r="H154" i="90"/>
  <c r="H153" i="90" s="1"/>
  <c r="H225" i="90"/>
  <c r="H224" i="90" s="1"/>
  <c r="H11" i="90"/>
  <c r="H10" i="90" s="1"/>
  <c r="G22" i="89"/>
  <c r="H23" i="89"/>
  <c r="H22" i="89" s="1"/>
  <c r="H154" i="89"/>
  <c r="H153" i="89" s="1"/>
  <c r="H33" i="89"/>
  <c r="H73" i="89"/>
  <c r="H72" i="89" s="1"/>
  <c r="G72" i="89"/>
  <c r="H243" i="89"/>
  <c r="H242" i="89" s="1"/>
  <c r="G242" i="89"/>
  <c r="H103" i="89"/>
  <c r="H102" i="89" s="1"/>
  <c r="G102" i="89"/>
  <c r="G33" i="89"/>
  <c r="G224" i="89"/>
  <c r="H225" i="89"/>
  <c r="H224" i="89" s="1"/>
  <c r="H11" i="89"/>
  <c r="H10" i="89" s="1"/>
  <c r="G22" i="88"/>
  <c r="H23" i="88"/>
  <c r="H22" i="88" s="1"/>
  <c r="H154" i="88"/>
  <c r="G203" i="88"/>
  <c r="H203" i="88" s="1"/>
  <c r="H33" i="88"/>
  <c r="H73" i="88"/>
  <c r="H72" i="88" s="1"/>
  <c r="G72" i="88"/>
  <c r="H243" i="88"/>
  <c r="H242" i="88" s="1"/>
  <c r="G242" i="88"/>
  <c r="H103" i="88"/>
  <c r="H102" i="88" s="1"/>
  <c r="G102" i="88"/>
  <c r="G33" i="88"/>
  <c r="G224" i="88"/>
  <c r="H225" i="88"/>
  <c r="H224" i="88" s="1"/>
  <c r="H11" i="88"/>
  <c r="H10" i="88" s="1"/>
  <c r="G224" i="87"/>
  <c r="H73" i="87"/>
  <c r="H72" i="87" s="1"/>
  <c r="G72" i="87"/>
  <c r="H103" i="87"/>
  <c r="H102" i="87" s="1"/>
  <c r="G102" i="87"/>
  <c r="H243" i="87"/>
  <c r="H242" i="87" s="1"/>
  <c r="G242" i="87"/>
  <c r="H33" i="87"/>
  <c r="H23" i="87"/>
  <c r="H22" i="87" s="1"/>
  <c r="H154" i="87"/>
  <c r="H153" i="87" s="1"/>
  <c r="H225" i="87"/>
  <c r="H224" i="87" s="1"/>
  <c r="H11" i="87"/>
  <c r="H10" i="87" s="1"/>
  <c r="H73" i="86"/>
  <c r="H72" i="86" s="1"/>
  <c r="G72" i="86"/>
  <c r="H243" i="86"/>
  <c r="H242" i="86" s="1"/>
  <c r="G242" i="86"/>
  <c r="G161" i="86"/>
  <c r="H161" i="86" s="1"/>
  <c r="H103" i="86"/>
  <c r="H102" i="86" s="1"/>
  <c r="G102" i="86"/>
  <c r="G154" i="86"/>
  <c r="H228" i="86"/>
  <c r="G224" i="86"/>
  <c r="H224" i="86"/>
  <c r="H45" i="86"/>
  <c r="H44" i="86" s="1"/>
  <c r="H73" i="85"/>
  <c r="H72" i="85" s="1"/>
  <c r="G72" i="85"/>
  <c r="H44" i="85"/>
  <c r="H23" i="85"/>
  <c r="H22" i="85" s="1"/>
  <c r="H154" i="85"/>
  <c r="H153" i="85" s="1"/>
  <c r="H224" i="85"/>
  <c r="H243" i="85"/>
  <c r="H242" i="85" s="1"/>
  <c r="G242" i="85"/>
  <c r="H103" i="85"/>
  <c r="H102" i="85" s="1"/>
  <c r="G102" i="85"/>
  <c r="G224" i="85"/>
  <c r="H73" i="84"/>
  <c r="H72" i="84" s="1"/>
  <c r="G72" i="84"/>
  <c r="H228" i="84"/>
  <c r="G224" i="84"/>
  <c r="H103" i="84"/>
  <c r="H102" i="84" s="1"/>
  <c r="G102" i="84"/>
  <c r="G153" i="84"/>
  <c r="H243" i="84"/>
  <c r="H242" i="84" s="1"/>
  <c r="G242" i="84"/>
  <c r="H224" i="84"/>
  <c r="H11" i="84"/>
  <c r="H10" i="84" s="1"/>
  <c r="G44" i="84"/>
  <c r="H45" i="84"/>
  <c r="H44" i="84" s="1"/>
  <c r="G224" i="83"/>
  <c r="H73" i="83"/>
  <c r="H72" i="83" s="1"/>
  <c r="G72" i="83"/>
  <c r="H103" i="83"/>
  <c r="H102" i="83" s="1"/>
  <c r="G102" i="83"/>
  <c r="H243" i="83"/>
  <c r="H242" i="83" s="1"/>
  <c r="G242" i="83"/>
  <c r="H33" i="83"/>
  <c r="H23" i="83"/>
  <c r="H22" i="83" s="1"/>
  <c r="H154" i="83"/>
  <c r="H153" i="83" s="1"/>
  <c r="H225" i="83"/>
  <c r="H224" i="83" s="1"/>
  <c r="H11" i="83"/>
  <c r="H10" i="83" s="1"/>
  <c r="H103" i="82"/>
  <c r="H102" i="82" s="1"/>
  <c r="G102" i="82"/>
  <c r="G153" i="82"/>
  <c r="H243" i="82"/>
  <c r="H242" i="82" s="1"/>
  <c r="G242" i="82"/>
  <c r="H73" i="82"/>
  <c r="H72" i="82" s="1"/>
  <c r="G72" i="82"/>
  <c r="H224" i="82"/>
  <c r="G224" i="82"/>
  <c r="H11" i="82"/>
  <c r="H10" i="82" s="1"/>
  <c r="H45" i="82"/>
  <c r="H44" i="82" s="1"/>
  <c r="G224" i="81"/>
  <c r="H73" i="81"/>
  <c r="H72" i="81" s="1"/>
  <c r="G72" i="81"/>
  <c r="H103" i="81"/>
  <c r="H102" i="81" s="1"/>
  <c r="G102" i="81"/>
  <c r="H243" i="81"/>
  <c r="H242" i="81" s="1"/>
  <c r="G242" i="81"/>
  <c r="H33" i="81"/>
  <c r="H23" i="81"/>
  <c r="H22" i="81" s="1"/>
  <c r="H154" i="81"/>
  <c r="H225" i="81"/>
  <c r="H224" i="81" s="1"/>
  <c r="H11" i="81"/>
  <c r="H10" i="81" s="1"/>
  <c r="G21" i="81" l="1"/>
  <c r="G248" i="81" s="1"/>
  <c r="H153" i="88"/>
  <c r="G153" i="89"/>
  <c r="G153" i="81"/>
  <c r="G153" i="88"/>
  <c r="G21" i="88" s="1"/>
  <c r="G248" i="88" s="1"/>
  <c r="H153" i="81"/>
  <c r="H21" i="82"/>
  <c r="G153" i="83"/>
  <c r="G21" i="83" s="1"/>
  <c r="G248" i="83" s="1"/>
  <c r="G153" i="85"/>
  <c r="G21" i="85" s="1"/>
  <c r="G248" i="85" s="1"/>
  <c r="G153" i="87"/>
  <c r="G21" i="87" s="1"/>
  <c r="G248" i="87" s="1"/>
  <c r="H21" i="90"/>
  <c r="H248" i="90" s="1"/>
  <c r="H21" i="89"/>
  <c r="H248" i="89" s="1"/>
  <c r="G21" i="89"/>
  <c r="G248" i="89" s="1"/>
  <c r="H21" i="88"/>
  <c r="H248" i="88"/>
  <c r="H21" i="87"/>
  <c r="H248" i="87" s="1"/>
  <c r="G153" i="86"/>
  <c r="G21" i="86" s="1"/>
  <c r="G248" i="86" s="1"/>
  <c r="H154" i="86"/>
  <c r="H153" i="86" s="1"/>
  <c r="H21" i="86"/>
  <c r="H248" i="86" s="1"/>
  <c r="H21" i="85"/>
  <c r="H248" i="85" s="1"/>
  <c r="G21" i="84"/>
  <c r="G248" i="84" s="1"/>
  <c r="H248" i="84"/>
  <c r="H21" i="83"/>
  <c r="H248" i="83" s="1"/>
  <c r="H248" i="82"/>
  <c r="G21" i="82"/>
  <c r="G248" i="82" s="1"/>
  <c r="H21" i="81"/>
  <c r="H248" i="81" l="1"/>
  <c r="G45" i="4" l="1"/>
  <c r="G46" i="4"/>
  <c r="G34" i="4"/>
  <c r="G35" i="4"/>
  <c r="G36" i="4"/>
  <c r="G23" i="4"/>
  <c r="H23" i="4" s="1"/>
  <c r="G24" i="4"/>
  <c r="H24" i="4" s="1"/>
  <c r="G11" i="4"/>
  <c r="H11" i="4" s="1"/>
  <c r="G12" i="4"/>
  <c r="H12" i="4" s="1"/>
  <c r="F243" i="4" l="1"/>
  <c r="G243" i="4" s="1"/>
  <c r="F225" i="4"/>
  <c r="F226" i="4"/>
  <c r="G14" i="39" l="1"/>
  <c r="F14" i="39"/>
  <c r="E14" i="39"/>
  <c r="D14" i="39"/>
  <c r="H11" i="39"/>
  <c r="H8" i="39"/>
  <c r="H14" i="39" s="1"/>
  <c r="C73" i="80" s="1"/>
  <c r="F247" i="4"/>
  <c r="G247" i="4" s="1"/>
  <c r="H247" i="4" s="1"/>
  <c r="F246" i="4"/>
  <c r="G246" i="4" s="1"/>
  <c r="H246" i="4" s="1"/>
  <c r="F245" i="4"/>
  <c r="G245" i="4" s="1"/>
  <c r="H245" i="4" s="1"/>
  <c r="F244" i="4"/>
  <c r="G244" i="4" s="1"/>
  <c r="H244" i="4" s="1"/>
  <c r="F241" i="4"/>
  <c r="F240" i="4"/>
  <c r="F239" i="4"/>
  <c r="F238" i="4"/>
  <c r="F237" i="4"/>
  <c r="G237" i="4" s="1"/>
  <c r="H237" i="4" s="1"/>
  <c r="F236" i="4"/>
  <c r="F235" i="4"/>
  <c r="F234" i="4"/>
  <c r="F233" i="4"/>
  <c r="F232" i="4"/>
  <c r="F231" i="4"/>
  <c r="G231" i="4" s="1"/>
  <c r="H231" i="4" s="1"/>
  <c r="F230" i="4"/>
  <c r="G230" i="4" s="1"/>
  <c r="H230" i="4" s="1"/>
  <c r="F229" i="4"/>
  <c r="G229" i="4" s="1"/>
  <c r="H229" i="4" s="1"/>
  <c r="F228" i="4"/>
  <c r="G228" i="4" s="1"/>
  <c r="H228" i="4" s="1"/>
  <c r="F227" i="4"/>
  <c r="G227" i="4" s="1"/>
  <c r="H227" i="4" s="1"/>
  <c r="G226" i="4"/>
  <c r="H226" i="4" s="1"/>
  <c r="G225" i="4"/>
  <c r="H225" i="4" s="1"/>
  <c r="G223" i="4"/>
  <c r="G222" i="4"/>
  <c r="G221" i="4"/>
  <c r="G220" i="4"/>
  <c r="G219" i="4"/>
  <c r="G218" i="4"/>
  <c r="G216" i="4"/>
  <c r="G215" i="4"/>
  <c r="G214" i="4"/>
  <c r="G213" i="4"/>
  <c r="G212" i="4"/>
  <c r="G211" i="4"/>
  <c r="G209" i="4"/>
  <c r="G208" i="4"/>
  <c r="G207" i="4"/>
  <c r="G206" i="4"/>
  <c r="G205" i="4"/>
  <c r="G204" i="4"/>
  <c r="G202" i="4"/>
  <c r="G201" i="4"/>
  <c r="G200" i="4"/>
  <c r="G199" i="4"/>
  <c r="G198" i="4"/>
  <c r="G197" i="4"/>
  <c r="G195" i="4"/>
  <c r="G194" i="4"/>
  <c r="G193" i="4"/>
  <c r="G192" i="4"/>
  <c r="G191" i="4"/>
  <c r="G190" i="4"/>
  <c r="G188" i="4"/>
  <c r="G187" i="4"/>
  <c r="G186" i="4"/>
  <c r="G185" i="4"/>
  <c r="G184" i="4"/>
  <c r="G183" i="4"/>
  <c r="G181" i="4"/>
  <c r="G180" i="4"/>
  <c r="G179" i="4"/>
  <c r="G178" i="4"/>
  <c r="G177" i="4"/>
  <c r="G176" i="4"/>
  <c r="G174" i="4"/>
  <c r="G173" i="4"/>
  <c r="G172" i="4"/>
  <c r="G171" i="4"/>
  <c r="G170" i="4"/>
  <c r="G169" i="4"/>
  <c r="G167" i="4"/>
  <c r="G166" i="4"/>
  <c r="G165" i="4"/>
  <c r="G164" i="4"/>
  <c r="G163" i="4"/>
  <c r="G162" i="4"/>
  <c r="G160" i="4"/>
  <c r="G159" i="4"/>
  <c r="G158" i="4"/>
  <c r="G157" i="4"/>
  <c r="G156" i="4"/>
  <c r="G155" i="4"/>
  <c r="F148" i="4"/>
  <c r="G148" i="4" s="1"/>
  <c r="H148" i="4" s="1"/>
  <c r="F143" i="4"/>
  <c r="G143" i="4" s="1"/>
  <c r="H143" i="4" s="1"/>
  <c r="F138" i="4"/>
  <c r="G138" i="4" s="1"/>
  <c r="H138" i="4" s="1"/>
  <c r="F133" i="4"/>
  <c r="G133" i="4" s="1"/>
  <c r="H133" i="4" s="1"/>
  <c r="F128" i="4"/>
  <c r="G128" i="4" s="1"/>
  <c r="H128" i="4" s="1"/>
  <c r="F123" i="4"/>
  <c r="G123" i="4" s="1"/>
  <c r="H123" i="4" s="1"/>
  <c r="F118" i="4"/>
  <c r="G118" i="4" s="1"/>
  <c r="H118" i="4" s="1"/>
  <c r="F113" i="4"/>
  <c r="G113" i="4" s="1"/>
  <c r="H113" i="4" s="1"/>
  <c r="F108" i="4"/>
  <c r="G108" i="4" s="1"/>
  <c r="H108" i="4" s="1"/>
  <c r="G103" i="4"/>
  <c r="R101" i="4"/>
  <c r="N101" i="4"/>
  <c r="Q101" i="4" s="1"/>
  <c r="F101" i="4" s="1"/>
  <c r="G101" i="4" s="1"/>
  <c r="H101" i="4" s="1"/>
  <c r="R100" i="4"/>
  <c r="N100" i="4"/>
  <c r="Q100" i="4" s="1"/>
  <c r="F100" i="4" s="1"/>
  <c r="G100" i="4" s="1"/>
  <c r="H100" i="4" s="1"/>
  <c r="R99" i="4"/>
  <c r="N99" i="4"/>
  <c r="Q99" i="4" s="1"/>
  <c r="F99" i="4" s="1"/>
  <c r="G99" i="4" s="1"/>
  <c r="H99" i="4" s="1"/>
  <c r="R98" i="4"/>
  <c r="N98" i="4"/>
  <c r="Q98" i="4" s="1"/>
  <c r="F98" i="4" s="1"/>
  <c r="G98" i="4" s="1"/>
  <c r="H98" i="4" s="1"/>
  <c r="R97" i="4"/>
  <c r="N97" i="4"/>
  <c r="Q97" i="4" s="1"/>
  <c r="F97" i="4" s="1"/>
  <c r="G97" i="4" s="1"/>
  <c r="H97" i="4" s="1"/>
  <c r="R96" i="4"/>
  <c r="N96" i="4"/>
  <c r="Q96" i="4" s="1"/>
  <c r="F96" i="4" s="1"/>
  <c r="G96" i="4" s="1"/>
  <c r="H96" i="4" s="1"/>
  <c r="R95" i="4"/>
  <c r="N95" i="4"/>
  <c r="Q95" i="4" s="1"/>
  <c r="F95" i="4" s="1"/>
  <c r="G95" i="4" s="1"/>
  <c r="H95" i="4" s="1"/>
  <c r="R94" i="4"/>
  <c r="N94" i="4"/>
  <c r="Q94" i="4" s="1"/>
  <c r="F94" i="4" s="1"/>
  <c r="G94" i="4" s="1"/>
  <c r="H94" i="4" s="1"/>
  <c r="R93" i="4"/>
  <c r="N93" i="4"/>
  <c r="Q93" i="4" s="1"/>
  <c r="F93" i="4" s="1"/>
  <c r="G93" i="4" s="1"/>
  <c r="H93" i="4" s="1"/>
  <c r="R92" i="4"/>
  <c r="N92" i="4"/>
  <c r="Q92" i="4" s="1"/>
  <c r="F92" i="4" s="1"/>
  <c r="G92" i="4" s="1"/>
  <c r="H92" i="4" s="1"/>
  <c r="R91" i="4"/>
  <c r="N91" i="4"/>
  <c r="Q91" i="4" s="1"/>
  <c r="F91" i="4" s="1"/>
  <c r="G91" i="4" s="1"/>
  <c r="H91" i="4" s="1"/>
  <c r="R90" i="4"/>
  <c r="N90" i="4"/>
  <c r="Q90" i="4" s="1"/>
  <c r="F90" i="4" s="1"/>
  <c r="G90" i="4" s="1"/>
  <c r="H90" i="4" s="1"/>
  <c r="R89" i="4"/>
  <c r="N89" i="4"/>
  <c r="Q89" i="4" s="1"/>
  <c r="F89" i="4" s="1"/>
  <c r="G89" i="4" s="1"/>
  <c r="H89" i="4" s="1"/>
  <c r="R88" i="4"/>
  <c r="N88" i="4"/>
  <c r="Q88" i="4" s="1"/>
  <c r="F88" i="4" s="1"/>
  <c r="G88" i="4" s="1"/>
  <c r="H88" i="4" s="1"/>
  <c r="R87" i="4"/>
  <c r="N87" i="4"/>
  <c r="Q87" i="4" s="1"/>
  <c r="F87" i="4" s="1"/>
  <c r="G87" i="4" s="1"/>
  <c r="H87" i="4" s="1"/>
  <c r="R86" i="4"/>
  <c r="N86" i="4"/>
  <c r="Q86" i="4" s="1"/>
  <c r="F86" i="4" s="1"/>
  <c r="G86" i="4" s="1"/>
  <c r="H86" i="4" s="1"/>
  <c r="R85" i="4"/>
  <c r="N85" i="4"/>
  <c r="Q85" i="4" s="1"/>
  <c r="F85" i="4" s="1"/>
  <c r="G85" i="4" s="1"/>
  <c r="H85" i="4" s="1"/>
  <c r="R84" i="4"/>
  <c r="N84" i="4"/>
  <c r="Q84" i="4" s="1"/>
  <c r="F84" i="4" s="1"/>
  <c r="G84" i="4" s="1"/>
  <c r="H84" i="4" s="1"/>
  <c r="R83" i="4"/>
  <c r="N83" i="4"/>
  <c r="Q83" i="4" s="1"/>
  <c r="F83" i="4" s="1"/>
  <c r="G83" i="4" s="1"/>
  <c r="H83" i="4" s="1"/>
  <c r="R82" i="4"/>
  <c r="N82" i="4"/>
  <c r="Q82" i="4" s="1"/>
  <c r="F82" i="4" s="1"/>
  <c r="G82" i="4" s="1"/>
  <c r="H82" i="4" s="1"/>
  <c r="R81" i="4"/>
  <c r="N81" i="4"/>
  <c r="Q81" i="4" s="1"/>
  <c r="F81" i="4" s="1"/>
  <c r="R80" i="4"/>
  <c r="N80" i="4"/>
  <c r="Q80" i="4" s="1"/>
  <c r="F80" i="4" s="1"/>
  <c r="R79" i="4"/>
  <c r="N79" i="4"/>
  <c r="Q79" i="4" s="1"/>
  <c r="F79" i="4" s="1"/>
  <c r="R78" i="4"/>
  <c r="N78" i="4"/>
  <c r="Q78" i="4" s="1"/>
  <c r="F78" i="4" s="1"/>
  <c r="G78" i="4" s="1"/>
  <c r="H78" i="4" s="1"/>
  <c r="R77" i="4"/>
  <c r="N77" i="4"/>
  <c r="Q77" i="4" s="1"/>
  <c r="F77" i="4" s="1"/>
  <c r="R76" i="4"/>
  <c r="N76" i="4"/>
  <c r="Q76" i="4" s="1"/>
  <c r="F76" i="4" s="1"/>
  <c r="R75" i="4"/>
  <c r="N75" i="4"/>
  <c r="Q75" i="4" s="1"/>
  <c r="F75" i="4" s="1"/>
  <c r="R74" i="4"/>
  <c r="N74" i="4"/>
  <c r="Q74" i="4" s="1"/>
  <c r="F74" i="4" s="1"/>
  <c r="R73" i="4"/>
  <c r="N73" i="4"/>
  <c r="Q73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H46" i="4"/>
  <c r="G43" i="4"/>
  <c r="H43" i="4" s="1"/>
  <c r="G42" i="4"/>
  <c r="H42" i="4" s="1"/>
  <c r="H40" i="4"/>
  <c r="H39" i="4"/>
  <c r="G38" i="4"/>
  <c r="H38" i="4" s="1"/>
  <c r="G37" i="4"/>
  <c r="H37" i="4" s="1"/>
  <c r="H36" i="4"/>
  <c r="H35" i="4"/>
  <c r="H34" i="4"/>
  <c r="G32" i="4"/>
  <c r="H32" i="4" s="1"/>
  <c r="G31" i="4"/>
  <c r="H31" i="4" s="1"/>
  <c r="G30" i="4"/>
  <c r="H30" i="4" s="1"/>
  <c r="G29" i="4"/>
  <c r="H29" i="4" s="1"/>
  <c r="H28" i="4"/>
  <c r="H27" i="4"/>
  <c r="H26" i="4"/>
  <c r="H25" i="4"/>
  <c r="G20" i="4"/>
  <c r="H20" i="4" s="1"/>
  <c r="G19" i="4"/>
  <c r="H19" i="4" s="1"/>
  <c r="H18" i="4"/>
  <c r="H16" i="4"/>
  <c r="H15" i="4"/>
  <c r="H14" i="4"/>
  <c r="G13" i="4"/>
  <c r="H13" i="4" s="1"/>
  <c r="O8" i="41"/>
  <c r="O5" i="41"/>
  <c r="B30" i="39" s="1"/>
  <c r="H8" i="41"/>
  <c r="I5" i="41" s="1"/>
  <c r="B31" i="39" s="1"/>
  <c r="D8" i="41"/>
  <c r="C8" i="41"/>
  <c r="B8" i="41"/>
  <c r="F73" i="4" l="1"/>
  <c r="G73" i="4" s="1"/>
  <c r="H73" i="4" s="1"/>
  <c r="G79" i="4"/>
  <c r="H79" i="4" s="1"/>
  <c r="G233" i="4"/>
  <c r="G240" i="4"/>
  <c r="H240" i="4" s="1"/>
  <c r="G74" i="4"/>
  <c r="H74" i="4" s="1"/>
  <c r="G76" i="4"/>
  <c r="H76" i="4" s="1"/>
  <c r="G234" i="4"/>
  <c r="H234" i="4" s="1"/>
  <c r="G241" i="4"/>
  <c r="H241" i="4" s="1"/>
  <c r="G235" i="4"/>
  <c r="H235" i="4" s="1"/>
  <c r="G238" i="4"/>
  <c r="H238" i="4" s="1"/>
  <c r="G80" i="4"/>
  <c r="H80" i="4" s="1"/>
  <c r="G75" i="4"/>
  <c r="H75" i="4" s="1"/>
  <c r="G77" i="4"/>
  <c r="H77" i="4" s="1"/>
  <c r="G232" i="4"/>
  <c r="H232" i="4" s="1"/>
  <c r="G236" i="4"/>
  <c r="H236" i="4" s="1"/>
  <c r="G239" i="4"/>
  <c r="H239" i="4" s="1"/>
  <c r="G168" i="4"/>
  <c r="H168" i="4" s="1"/>
  <c r="G154" i="4"/>
  <c r="H154" i="4" s="1"/>
  <c r="G161" i="4"/>
  <c r="H161" i="4" s="1"/>
  <c r="G10" i="4"/>
  <c r="C62" i="80" s="1"/>
  <c r="G22" i="4"/>
  <c r="C64" i="80" s="1"/>
  <c r="G196" i="4"/>
  <c r="H196" i="4" s="1"/>
  <c r="G210" i="4"/>
  <c r="H210" i="4" s="1"/>
  <c r="G217" i="4"/>
  <c r="H217" i="4" s="1"/>
  <c r="G182" i="4"/>
  <c r="H182" i="4" s="1"/>
  <c r="G81" i="4"/>
  <c r="H81" i="4" s="1"/>
  <c r="H17" i="4"/>
  <c r="H10" i="4" s="1"/>
  <c r="D62" i="80" s="1"/>
  <c r="G175" i="4"/>
  <c r="H175" i="4" s="1"/>
  <c r="G189" i="4"/>
  <c r="H189" i="4" s="1"/>
  <c r="G203" i="4"/>
  <c r="H203" i="4" s="1"/>
  <c r="D3" i="41"/>
  <c r="E12" i="39" s="1"/>
  <c r="C3" i="41"/>
  <c r="E9" i="39" s="1"/>
  <c r="C5" i="41"/>
  <c r="G9" i="39" s="1"/>
  <c r="C4" i="41"/>
  <c r="F9" i="39" s="1"/>
  <c r="O3" i="41"/>
  <c r="B24" i="39" s="1"/>
  <c r="O4" i="41"/>
  <c r="B27" i="39" s="1"/>
  <c r="I4" i="41"/>
  <c r="B28" i="39" s="1"/>
  <c r="J5" i="41"/>
  <c r="D4" i="41"/>
  <c r="F12" i="39" s="1"/>
  <c r="C2" i="41"/>
  <c r="D9" i="39" s="1"/>
  <c r="O2" i="41"/>
  <c r="B21" i="39" s="1"/>
  <c r="D5" i="41"/>
  <c r="G12" i="39" s="1"/>
  <c r="D2" i="41"/>
  <c r="D12" i="39" s="1"/>
  <c r="J4" i="41"/>
  <c r="H243" i="4"/>
  <c r="H242" i="4" s="1"/>
  <c r="D71" i="80" s="1"/>
  <c r="G242" i="4"/>
  <c r="C71" i="80" s="1"/>
  <c r="H41" i="4"/>
  <c r="H33" i="4" s="1"/>
  <c r="D65" i="80" s="1"/>
  <c r="G33" i="4"/>
  <c r="C65" i="80" s="1"/>
  <c r="G44" i="4"/>
  <c r="C66" i="80" s="1"/>
  <c r="H45" i="4"/>
  <c r="H44" i="4" s="1"/>
  <c r="D66" i="80" s="1"/>
  <c r="H103" i="4"/>
  <c r="H102" i="4" s="1"/>
  <c r="D68" i="80" s="1"/>
  <c r="G102" i="4"/>
  <c r="C68" i="80" s="1"/>
  <c r="H22" i="4"/>
  <c r="D64" i="80" s="1"/>
  <c r="G224" i="4" l="1"/>
  <c r="C70" i="80" s="1"/>
  <c r="H233" i="4"/>
  <c r="H224" i="4" s="1"/>
  <c r="D70" i="80" s="1"/>
  <c r="C79" i="80"/>
  <c r="E5" i="80"/>
  <c r="E4" i="80" s="1"/>
  <c r="G153" i="4"/>
  <c r="C69" i="80" s="1"/>
  <c r="G72" i="4"/>
  <c r="H72" i="4"/>
  <c r="D67" i="80" s="1"/>
  <c r="H153" i="4"/>
  <c r="D69" i="80" s="1"/>
  <c r="F5" i="80"/>
  <c r="E15" i="39"/>
  <c r="H12" i="39"/>
  <c r="H9" i="39"/>
  <c r="F15" i="39"/>
  <c r="B29" i="39" s="1"/>
  <c r="D15" i="39"/>
  <c r="G15" i="39"/>
  <c r="B32" i="39" s="1"/>
  <c r="C67" i="80" l="1"/>
  <c r="C80" i="80" s="1"/>
  <c r="H21" i="4"/>
  <c r="D63" i="80" s="1"/>
  <c r="G21" i="4"/>
  <c r="C78" i="80"/>
  <c r="I3" i="41"/>
  <c r="B25" i="39" s="1"/>
  <c r="F4" i="80"/>
  <c r="J3" i="41"/>
  <c r="B26" i="39" s="1"/>
  <c r="H15" i="39"/>
  <c r="D73" i="80" s="1"/>
  <c r="G254" i="4" l="1"/>
  <c r="I8" i="41" s="1"/>
  <c r="I2" i="41" s="1"/>
  <c r="B22" i="39" s="1"/>
  <c r="B34" i="39" s="1"/>
  <c r="C63" i="80"/>
  <c r="C74" i="80" s="1"/>
  <c r="E80" i="80" s="1"/>
  <c r="E34" i="80"/>
  <c r="E33" i="80" s="1"/>
  <c r="E57" i="80" s="1"/>
  <c r="F34" i="80"/>
  <c r="F33" i="80" s="1"/>
  <c r="F57" i="80" s="1"/>
  <c r="H254" i="4"/>
  <c r="D74" i="80"/>
  <c r="D78" i="80" l="1"/>
  <c r="D79" i="80"/>
  <c r="D80" i="80"/>
  <c r="E78" i="80"/>
  <c r="E79" i="80"/>
  <c r="J8" i="41"/>
  <c r="J2" i="41" s="1"/>
  <c r="B23" i="39" s="1"/>
  <c r="B35" i="39" s="1"/>
</calcChain>
</file>

<file path=xl/comments1.xml><?xml version="1.0" encoding="utf-8"?>
<comments xmlns="http://schemas.openxmlformats.org/spreadsheetml/2006/main">
  <authors>
    <author>L.Sestokiene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  <charset val="186"/>
          </rPr>
          <t>Įsitikinkite</t>
        </r>
        <r>
          <rPr>
            <sz val="9"/>
            <color indexed="81"/>
            <rFont val="Tahoma"/>
            <family val="2"/>
            <charset val="186"/>
          </rPr>
          <t>, ar netiesioginių išlaidų suma neviršija pagal Projektų administravimo ir finansavimo taisyklių, patvirtintų 2014 m. spalio 8 d. LR finansų ministro įsakymu Nr. 1K-316, 10 priede pateiktą aprašą nustatytos didžiausios galimos netiesioginių išlaidų sumos.</t>
        </r>
      </text>
    </comment>
  </commentList>
</comments>
</file>

<file path=xl/sharedStrings.xml><?xml version="1.0" encoding="utf-8"?>
<sst xmlns="http://schemas.openxmlformats.org/spreadsheetml/2006/main" count="11735" uniqueCount="267">
  <si>
    <t>Įranga, įrenginiai ir kt. turtas</t>
  </si>
  <si>
    <t>Matavimo vnt.</t>
  </si>
  <si>
    <t>Kiekis</t>
  </si>
  <si>
    <t>Vieneto kaina be PVM, Eur</t>
  </si>
  <si>
    <t>Eil. Nr.</t>
  </si>
  <si>
    <t>val.</t>
  </si>
  <si>
    <t>PROJEKTO VYKDYMAS</t>
  </si>
  <si>
    <t>5.1</t>
  </si>
  <si>
    <t>5.2</t>
  </si>
  <si>
    <t>5.3</t>
  </si>
  <si>
    <t>5.4</t>
  </si>
  <si>
    <t>Išlaidų pagrindimo dokumentų pavadinimas, data ir Nr.</t>
  </si>
  <si>
    <t>Išlaidų pavadinimas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</si>
  <si>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</si>
  <si>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</si>
  <si>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</si>
  <si>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</si>
  <si>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</si>
  <si>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</si>
  <si>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</si>
  <si>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</si>
  <si>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</si>
  <si>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</si>
  <si>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</si>
  <si>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</si>
  <si>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</si>
  <si>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</si>
  <si>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</si>
  <si>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</si>
  <si>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</si>
  <si>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</si>
  <si>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</si>
  <si>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</si>
  <si>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</si>
  <si>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</si>
  <si>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</si>
  <si>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</si>
  <si>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</si>
  <si>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</si>
  <si>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</si>
  <si>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</si>
  <si>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</si>
  <si>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</si>
  <si>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Iš viso tinkamų finansuoti išlaidų: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</si>
  <si>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</si>
  <si>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</si>
  <si>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</si>
  <si>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</si>
  <si>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</si>
  <si>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</si>
  <si>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</si>
  <si>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</si>
  <si>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</si>
  <si>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</si>
  <si>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Paslaugos pavadinimas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</si>
  <si>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</si>
  <si>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</si>
  <si>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</si>
  <si>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</si>
  <si>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</si>
  <si>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</si>
  <si>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</si>
  <si>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</si>
  <si>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</si>
  <si>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</si>
  <si>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5.5</t>
  </si>
  <si>
    <t>5.5.1</t>
  </si>
  <si>
    <t>5.5.2</t>
  </si>
  <si>
    <t>5.5.3</t>
  </si>
  <si>
    <t>5.5.4</t>
  </si>
  <si>
    <t>5.5.5</t>
  </si>
  <si>
    <t>5.6</t>
  </si>
  <si>
    <t>Įrangos pavadinimas</t>
  </si>
  <si>
    <t>Fizinio rodiklio pavadinimas:</t>
  </si>
  <si>
    <t>5.5.6</t>
  </si>
  <si>
    <t>5.5.7</t>
  </si>
  <si>
    <t>5.5.8</t>
  </si>
  <si>
    <t>5.5.9</t>
  </si>
  <si>
    <t>5.5.10</t>
  </si>
  <si>
    <t>Projektą vykdančio personalo darbo užmokestis ir išlaidos su darbo santykiais susijusiems darbdavio įsipareigojimams</t>
  </si>
  <si>
    <t>Projektą vykdančio personalo komandiruočių išlaidos</t>
  </si>
  <si>
    <r>
      <t xml:space="preserve">Įrangos nuomos išlaidos, </t>
    </r>
    <r>
      <rPr>
        <sz val="8"/>
        <color theme="1"/>
        <rFont val="Times New Roman"/>
        <family val="1"/>
        <charset val="186"/>
      </rPr>
      <t>veiklai priskirtos pro rata principu. Įranga turi būti tiesiogiai susijusi su projekto įgyvendinimu ir negali būti įsigyta iš ES struktūrinių fondų ar kt. ES finansinių priemonių lėšų</t>
    </r>
  </si>
  <si>
    <t>Fizinio rodiklio pavadinimas</t>
  </si>
  <si>
    <t>Tinkamų finansuoti išlaidų suma, Eur</t>
  </si>
  <si>
    <t>Iš viso:</t>
  </si>
  <si>
    <t>Fizinio rodiklio Nr.:</t>
  </si>
  <si>
    <t>Finansavimo suma, Eur</t>
  </si>
  <si>
    <t>Tinkamų finansuoti išlaidų suma be PVM, Eur</t>
  </si>
  <si>
    <t>Pasirinkite veiklos tipą:</t>
  </si>
  <si>
    <t>Finansavimo intensyvumas:</t>
  </si>
  <si>
    <t>Pildymo instrukcija</t>
  </si>
  <si>
    <t>Pildykite tik žalia spalva pažymėtus laukus.</t>
  </si>
  <si>
    <r>
      <t>ĮRANGA, ĮRENGINIAI IR KT. TURTAS</t>
    </r>
    <r>
      <rPr>
        <sz val="10"/>
        <color theme="1"/>
        <rFont val="Times New Roman"/>
        <family val="1"/>
        <charset val="186"/>
      </rPr>
      <t xml:space="preserve"> (techninių žinių ir išradimų patentų arba teisių pagal licencijų sutartį įsigijimo išlaidos)</t>
    </r>
  </si>
  <si>
    <t>5.7</t>
  </si>
  <si>
    <t>5.7.1</t>
  </si>
  <si>
    <t>5.7.2</t>
  </si>
  <si>
    <t>5.7.3</t>
  </si>
  <si>
    <t>5.7.4</t>
  </si>
  <si>
    <t>5.7.5</t>
  </si>
  <si>
    <t>5.8</t>
  </si>
  <si>
    <t>5.8.1</t>
  </si>
  <si>
    <t>5.8.2</t>
  </si>
  <si>
    <t>5.8.3</t>
  </si>
  <si>
    <t>5.8.4</t>
  </si>
  <si>
    <t>5.8.5</t>
  </si>
  <si>
    <r>
      <t xml:space="preserve">Pastatų ar patalpų nuomos išlaidos, </t>
    </r>
    <r>
      <rPr>
        <sz val="8"/>
        <color theme="1"/>
        <rFont val="Times New Roman"/>
        <family val="1"/>
        <charset val="186"/>
      </rPr>
      <t>veiklai priskirtos pro rata principu. Pastatai ar patalpos turi būti tiesiogiai susijusi su projekto įgyvendinimu.</t>
    </r>
  </si>
  <si>
    <t>Pastato, patalpų adresas</t>
  </si>
  <si>
    <t>Pareigybės pavadinimas</t>
  </si>
  <si>
    <t>Darbuotojo vardas pavardė</t>
  </si>
  <si>
    <t>MTEP paslaugos</t>
  </si>
  <si>
    <r>
      <t xml:space="preserve">Projekto MTEP veikloms naudojamo ilgalaikio materialaus turto (įrangos, prietaisų, įrankių, įrenginių, mašinų ir įrengimų, pastatų ir (ar) patalpų), nusidėvėjimo sąnaudos, </t>
    </r>
    <r>
      <rPr>
        <sz val="8"/>
        <color theme="1"/>
        <rFont val="Times New Roman"/>
        <family val="1"/>
        <charset val="186"/>
      </rPr>
      <t>jeigu šiam turtui įsigyti nebuvo naudojamos viešosios (įskaitant ir kitų valstybių) lėšos</t>
    </r>
  </si>
  <si>
    <t>Turtas, kurio nusidėvėjimą, amortizaciją prašoma finansuoti</t>
  </si>
  <si>
    <t>Turto įvedimo į eksploataciją data</t>
  </si>
  <si>
    <t>Turto įsigijimo vertė, Eur</t>
  </si>
  <si>
    <t>Turto nudėvėjimo, amortizacijos laikotarpis, mėn.</t>
  </si>
  <si>
    <t>Numatoma turto likutinė vertė, Eur</t>
  </si>
  <si>
    <t>1 mėn. nudėvėjimo, amortizacijos suma, Eur</t>
  </si>
  <si>
    <t>Turto naudojamo projekto reikmėms laikas, mėn.</t>
  </si>
  <si>
    <t>Turto panaudojimo projekto reikmėms dalis (proc.)</t>
  </si>
  <si>
    <t>Projektui priskirta turto nusidėvėjimo, amortizacijos suma per projekto laikotarpį, Eur</t>
  </si>
  <si>
    <r>
      <rPr>
        <i/>
        <sz val="10"/>
        <color theme="1"/>
        <rFont val="Times New Roman"/>
        <family val="1"/>
        <charset val="186"/>
      </rPr>
      <t>pro rata</t>
    </r>
    <r>
      <rPr>
        <sz val="10"/>
        <color theme="1"/>
        <rFont val="Times New Roman"/>
        <family val="1"/>
        <charset val="186"/>
      </rPr>
      <t xml:space="preserve"> proc.</t>
    </r>
  </si>
  <si>
    <t>5</t>
  </si>
  <si>
    <t>Projekto vykdymas</t>
  </si>
  <si>
    <t>7</t>
  </si>
  <si>
    <t>Netiesioginės išlaidos ir kt. išlaidos pagal fiksuotąją projekto išlaidų normą</t>
  </si>
  <si>
    <t>Projekto MTEP veikloms naudojamo ilgalaikio materialaus turto (įrangos, prietaisų, įrankių, įrenginių, mašinų ir įrengimų, pastatų ir (ar) patalpų), nusidėvėjimo sąnaudos</t>
  </si>
  <si>
    <t>Įrangos nuomos išlaidos, veiklai priskirtos pro rata principu</t>
  </si>
  <si>
    <t>Pastatų ar patalpų nuomos išlaidos, veiklai priskirtos pro rata principu</t>
  </si>
  <si>
    <t>4</t>
  </si>
  <si>
    <r>
      <t xml:space="preserve">Nereikalingų eilučių, stulpelių </t>
    </r>
    <r>
      <rPr>
        <b/>
        <sz val="12"/>
        <color theme="1"/>
        <rFont val="Times New Roman"/>
        <family val="1"/>
        <charset val="186"/>
      </rPr>
      <t>netrinkite</t>
    </r>
    <r>
      <rPr>
        <sz val="12"/>
        <color theme="1"/>
        <rFont val="Times New Roman"/>
        <family val="1"/>
        <charset val="186"/>
      </rPr>
      <t xml:space="preserve">, esant poreikiui eilutes, stulpelius galite tik paslėpti </t>
    </r>
    <r>
      <rPr>
        <i/>
        <sz val="12"/>
        <color theme="1"/>
        <rFont val="Times New Roman"/>
        <family val="1"/>
        <charset val="186"/>
      </rPr>
      <t>(hide).</t>
    </r>
  </si>
  <si>
    <t>5.4.11</t>
  </si>
  <si>
    <t>5.4.12</t>
  </si>
  <si>
    <t>5.4.13</t>
  </si>
  <si>
    <t>5.4.14</t>
  </si>
  <si>
    <t>5.4.15</t>
  </si>
  <si>
    <t>Fizinio rodiklio matavimo vnt.</t>
  </si>
  <si>
    <t>Fizinio rodiklio vnt. skaičius</t>
  </si>
  <si>
    <t>Juridinis asmuo (pareiškėjas, partneris), atsakingas už fizinį rodiklį:</t>
  </si>
  <si>
    <t>Naudojimo projekte trukmė, mėn.</t>
  </si>
  <si>
    <t>Fizinio rodiklio matavimo vnt.:</t>
  </si>
  <si>
    <t>Fizinio rodiklio vnt. skaičius:</t>
  </si>
  <si>
    <r>
      <t xml:space="preserve">Veiklų, vykdomų pagal Aprašo 10.1 punktą, išlaidų suvestinė lentelė pagal fizinius rodiklius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</si>
  <si>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r>
      <t xml:space="preserve">Veiklų, vykdomų pagal Aprašo 10.1 punktą, išlaidų suvestinė lentelė pagal išlaidų kategorijas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</si>
  <si>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t>Faktinės 1 mėnesio išlaidos, Eur</t>
  </si>
  <si>
    <t>Komandiruotės pavadinimas, vieta, trukmė dienomis, vykstančių asmenų skaičius</t>
  </si>
  <si>
    <t>Iš viso komandiruotei</t>
  </si>
  <si>
    <t>Dienpinigiai</t>
  </si>
  <si>
    <t>Gyvenamojo ploto nuoma</t>
  </si>
  <si>
    <t>Kelionės išlaidos</t>
  </si>
  <si>
    <t>Dalyvavimo mokestis</t>
  </si>
  <si>
    <t>Kitos išlaidų pavadinimas</t>
  </si>
  <si>
    <t>Antrajame konkurso etape kartu su verslo planu turi būti pateiktas ir šis verslo plano priedas (popierinė ir elektroninė versijos). LVPA teikiamoje elektroninėje versijoje turi likti visos skaičiavimams naudotos formulės.</t>
  </si>
  <si>
    <t>Jei projektas vykdomas kartu su partneriu(-iais), rekomenduojama pareiškėjui ir partneriui(-iams) numatyti atskirus  pirmo lygio fizinius rodiklius.</t>
  </si>
  <si>
    <t>Verslo plano priedas „Reikalingi ištekliai“
Nr. 1A</t>
  </si>
  <si>
    <t>4, 5.1 ir 5.2 biudžeto eilučių suma ir procentinė dalis</t>
  </si>
  <si>
    <t>7. Netiesioginių išlaidų ir kt. išlaidų pagal fiksuotąją projekto išlaidų normą apskaičiavimas</t>
  </si>
  <si>
    <t>Fizinio rodiklio Nr.</t>
  </si>
  <si>
    <t>Iš viso netiesioginių išlaidų:</t>
  </si>
  <si>
    <t>Pasirinkite biudžeto išlaidų kategoriją:</t>
  </si>
  <si>
    <t>Netiesioginės išlaidos</t>
  </si>
  <si>
    <t>Iš viso, Eur</t>
  </si>
  <si>
    <t>Pareiškėjo</t>
  </si>
  <si>
    <t>Partnerio Nr. 1</t>
  </si>
  <si>
    <t>Partnerio Nr. 2</t>
  </si>
  <si>
    <t>Partnerio Nr. 3</t>
  </si>
  <si>
    <r>
      <t>1 lentelė:</t>
    </r>
    <r>
      <rPr>
        <sz val="11"/>
        <rFont val="Times New Roman"/>
        <family val="1"/>
        <charset val="186"/>
      </rPr>
      <t xml:space="preserve"> Netiesioginių išlaidų pasiskirstymas pagal projekto vykdytojus</t>
    </r>
  </si>
  <si>
    <t>Kai užpildysite visas fizinių rodiklių išlaidas, kortelėje „Suvestinė“ paspauskite viršuje kairėje pusėje esantį mygtuką „Tvarkyti lentelę“, kad užsipildytų suminė informacija šioje kortelėje.</t>
  </si>
  <si>
    <t>Mokslinių tyrimų (MT) veiklos</t>
  </si>
  <si>
    <t>Iš viso MT netiesioginės išlaidos:</t>
  </si>
  <si>
    <t>MT finansavimo suma, Eur</t>
  </si>
  <si>
    <t>Iš viso EP netiesioginės išlaidos:</t>
  </si>
  <si>
    <t>EP finansavimo suma, Eur</t>
  </si>
  <si>
    <t>Bendra finansavimo suma, Eur</t>
  </si>
  <si>
    <r>
      <t xml:space="preserve">Kiekvienam </t>
    </r>
    <r>
      <rPr>
        <u/>
        <sz val="12"/>
        <rFont val="Times New Roman"/>
        <family val="1"/>
        <charset val="186"/>
      </rPr>
      <t>pirmo lygio</t>
    </r>
    <r>
      <rPr>
        <sz val="12"/>
        <rFont val="Times New Roman"/>
        <family val="1"/>
        <charset val="186"/>
      </rPr>
      <t xml:space="preserve"> (kurio paraiškoje nurodytas numeris susideda iš trijų skaitmenų) fiziniam rodikliui, nurodytam paraiškos 6 dalyje „Projekto loginis pagrindimas“, pildykite atskirą lapą. Fizinio rodiklio pavadinimas ir numeris turi sutapti su paraiškoje nurodytais fizinių rodiklių pavadinimais ir numeriais. Jei projektas vykdomas kartu su partneriu(-iais), veikloms, kurios vykdomos kartu su partneriu(-iais) rekomenduojama atskirai numatyti pareiškėjui ir partneriui(-iams) tenkančius fizinius rodiklius.
Atkreipiame dėmesį, kad vienam fiziniam rodikliui gali būti priskirta tik viena biudžeto išlaidų kategorija.</t>
    </r>
  </si>
  <si>
    <t>Medžiagos, mažavertis inventorius, atsargos ir pan. produktai, priskirtini trumpalaikiam turtui ir tiesiogiai susiję su MTEP veikla</t>
  </si>
  <si>
    <t>Išlaidų kategorijos pavadinimas</t>
  </si>
  <si>
    <t>Faktiškai gaunamas darbo užmokesti už 1 valandą pagal  pastarųjų 6 mėn. vidurkį, Eur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</si>
  <si>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</si>
  <si>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</si>
  <si>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</si>
  <si>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</si>
  <si>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</si>
  <si>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</si>
  <si>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</si>
  <si>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</si>
  <si>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</si>
  <si>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</si>
  <si>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Eksperimentinės plėtros (EP) veiklos</t>
  </si>
  <si>
    <t>5.4.16</t>
  </si>
  <si>
    <t>5.4.17</t>
  </si>
  <si>
    <t>5.4.18</t>
  </si>
  <si>
    <t>5.4.19</t>
  </si>
  <si>
    <t>5.4.20</t>
  </si>
  <si>
    <t>5.4.21</t>
  </si>
  <si>
    <t>5.4.22</t>
  </si>
  <si>
    <t>5.4.23</t>
  </si>
  <si>
    <t>5.4.24</t>
  </si>
  <si>
    <t>5.4.25</t>
  </si>
  <si>
    <t>5.4.26</t>
  </si>
  <si>
    <t>5.4.27</t>
  </si>
  <si>
    <t>5.7.6</t>
  </si>
  <si>
    <t>5.7.7</t>
  </si>
  <si>
    <t>5.7.8</t>
  </si>
  <si>
    <t>5.7.9</t>
  </si>
  <si>
    <t>5.7.10</t>
  </si>
  <si>
    <t>Pareiškėjas</t>
  </si>
  <si>
    <t>Veiklos tipas</t>
  </si>
  <si>
    <t>Intensyvumas</t>
  </si>
  <si>
    <t>Partneris Nr. 1</t>
  </si>
  <si>
    <t>Partneris Nr. 2</t>
  </si>
  <si>
    <t>Partneris Nr. 3</t>
  </si>
  <si>
    <t>Vykdytojo tipas:</t>
  </si>
  <si>
    <t>Veiklos Nr.</t>
  </si>
  <si>
    <t>Vykdytojo tipas</t>
  </si>
  <si>
    <t>MT VID. intensyvumas</t>
  </si>
  <si>
    <t>TIS</t>
  </si>
  <si>
    <t>FS</t>
  </si>
  <si>
    <t>EP VID. intensyvumas</t>
  </si>
  <si>
    <t>Juridinis asmuo</t>
  </si>
  <si>
    <t>Pareiškėjas:</t>
  </si>
  <si>
    <t>Išlaidų suma, Eur</t>
  </si>
  <si>
    <t>Partneris Nr. 1:</t>
  </si>
  <si>
    <t>Partneris Nr. 2:</t>
  </si>
  <si>
    <t>Partneris Nr. 3:</t>
  </si>
  <si>
    <t xml:space="preserve">Žemiau esančios lentelės žaliuose laukuose įrašykite planuojamas patirti su projekto administravimu susijusias išlaidas mokslinių tyrimų ir eksperimentinės plėtros veikloms atskirai. Pareiškėjui ir kiekvienam projekto partneriui pildykite atskirą lentelės stulpelį. 
</t>
  </si>
  <si>
    <r>
      <t xml:space="preserve">2 lentelė: </t>
    </r>
    <r>
      <rPr>
        <sz val="11"/>
        <color theme="1"/>
        <rFont val="Times New Roman"/>
        <family val="1"/>
      </rPr>
      <t>Projekto biudžeto paskirstymas pagal pareiškėją ir partnerį (-ius)</t>
    </r>
  </si>
  <si>
    <t>Konsultavimo ir lygiavertės paslaugos, naudojamos vien tik projekto MTEP veiklai, išlaidos dėl MTEP veiklai reikalingų paslaugų</t>
  </si>
  <si>
    <r>
      <t>Konsultavimo ir lygiavertės paslaugos</t>
    </r>
    <r>
      <rPr>
        <sz val="10"/>
        <color theme="1"/>
        <rFont val="Times New Roman"/>
        <family val="1"/>
      </rPr>
      <t>,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8"/>
        <color theme="1"/>
        <rFont val="Times New Roman"/>
        <family val="1"/>
        <charset val="186"/>
      </rPr>
      <t>teikiamos vien tik projekto MTEP veiklai.</t>
    </r>
  </si>
  <si>
    <t>Visos</t>
  </si>
  <si>
    <t xml:space="preserve"> =IF(B25+B28+B31=0;"";IF(OR(B22/B34*100&gt;70;B25/B34*100&gt;70;B28/B34*100;B31/B34*100);"Klaida: Nei vienas juridinis asmuo negali patirti daugiau negu 70% išlaidų!";""))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</si>
  <si>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</si>
  <si>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</si>
  <si>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</si>
  <si>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</si>
  <si>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</si>
  <si>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</si>
  <si>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</si>
  <si>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</si>
  <si>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</si>
  <si>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</si>
  <si>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</si>
  <si>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</si>
  <si>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</si>
  <si>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</si>
  <si>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5.3.25</t>
  </si>
  <si>
    <t>5.3.26</t>
  </si>
  <si>
    <t>5.3.27</t>
  </si>
  <si>
    <t>5.4.28</t>
  </si>
  <si>
    <t>5.4.29</t>
  </si>
  <si>
    <t>5.7.11</t>
  </si>
  <si>
    <t>5.7.12</t>
  </si>
  <si>
    <t>5.7.13</t>
  </si>
  <si>
    <t>5.7.14</t>
  </si>
  <si>
    <t>5.7.15</t>
  </si>
  <si>
    <t>5.7.16</t>
  </si>
  <si>
    <t>5.7.17</t>
  </si>
  <si>
    <t>5.4 biudžeto eilutės suma ir procentinė dalis</t>
  </si>
  <si>
    <r>
      <t xml:space="preserve">Šis verslo plano priedas </t>
    </r>
    <r>
      <rPr>
        <b/>
        <sz val="12"/>
        <rFont val="Times New Roman"/>
        <family val="1"/>
        <charset val="186"/>
      </rPr>
      <t xml:space="preserve">Nr. 1A </t>
    </r>
    <r>
      <rPr>
        <sz val="12"/>
        <rFont val="Times New Roman"/>
        <family val="1"/>
        <charset val="186"/>
      </rPr>
      <t xml:space="preserve">pildomas tik projekto veikloms, nurodytoms 2014–2020 metų Europos Sąjungos fondų investicijų veiksmų programos 1 prioriteto „Mokslinių tyrimų, eksperimentinės plėtros ir inovacijų skatinimas“ priemonės Nr. 01.2.1-LVPA-K-856  „Eksperimentas“ projektų finansavimo sąlygų aprašo Nr. 1 ir Nr. 2 (toliau – Aprašas) </t>
    </r>
    <r>
      <rPr>
        <b/>
        <sz val="12"/>
        <rFont val="Times New Roman"/>
        <family val="1"/>
        <charset val="186"/>
      </rPr>
      <t>10.1 punkte</t>
    </r>
    <r>
      <rPr>
        <sz val="12"/>
        <rFont val="Times New Roman"/>
        <family val="1"/>
        <charset val="186"/>
      </rPr>
      <t>.</t>
    </r>
  </si>
  <si>
    <t>5.9</t>
  </si>
  <si>
    <t>5.9.1</t>
  </si>
  <si>
    <t>5.9.2</t>
  </si>
  <si>
    <t>5.9.3</t>
  </si>
  <si>
    <t>5.9.4</t>
  </si>
  <si>
    <t>5.9.5</t>
  </si>
  <si>
    <t>5.8, 5.9 ir 7 biudžeto eilučių suma ir procentinė dalis</t>
  </si>
  <si>
    <t>Projekto veikloms vykdyti reikalingų transporto priemonių nuomos išlaidos (išlaidos yra tinkamos finansuoti tik pagal Aprašą Nr. 2 vadovaujantis de minimis reglamento nuostatomis)</t>
  </si>
  <si>
    <r>
      <t>Projekto veikloms vykdyti reikalingų transporto priemonių nuomos išlaidos</t>
    </r>
    <r>
      <rPr>
        <sz val="10"/>
        <color theme="1"/>
        <rFont val="Times New Roman"/>
        <family val="1"/>
      </rPr>
      <t xml:space="preserve"> (išlaidos yra tinkamos finansuoti tik pagal Aprašą Nr. 2 vadovaujantis de minimis reglamento nuostatomis)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</si>
</sst>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#,##0.00\ &quot;€&quot;"/>
  </numFmts>
  <fonts count="34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rgb="FFC00000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C0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99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5" fillId="2" borderId="9" xfId="0" applyFont="1" applyFill="1" applyBorder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/>
    </xf>
    <xf numFmtId="49" fontId="2" fillId="2" borderId="0" xfId="0" applyNumberFormat="1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" fontId="10" fillId="2" borderId="0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11" fillId="2" borderId="0" xfId="0" applyFont="1" applyFill="1" applyBorder="1" applyProtection="1"/>
    <xf numFmtId="49" fontId="2" fillId="0" borderId="1" xfId="0" applyNumberFormat="1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14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/>
      <protection locked="0"/>
    </xf>
    <xf numFmtId="4" fontId="2" fillId="3" borderId="1" xfId="0" applyNumberFormat="1" applyFont="1" applyFill="1" applyBorder="1" applyAlignment="1" applyProtection="1">
      <alignment horizontal="center" vertical="top"/>
      <protection locked="0"/>
    </xf>
    <xf numFmtId="10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3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3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1" xfId="0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justify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top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9" fontId="1" fillId="3" borderId="1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10" fontId="26" fillId="0" borderId="0" xfId="0" applyNumberFormat="1" applyFont="1" applyProtection="1">
      <protection hidden="1"/>
    </xf>
    <xf numFmtId="10" fontId="26" fillId="0" borderId="0" xfId="1" applyNumberFormat="1" applyFont="1" applyProtection="1">
      <protection hidden="1"/>
    </xf>
    <xf numFmtId="9" fontId="26" fillId="0" borderId="0" xfId="1" applyFont="1" applyProtection="1">
      <protection hidden="1"/>
    </xf>
    <xf numFmtId="2" fontId="26" fillId="0" borderId="0" xfId="0" applyNumberFormat="1" applyFont="1" applyProtection="1">
      <protection hidden="1"/>
    </xf>
    <xf numFmtId="49" fontId="27" fillId="0" borderId="0" xfId="0" applyNumberFormat="1" applyFont="1" applyProtection="1">
      <protection hidden="1"/>
    </xf>
    <xf numFmtId="0" fontId="26" fillId="0" borderId="0" xfId="0" applyNumberFormat="1" applyFont="1" applyProtection="1">
      <protection hidden="1"/>
    </xf>
    <xf numFmtId="4" fontId="26" fillId="0" borderId="0" xfId="0" applyNumberFormat="1" applyFont="1" applyProtection="1">
      <protection hidden="1"/>
    </xf>
    <xf numFmtId="0" fontId="24" fillId="2" borderId="0" xfId="0" quotePrefix="1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8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8" fillId="2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4" fontId="18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Protection="1">
      <protection locked="0"/>
    </xf>
    <xf numFmtId="0" fontId="18" fillId="0" borderId="1" xfId="0" applyFont="1" applyFill="1" applyBorder="1" applyAlignment="1" applyProtection="1">
      <alignment horizontal="right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4" fontId="17" fillId="0" borderId="11" xfId="0" applyNumberFormat="1" applyFont="1" applyFill="1" applyBorder="1" applyAlignment="1" applyProtection="1">
      <alignment horizontal="right"/>
      <protection hidden="1"/>
    </xf>
    <xf numFmtId="0" fontId="29" fillId="0" borderId="12" xfId="0" applyFont="1" applyFill="1" applyBorder="1" applyAlignment="1" applyProtection="1">
      <alignment horizontal="left"/>
      <protection hidden="1"/>
    </xf>
    <xf numFmtId="4" fontId="17" fillId="0" borderId="13" xfId="0" applyNumberFormat="1" applyFont="1" applyFill="1" applyBorder="1" applyAlignment="1" applyProtection="1">
      <alignment horizontal="right"/>
      <protection hidden="1"/>
    </xf>
    <xf numFmtId="4" fontId="30" fillId="0" borderId="14" xfId="0" applyNumberFormat="1" applyFont="1" applyFill="1" applyBorder="1" applyAlignment="1" applyProtection="1">
      <alignment horizontal="left"/>
      <protection hidden="1"/>
    </xf>
    <xf numFmtId="0" fontId="30" fillId="0" borderId="1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vertical="center"/>
    </xf>
    <xf numFmtId="4" fontId="18" fillId="3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4" fontId="1" fillId="5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top"/>
      <protection hidden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top"/>
      <protection hidden="1"/>
    </xf>
    <xf numFmtId="0" fontId="14" fillId="6" borderId="0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3" fontId="2" fillId="2" borderId="1" xfId="0" applyNumberFormat="1" applyFont="1" applyFill="1" applyBorder="1" applyAlignment="1" applyProtection="1">
      <alignment horizontal="center" vertical="top"/>
      <protection hidden="1"/>
    </xf>
    <xf numFmtId="0" fontId="33" fillId="0" borderId="0" xfId="0" applyFont="1" applyFill="1" applyProtection="1">
      <protection hidden="1"/>
    </xf>
    <xf numFmtId="4" fontId="17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22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23" fillId="5" borderId="8" xfId="0" applyNumberFormat="1" applyFont="1" applyFill="1" applyBorder="1" applyAlignment="1" applyProtection="1">
      <alignment horizontal="center" vertical="center" wrapText="1"/>
      <protection hidden="1"/>
    </xf>
    <xf numFmtId="4" fontId="18" fillId="5" borderId="8" xfId="0" applyNumberFormat="1" applyFont="1" applyFill="1" applyBorder="1" applyAlignment="1" applyProtection="1">
      <alignment horizontal="center" vertical="center" wrapText="1"/>
      <protection hidden="1"/>
    </xf>
    <xf numFmtId="10" fontId="2" fillId="2" borderId="1" xfId="0" applyNumberFormat="1" applyFont="1" applyFill="1" applyBorder="1" applyAlignment="1" applyProtection="1">
      <alignment horizontal="center"/>
      <protection hidden="1"/>
    </xf>
    <xf numFmtId="10" fontId="2" fillId="2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left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49" fontId="1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Border="1" applyAlignment="1" applyProtection="1"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Protection="1">
      <protection hidden="1"/>
    </xf>
    <xf numFmtId="2" fontId="2" fillId="3" borderId="4" xfId="0" applyNumberFormat="1" applyFont="1" applyFill="1" applyBorder="1" applyAlignment="1" applyProtection="1">
      <alignment horizontal="left" wrapText="1"/>
      <protection locked="0"/>
    </xf>
    <xf numFmtId="0" fontId="2" fillId="3" borderId="5" xfId="0" applyNumberFormat="1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right" vertical="center" wrapText="1"/>
    </xf>
    <xf numFmtId="0" fontId="5" fillId="3" borderId="0" xfId="0" applyNumberFormat="1" applyFont="1" applyFill="1" applyBorder="1" applyAlignment="1">
      <alignment horizontal="justify" vertical="top" wrapText="1"/>
    </xf>
    <xf numFmtId="0" fontId="8" fillId="2" borderId="0" xfId="0" applyNumberFormat="1" applyFont="1" applyFill="1" applyBorder="1" applyAlignment="1">
      <alignment horizontal="justify" vertical="top" wrapText="1"/>
    </xf>
    <xf numFmtId="0" fontId="8" fillId="2" borderId="9" xfId="0" applyNumberFormat="1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2" fillId="5" borderId="2" xfId="0" applyFont="1" applyFill="1" applyBorder="1" applyAlignment="1" applyProtection="1">
      <alignment horizontal="right" vertical="center"/>
    </xf>
    <xf numFmtId="0" fontId="2" fillId="5" borderId="3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right" vertical="center"/>
    </xf>
    <xf numFmtId="49" fontId="1" fillId="4" borderId="3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0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2" fontId="2" fillId="3" borderId="5" xfId="0" applyNumberFormat="1" applyFont="1" applyFill="1" applyBorder="1" applyAlignment="1" applyProtection="1">
      <alignment horizontal="left" shrinkToFit="1"/>
      <protection locked="0"/>
    </xf>
    <xf numFmtId="49" fontId="1" fillId="2" borderId="10" xfId="0" applyNumberFormat="1" applyFont="1" applyFill="1" applyBorder="1" applyAlignment="1" applyProtection="1">
      <alignment horizontal="right" wrapText="1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hidden="1"/>
    </xf>
    <xf numFmtId="4" fontId="2" fillId="2" borderId="7" xfId="0" applyNumberFormat="1" applyFont="1" applyFill="1" applyBorder="1" applyAlignment="1" applyProtection="1">
      <alignment horizontal="center" vertical="center"/>
      <protection hidden="1"/>
    </xf>
    <xf numFmtId="4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3" fontId="2" fillId="3" borderId="6" xfId="0" applyNumberFormat="1" applyFont="1" applyFill="1" applyBorder="1" applyAlignment="1" applyProtection="1">
      <alignment horizontal="center" vertical="center"/>
      <protection locked="0"/>
    </xf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3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top"/>
      <protection locked="0"/>
    </xf>
    <xf numFmtId="49" fontId="2" fillId="2" borderId="7" xfId="0" applyNumberFormat="1" applyFont="1" applyFill="1" applyBorder="1" applyAlignment="1" applyProtection="1">
      <alignment horizontal="center" vertical="top"/>
      <protection locked="0"/>
    </xf>
    <xf numFmtId="49" fontId="2" fillId="2" borderId="8" xfId="0" applyNumberFormat="1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 applyProtection="1">
      <alignment horizontal="left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shrinkToFit="1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49" fontId="17" fillId="5" borderId="2" xfId="0" applyNumberFormat="1" applyFont="1" applyFill="1" applyBorder="1" applyAlignment="1" applyProtection="1">
      <alignment horizontal="center" vertical="center"/>
      <protection locked="0"/>
    </xf>
    <xf numFmtId="49" fontId="17" fillId="5" borderId="5" xfId="0" applyNumberFormat="1" applyFont="1" applyFill="1" applyBorder="1" applyAlignment="1" applyProtection="1">
      <alignment horizontal="center" vertical="center"/>
      <protection locked="0"/>
    </xf>
    <xf numFmtId="49" fontId="17" fillId="5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 applyProtection="1">
      <alignment horizontal="right" vertical="center"/>
      <protection locked="0"/>
    </xf>
    <xf numFmtId="49" fontId="18" fillId="0" borderId="5" xfId="0" applyNumberFormat="1" applyFont="1" applyFill="1" applyBorder="1" applyAlignment="1" applyProtection="1">
      <alignment horizontal="right" vertical="center"/>
      <protection locked="0"/>
    </xf>
    <xf numFmtId="49" fontId="18" fillId="0" borderId="3" xfId="0" applyNumberFormat="1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justify" vertical="center" wrapText="1"/>
      <protection locked="0"/>
    </xf>
    <xf numFmtId="0" fontId="21" fillId="2" borderId="0" xfId="0" applyFont="1" applyFill="1" applyBorder="1" applyAlignment="1" applyProtection="1">
      <alignment horizontal="justify" vertic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right" vertical="center"/>
      <protection locked="0"/>
    </xf>
  </cellXfs>
  <cellStyles count="2">
    <cellStyle name="Įprastas" xfId="0" builtinId="0"/>
    <cellStyle name="Procentai" xfId="1" builtinId="5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strike val="0"/>
        <color rgb="FFC00000"/>
      </font>
      <fill>
        <patternFill>
          <bgColor rgb="FFFFCCCC"/>
        </patternFill>
      </fill>
    </dxf>
    <dxf>
      <font>
        <color theme="0" tint="-0.14996795556505021"/>
      </font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8F8F8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438150</xdr:colOff>
          <xdr:row>1</xdr:row>
          <xdr:rowOff>142875</xdr:rowOff>
        </xdr:to>
        <xdr:sp macro="" textlink="">
          <xdr:nvSpPr>
            <xdr:cNvPr id="33793" name="CommandButton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O22"/>
  <sheetViews>
    <sheetView workbookViewId="0">
      <selection activeCell="B10" sqref="B10"/>
    </sheetView>
  </sheetViews>
  <sheetFormatPr defaultColWidth="9.140625" defaultRowHeight="12.75" x14ac:dyDescent="0.2"/>
  <cols>
    <col min="1" max="1" width="9.140625" style="58"/>
    <col min="2" max="2" width="18.42578125" style="58" bestFit="1" customWidth="1"/>
    <col min="3" max="3" width="13.7109375" style="58" bestFit="1" customWidth="1"/>
    <col min="4" max="4" width="11.7109375" style="58" bestFit="1" customWidth="1"/>
    <col min="5" max="7" width="9.140625" style="58"/>
    <col min="8" max="8" width="13.140625" style="58" bestFit="1" customWidth="1"/>
    <col min="9" max="9" width="13.5703125" style="58" customWidth="1"/>
    <col min="10" max="10" width="14.42578125" style="58" customWidth="1"/>
    <col min="11" max="13" width="9.140625" style="58"/>
    <col min="14" max="14" width="13.140625" style="58" bestFit="1" customWidth="1"/>
    <col min="15" max="15" width="12.85546875" style="58" bestFit="1" customWidth="1"/>
    <col min="16" max="16384" width="9.140625" style="58"/>
  </cols>
  <sheetData>
    <row r="1" spans="1:15" x14ac:dyDescent="0.2">
      <c r="B1" s="59" t="s">
        <v>213</v>
      </c>
      <c r="C1" s="59" t="s">
        <v>214</v>
      </c>
      <c r="D1" s="59" t="s">
        <v>217</v>
      </c>
      <c r="H1" s="59" t="s">
        <v>213</v>
      </c>
      <c r="I1" s="59" t="s">
        <v>215</v>
      </c>
      <c r="J1" s="59" t="s">
        <v>216</v>
      </c>
      <c r="N1" s="59" t="s">
        <v>213</v>
      </c>
      <c r="O1" s="59" t="s">
        <v>218</v>
      </c>
    </row>
    <row r="2" spans="1:15" x14ac:dyDescent="0.2">
      <c r="B2" s="58" t="s">
        <v>205</v>
      </c>
      <c r="C2" s="60">
        <f>IF(ISERROR(AVERAGEIFS($D$8:$D$22,$C$8:$C$22,B2,$B$8:$B$22,"Moksliniai tyrimai")),0,AVERAGEIFS($D$8:$D$22,$C$8:$C$22,B2,$B$8:$B$22,"Moksliniai tyrimai"))</f>
        <v>0</v>
      </c>
      <c r="D2" s="61">
        <f>IF(ISERROR(AVERAGEIFS($D$8:$D$22,$C$8:$C$22,B2,$B$8:$B$22,"Eksperimentinė plėtra")),0,AVERAGEIFS($D$8:$D$22,$C$8:$C$22,B2,$B$8:$B$22,"Eksperimentinė plėtra"))</f>
        <v>0</v>
      </c>
      <c r="G2" s="62"/>
      <c r="H2" s="58" t="s">
        <v>205</v>
      </c>
      <c r="I2" s="63">
        <f>SUMIF($H$8:$H$22,H2,$I$8:$I$22)</f>
        <v>0</v>
      </c>
      <c r="J2" s="63">
        <f>SUMIF($H$8:$H$22,H2,$J$8:$J$22)</f>
        <v>0</v>
      </c>
      <c r="N2" s="58" t="s">
        <v>205</v>
      </c>
      <c r="O2" s="58" t="e">
        <f>VLOOKUP(N2,$N$8:$O$22,2,FALSE)</f>
        <v>#N/A</v>
      </c>
    </row>
    <row r="3" spans="1:15" x14ac:dyDescent="0.2">
      <c r="B3" s="58" t="s">
        <v>208</v>
      </c>
      <c r="C3" s="60">
        <f>IF(ISERROR(AVERAGEIFS($D$8:$D$22,$C$8:$C$22,B3,$B$8:$B$22,"Moksliniai tyrimai")),0,AVERAGEIFS($D$8:$D$22,$C$8:$C$22,B3,$B$8:$B$22,"Moksliniai tyrimai"))</f>
        <v>0</v>
      </c>
      <c r="D3" s="61">
        <f>IF(ISERROR(AVERAGEIFS($D$8:$D$22,$C$8:$C$22,B3,$B$8:$B$22,"Eksperimentinė plėtra")),0,AVERAGEIFS($D$8:$D$22,$C$8:$C$22,B3,$B$8:$B$22,"Eksperimentinė plėtra"))</f>
        <v>0</v>
      </c>
      <c r="H3" s="58" t="s">
        <v>208</v>
      </c>
      <c r="I3" s="63">
        <f>SUMIF($H$8:$H$22,H3,$I$8:$I$22)</f>
        <v>0</v>
      </c>
      <c r="J3" s="63">
        <f>SUMIF($H$8:$H$22,H3,$J$8:$J$22)</f>
        <v>0</v>
      </c>
      <c r="N3" s="58" t="s">
        <v>208</v>
      </c>
      <c r="O3" s="58" t="e">
        <f>VLOOKUP(N3,$N$8:$O$22,2,FALSE)</f>
        <v>#N/A</v>
      </c>
    </row>
    <row r="4" spans="1:15" x14ac:dyDescent="0.2">
      <c r="B4" s="58" t="s">
        <v>209</v>
      </c>
      <c r="C4" s="60">
        <f>IF(ISERROR(AVERAGEIFS($D$8:$D$22,$C$8:$C$22,B4,$B$8:$B$22,"Moksliniai tyrimai")),0,AVERAGEIFS($D$8:$D$22,$C$8:$C$22,B4,$B$8:$B$22,"Moksliniai tyrimai"))</f>
        <v>0</v>
      </c>
      <c r="D4" s="61">
        <f>IF(ISERROR(AVERAGEIFS($D$8:$D$22,$C$8:$C$22,B4,$B$8:$B$22,"Eksperimentinė plėtra")),0,AVERAGEIFS($D$8:$D$22,$C$8:$C$22,B4,$B$8:$B$22,"Eksperimentinė plėtra"))</f>
        <v>0</v>
      </c>
      <c r="H4" s="58" t="s">
        <v>209</v>
      </c>
      <c r="I4" s="63">
        <f>SUMIF($H$8:$H$22,H4,$I$8:$I$22)</f>
        <v>0</v>
      </c>
      <c r="J4" s="63">
        <f>SUMIF($H$8:$H$22,H4,$J$8:$J$22)</f>
        <v>0</v>
      </c>
      <c r="N4" s="58" t="s">
        <v>209</v>
      </c>
      <c r="O4" s="58" t="e">
        <f>VLOOKUP(N4,$N$8:$O$22,2,FALSE)</f>
        <v>#N/A</v>
      </c>
    </row>
    <row r="5" spans="1:15" x14ac:dyDescent="0.2">
      <c r="B5" s="58" t="s">
        <v>210</v>
      </c>
      <c r="C5" s="60">
        <f>IF(ISERROR(AVERAGEIFS($D$8:$D$22,$C$8:$C$22,B5,$B$8:$B$22,"Moksliniai tyrimai")),0,AVERAGEIFS($D$8:$D$22,$C$8:$C$22,B5,$B$8:$B$22,"Moksliniai tyrimai"))</f>
        <v>0</v>
      </c>
      <c r="D5" s="61">
        <f>IF(ISERROR(AVERAGEIFS($D$8:$D$22,$C$8:$C$22,B5,$B$8:$B$22,"Eksperimentinė plėtra")),0,AVERAGEIFS($D$8:$D$22,$C$8:$C$22,B5,$B$8:$B$22,"Eksperimentinė plėtra"))</f>
        <v>0</v>
      </c>
      <c r="H5" s="58" t="s">
        <v>210</v>
      </c>
      <c r="I5" s="63">
        <f>SUMIF($H$8:$H$22,H5,$I$8:$I$22)</f>
        <v>0</v>
      </c>
      <c r="J5" s="63">
        <f>SUMIF($H$8:$H$22,H5,$J$8:$J$22)</f>
        <v>0</v>
      </c>
      <c r="N5" s="58" t="s">
        <v>210</v>
      </c>
      <c r="O5" s="58" t="e">
        <f>VLOOKUP(N5,$N$8:$O$22,2,FALSE)</f>
        <v>#N/A</v>
      </c>
    </row>
    <row r="7" spans="1:15" x14ac:dyDescent="0.2">
      <c r="A7" s="59" t="s">
        <v>212</v>
      </c>
      <c r="B7" s="64" t="s">
        <v>206</v>
      </c>
      <c r="C7" s="59" t="s">
        <v>213</v>
      </c>
      <c r="D7" s="59" t="s">
        <v>207</v>
      </c>
      <c r="G7" s="59" t="s">
        <v>212</v>
      </c>
      <c r="H7" s="59" t="s">
        <v>213</v>
      </c>
      <c r="I7" s="59" t="s">
        <v>215</v>
      </c>
      <c r="J7" s="59" t="s">
        <v>216</v>
      </c>
      <c r="M7" s="59" t="s">
        <v>212</v>
      </c>
      <c r="N7" s="59" t="s">
        <v>213</v>
      </c>
      <c r="O7" s="59" t="s">
        <v>218</v>
      </c>
    </row>
    <row r="8" spans="1:15" x14ac:dyDescent="0.2">
      <c r="A8" s="58">
        <v>1</v>
      </c>
      <c r="B8" s="65" t="str">
        <f>IF('1'!$D$1="","",'1'!$D$1)</f>
        <v/>
      </c>
      <c r="C8" s="65" t="str">
        <f>IF('1'!$D$6="","",'1'!$D$6)</f>
        <v/>
      </c>
      <c r="D8" s="61" t="str">
        <f>IF('1'!$D$7="","",'1'!$D$7)</f>
        <v/>
      </c>
      <c r="G8" s="58">
        <v>1</v>
      </c>
      <c r="H8" s="58" t="str">
        <f>IF('1'!$D$6="","",'1'!$D$6)</f>
        <v/>
      </c>
      <c r="I8" s="66">
        <f>'1'!$G$254</f>
        <v>0</v>
      </c>
      <c r="J8" s="66">
        <f>'1'!$H$254</f>
        <v>0</v>
      </c>
      <c r="M8" s="58">
        <v>1</v>
      </c>
      <c r="N8" s="65" t="str">
        <f>IF('1'!$D$6="","",'1'!$D$6)</f>
        <v/>
      </c>
      <c r="O8" s="65" t="str">
        <f>IF('1'!$D$5="","",'1'!$D$5)</f>
        <v/>
      </c>
    </row>
    <row r="9" spans="1:15" x14ac:dyDescent="0.2">
      <c r="A9" s="58">
        <v>2</v>
      </c>
      <c r="B9" s="65" t="str">
        <f>IF('2'!$D$1="","",'2'!$D$1)</f>
        <v/>
      </c>
      <c r="C9" s="65" t="str">
        <f>IF('2'!$D$6="","",'2'!$D$6)</f>
        <v/>
      </c>
      <c r="D9" s="61" t="str">
        <f>IF('2'!$D$7="","",'2'!$D$7)</f>
        <v/>
      </c>
      <c r="G9" s="58">
        <v>2</v>
      </c>
      <c r="H9" s="58" t="str">
        <f>IF('2'!$D$6="","",'2'!$D$6)</f>
        <v/>
      </c>
      <c r="I9" s="66">
        <f>'2'!$G$254</f>
        <v>0</v>
      </c>
      <c r="J9" s="66">
        <f>'2'!$H$254</f>
        <v>0</v>
      </c>
      <c r="M9" s="58">
        <v>2</v>
      </c>
      <c r="N9" s="65" t="str">
        <f>IF('2'!$D$6="","",'2'!$D$6)</f>
        <v/>
      </c>
      <c r="O9" s="65" t="str">
        <f>IF('2'!$D$5="","",'2'!$D$5)</f>
        <v/>
      </c>
    </row>
    <row r="10" spans="1:15" x14ac:dyDescent="0.2">
      <c r="A10" s="58">
        <v>3</v>
      </c>
      <c r="B10" s="65" t="str">
        <f>IF('3'!$D$1="","",'3'!$D$1)</f>
        <v/>
      </c>
      <c r="C10" s="65" t="str">
        <f>IF('3'!$D$6="","",'3'!$D$6)</f>
        <v/>
      </c>
      <c r="D10" s="61" t="str">
        <f>IF('3'!$D$7="","",'3'!$D$7)</f>
        <v/>
      </c>
      <c r="G10" s="58">
        <v>3</v>
      </c>
      <c r="H10" s="58" t="str">
        <f>IF('3'!$D$6="","",'3'!$D$6)</f>
        <v/>
      </c>
      <c r="I10" s="66">
        <f>'3'!$G$254</f>
        <v>0</v>
      </c>
      <c r="J10" s="66">
        <f>'3'!$H$254</f>
        <v>0</v>
      </c>
      <c r="M10" s="58">
        <v>3</v>
      </c>
      <c r="N10" s="65" t="str">
        <f>IF('3'!$D$6="","",'3'!$D$6)</f>
        <v/>
      </c>
      <c r="O10" s="65" t="str">
        <f>IF('3'!$D$5="","",'3'!$D$5)</f>
        <v/>
      </c>
    </row>
    <row r="11" spans="1:15" x14ac:dyDescent="0.2">
      <c r="A11" s="58">
        <v>4</v>
      </c>
      <c r="B11" s="65" t="str">
        <f>IF('4'!$D$1="","",'4'!$D$1)</f>
        <v/>
      </c>
      <c r="C11" s="65" t="str">
        <f>IF('4'!$D$6="","",'4'!$D$6)</f>
        <v/>
      </c>
      <c r="D11" s="61" t="str">
        <f>IF('4'!$D$7="","",'4'!$D$7)</f>
        <v/>
      </c>
      <c r="G11" s="58">
        <v>4</v>
      </c>
      <c r="H11" s="58" t="str">
        <f>IF('4'!$D$6="","",'4'!$D$6)</f>
        <v/>
      </c>
      <c r="I11" s="66">
        <f>'4'!$G$254</f>
        <v>0</v>
      </c>
      <c r="J11" s="66">
        <f>'4'!$H$254</f>
        <v>0</v>
      </c>
      <c r="M11" s="58">
        <v>4</v>
      </c>
      <c r="N11" s="65" t="str">
        <f>IF('4'!$D$6="","",'4'!$D$6)</f>
        <v/>
      </c>
      <c r="O11" s="65" t="str">
        <f>IF('4'!$D$5="","",'4'!$D$5)</f>
        <v/>
      </c>
    </row>
    <row r="12" spans="1:15" x14ac:dyDescent="0.2">
      <c r="A12" s="58">
        <v>5</v>
      </c>
      <c r="B12" s="65" t="str">
        <f>IF('5'!$D$1="","",'5'!$D$1)</f>
        <v/>
      </c>
      <c r="C12" s="65" t="str">
        <f>IF('5'!$D$6="","",'5'!$D$6)</f>
        <v/>
      </c>
      <c r="D12" s="61" t="str">
        <f>IF('5'!$D$7="","",'5'!$D$7)</f>
        <v/>
      </c>
      <c r="G12" s="58">
        <v>5</v>
      </c>
      <c r="H12" s="58" t="str">
        <f>IF('5'!$D$6="","",'5'!$D$6)</f>
        <v/>
      </c>
      <c r="I12" s="66">
        <f>'5'!$G$254</f>
        <v>0</v>
      </c>
      <c r="J12" s="66">
        <f>'5'!$H$254</f>
        <v>0</v>
      </c>
      <c r="M12" s="58">
        <v>5</v>
      </c>
      <c r="N12" s="65" t="str">
        <f>IF('5'!$D$6="","",'5'!$D$6)</f>
        <v/>
      </c>
      <c r="O12" s="65" t="str">
        <f>IF('5'!$D$5="","",'5'!$D$5)</f>
        <v/>
      </c>
    </row>
    <row r="13" spans="1:15" x14ac:dyDescent="0.2">
      <c r="A13" s="58">
        <v>6</v>
      </c>
      <c r="B13" s="65" t="str">
        <f>IF('6'!$D$1="","",'6'!$D$1)</f>
        <v/>
      </c>
      <c r="C13" s="65" t="str">
        <f>IF('6'!$D$6="","",'6'!$D$6)</f>
        <v/>
      </c>
      <c r="D13" s="61" t="str">
        <f>IF('6'!$D$7="","",'6'!$D$7)</f>
        <v/>
      </c>
      <c r="G13" s="58">
        <v>6</v>
      </c>
      <c r="H13" s="58" t="str">
        <f>IF('6'!$D$6="","",'6'!$D$6)</f>
        <v/>
      </c>
      <c r="I13" s="66">
        <f>'6'!$G$254</f>
        <v>0</v>
      </c>
      <c r="J13" s="66">
        <f>'6'!$H$254</f>
        <v>0</v>
      </c>
      <c r="M13" s="58">
        <v>6</v>
      </c>
      <c r="N13" s="65" t="str">
        <f>IF('6'!$D$6="","",'6'!$D$6)</f>
        <v/>
      </c>
      <c r="O13" s="65" t="str">
        <f>IF('6'!$D$5="","",'6'!$D$5)</f>
        <v/>
      </c>
    </row>
    <row r="14" spans="1:15" x14ac:dyDescent="0.2">
      <c r="A14" s="58">
        <v>7</v>
      </c>
      <c r="B14" s="65" t="str">
        <f>IF('7'!$D$1="","",'7'!$D$1)</f>
        <v/>
      </c>
      <c r="C14" s="65" t="str">
        <f>IF('7'!$D$6="","",'7'!$D$6)</f>
        <v/>
      </c>
      <c r="D14" s="61" t="str">
        <f>IF('7'!$D$7="","",'7'!$D$7)</f>
        <v/>
      </c>
      <c r="G14" s="58">
        <v>7</v>
      </c>
      <c r="H14" s="58" t="str">
        <f>IF('7'!$D$6="","",'7'!$D$6)</f>
        <v/>
      </c>
      <c r="I14" s="66">
        <f>'7'!$G$254</f>
        <v>0</v>
      </c>
      <c r="J14" s="66">
        <f>'7'!$H$254</f>
        <v>0</v>
      </c>
      <c r="M14" s="58">
        <v>7</v>
      </c>
      <c r="N14" s="65" t="str">
        <f>IF('7'!$D$6="","",'7'!$D$6)</f>
        <v/>
      </c>
      <c r="O14" s="65" t="str">
        <f>IF('7'!$D$5="","",'7'!$D$5)</f>
        <v/>
      </c>
    </row>
    <row r="15" spans="1:15" x14ac:dyDescent="0.2">
      <c r="A15" s="58">
        <v>8</v>
      </c>
      <c r="B15" s="65" t="str">
        <f>IF('8'!$D$1="","",'8'!$D$1)</f>
        <v/>
      </c>
      <c r="C15" s="65" t="str">
        <f>IF('8'!$D$6="","",'8'!$D$6)</f>
        <v/>
      </c>
      <c r="D15" s="61" t="str">
        <f>IF('8'!$D$7="","",'8'!$D$7)</f>
        <v/>
      </c>
      <c r="G15" s="58">
        <v>8</v>
      </c>
      <c r="H15" s="58" t="str">
        <f>IF('8'!$D$6="","",'8'!$D$6)</f>
        <v/>
      </c>
      <c r="I15" s="66">
        <f>'8'!$G$254</f>
        <v>0</v>
      </c>
      <c r="J15" s="66">
        <f>'8'!$H$254</f>
        <v>0</v>
      </c>
      <c r="M15" s="58">
        <v>8</v>
      </c>
      <c r="N15" s="65" t="str">
        <f>IF('8'!$D$6="","",'8'!$D$6)</f>
        <v/>
      </c>
      <c r="O15" s="65" t="str">
        <f>IF('8'!$D$5="","",'8'!$D$5)</f>
        <v/>
      </c>
    </row>
    <row r="16" spans="1:15" x14ac:dyDescent="0.2">
      <c r="A16" s="58">
        <v>9</v>
      </c>
      <c r="B16" s="65" t="str">
        <f>IF('9'!$D$1="","",'9'!$D$1)</f>
        <v/>
      </c>
      <c r="C16" s="65" t="str">
        <f>IF('9'!$D$6="","",'9'!$D$6)</f>
        <v/>
      </c>
      <c r="D16" s="61" t="str">
        <f>IF('9'!$D$7="","",'9'!$D$7)</f>
        <v/>
      </c>
      <c r="G16" s="58">
        <v>9</v>
      </c>
      <c r="H16" s="58" t="str">
        <f>IF('9'!$D$6="","",'9'!$D$6)</f>
        <v/>
      </c>
      <c r="I16" s="66">
        <f>'9'!$G$254</f>
        <v>0</v>
      </c>
      <c r="J16" s="66">
        <f>'9'!$H$254</f>
        <v>0</v>
      </c>
      <c r="M16" s="58">
        <v>9</v>
      </c>
      <c r="N16" s="65" t="str">
        <f>IF('9'!$D$6="","",'9'!$D$6)</f>
        <v/>
      </c>
      <c r="O16" s="65" t="str">
        <f>IF('9'!$D$5="","",'9'!$D$5)</f>
        <v/>
      </c>
    </row>
    <row r="17" spans="1:15" x14ac:dyDescent="0.2">
      <c r="A17" s="58">
        <v>10</v>
      </c>
      <c r="B17" s="65" t="str">
        <f>IF('10'!$D$1="","",'10'!$D$1)</f>
        <v/>
      </c>
      <c r="C17" s="65" t="str">
        <f>IF('10'!$D$6="","",'10'!$D$6)</f>
        <v/>
      </c>
      <c r="D17" s="61" t="str">
        <f>IF('10'!$D$7="","",'10'!$D$7)</f>
        <v/>
      </c>
      <c r="G17" s="58">
        <v>10</v>
      </c>
      <c r="H17" s="58" t="str">
        <f>IF('10'!$D$6="","",'10'!$D$6)</f>
        <v/>
      </c>
      <c r="I17" s="66">
        <f>'10'!$G$254</f>
        <v>0</v>
      </c>
      <c r="J17" s="66">
        <f>'10'!$H$254</f>
        <v>0</v>
      </c>
      <c r="M17" s="58">
        <v>10</v>
      </c>
      <c r="N17" s="65" t="str">
        <f>IF('10'!$D$6="","",'10'!$D$6)</f>
        <v/>
      </c>
      <c r="O17" s="65" t="str">
        <f>IF('10'!$D$5="","",'10'!$D$5)</f>
        <v/>
      </c>
    </row>
    <row r="18" spans="1:15" x14ac:dyDescent="0.2">
      <c r="A18" s="58">
        <v>11</v>
      </c>
      <c r="B18" s="65" t="str">
        <f>IF('11'!$D$1="","",'11'!$D$1)</f>
        <v/>
      </c>
      <c r="C18" s="65" t="str">
        <f>IF('11'!$D$6="","",'11'!$D$6)</f>
        <v/>
      </c>
      <c r="D18" s="61" t="str">
        <f>IF('11'!$D$7="","",'11'!$D$7)</f>
        <v/>
      </c>
      <c r="G18" s="58">
        <v>11</v>
      </c>
      <c r="H18" s="58" t="str">
        <f>IF('11'!$D$6="","",'11'!$D$6)</f>
        <v/>
      </c>
      <c r="I18" s="66">
        <f>'11'!$G$254</f>
        <v>0</v>
      </c>
      <c r="J18" s="66">
        <f>'11'!$H$254</f>
        <v>0</v>
      </c>
      <c r="M18" s="58">
        <v>11</v>
      </c>
      <c r="N18" s="65" t="str">
        <f>IF('11'!$D$6="","",'11'!$D$6)</f>
        <v/>
      </c>
      <c r="O18" s="65" t="str">
        <f>IF('11'!$D$5="","",'11'!$D$5)</f>
        <v/>
      </c>
    </row>
    <row r="19" spans="1:15" x14ac:dyDescent="0.2">
      <c r="A19" s="58">
        <v>12</v>
      </c>
      <c r="B19" s="65" t="str">
        <f>IF('12'!$D$1="","",'12'!$D$1)</f>
        <v/>
      </c>
      <c r="C19" s="65" t="str">
        <f>IF('12'!$D$6="","",'12'!$D$6)</f>
        <v/>
      </c>
      <c r="D19" s="61" t="str">
        <f>IF('12'!$D$7="","",'12'!$D$7)</f>
        <v/>
      </c>
      <c r="G19" s="58">
        <v>12</v>
      </c>
      <c r="H19" s="58" t="str">
        <f>IF('12'!$D$6="","",'12'!$D$6)</f>
        <v/>
      </c>
      <c r="I19" s="66">
        <f>'12'!$G$254</f>
        <v>0</v>
      </c>
      <c r="J19" s="66">
        <f>'12'!$H$254</f>
        <v>0</v>
      </c>
      <c r="M19" s="58">
        <v>12</v>
      </c>
      <c r="N19" s="65" t="str">
        <f>IF('12'!$D$6="","",'12'!$D$6)</f>
        <v/>
      </c>
      <c r="O19" s="65" t="str">
        <f>IF('12'!$D$5="","",'12'!$D$5)</f>
        <v/>
      </c>
    </row>
    <row r="20" spans="1:15" x14ac:dyDescent="0.2">
      <c r="A20" s="58">
        <v>13</v>
      </c>
      <c r="B20" s="65" t="str">
        <f>IF('13'!$D$1="","",'13'!$D$1)</f>
        <v/>
      </c>
      <c r="C20" s="65" t="str">
        <f>IF('13'!$D$6="","",'13'!$D$6)</f>
        <v/>
      </c>
      <c r="D20" s="61" t="str">
        <f>IF('13'!$D$7="","",'13'!$D$7)</f>
        <v/>
      </c>
      <c r="G20" s="58">
        <v>13</v>
      </c>
      <c r="H20" s="58" t="str">
        <f>IF('13'!$D$6="","",'13'!$D$6)</f>
        <v/>
      </c>
      <c r="I20" s="66">
        <f>'13'!$G$254</f>
        <v>0</v>
      </c>
      <c r="J20" s="66">
        <f>'13'!$H$254</f>
        <v>0</v>
      </c>
      <c r="M20" s="58">
        <v>13</v>
      </c>
      <c r="N20" s="65" t="str">
        <f>IF('13'!$D$6="","",'13'!$D$6)</f>
        <v/>
      </c>
      <c r="O20" s="65" t="str">
        <f>IF('13'!$D$5="","",'13'!$D$5)</f>
        <v/>
      </c>
    </row>
    <row r="21" spans="1:15" x14ac:dyDescent="0.2">
      <c r="A21" s="58">
        <v>14</v>
      </c>
      <c r="B21" s="65" t="str">
        <f>IF('14'!$D$1="","",'14'!$D$1)</f>
        <v/>
      </c>
      <c r="C21" s="65" t="str">
        <f>IF('14'!$D$6="","",'14'!$D$6)</f>
        <v/>
      </c>
      <c r="D21" s="61" t="str">
        <f>IF('14'!$D$7="","",'14'!$D$7)</f>
        <v/>
      </c>
      <c r="G21" s="58">
        <v>14</v>
      </c>
      <c r="H21" s="58" t="str">
        <f>IF('14'!$D$6="","",'14'!$D$6)</f>
        <v/>
      </c>
      <c r="I21" s="66">
        <f>'14'!$G$254</f>
        <v>0</v>
      </c>
      <c r="J21" s="66">
        <f>'14'!$H$254</f>
        <v>0</v>
      </c>
      <c r="M21" s="58">
        <v>14</v>
      </c>
      <c r="N21" s="65" t="str">
        <f>IF('14'!$D$6="","",'14'!$D$6)</f>
        <v/>
      </c>
      <c r="O21" s="65" t="str">
        <f>IF('14'!$D$5="","",'14'!$D$5)</f>
        <v/>
      </c>
    </row>
    <row r="22" spans="1:15" x14ac:dyDescent="0.2">
      <c r="A22" s="58">
        <v>15</v>
      </c>
      <c r="B22" s="65" t="str">
        <f>IF('15'!$D$1="","",'15'!$D$1)</f>
        <v/>
      </c>
      <c r="C22" s="65" t="str">
        <f>IF('15'!$D$6="","",'15'!$D$6)</f>
        <v/>
      </c>
      <c r="D22" s="61" t="str">
        <f>IF('15'!$D$7="","",'15'!$D$7)</f>
        <v/>
      </c>
      <c r="G22" s="58">
        <v>15</v>
      </c>
      <c r="H22" s="58" t="str">
        <f>IF('15'!$D$6="","",'15'!$D$6)</f>
        <v/>
      </c>
      <c r="I22" s="66">
        <f>'15'!$G$254</f>
        <v>0</v>
      </c>
      <c r="J22" s="66">
        <f>'15'!$H$254</f>
        <v>0</v>
      </c>
      <c r="M22" s="58">
        <v>15</v>
      </c>
      <c r="N22" s="65" t="str">
        <f>IF('15'!$D$6="","",'15'!$D$6)</f>
        <v/>
      </c>
      <c r="O22" s="65" t="str">
        <f>IF('15'!$D$5="","",'15'!$D$5)</f>
        <v/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1">
    <tabColor rgb="FF92D050"/>
    <pageSetUpPr fitToPage="1"/>
  </sheetPr>
  <dimension ref="A1:R255"/>
  <sheetViews>
    <sheetView zoomScale="85" zoomScaleNormal="85" zoomScaleSheetLayoutView="100" workbookViewId="0">
      <pane ySplit="9" topLeftCell="A236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Y9C4oieT6YTG2hsvhrIdaup/7XHSzYyH92dB/OhelQpkp6gqj5LuejyRnyncedKkjAgla4eeCPKxtHwAfHO/Rg==" saltValue="an+VdYjwwOjkK8gkrzBlLw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18" priority="1"/>
  </conditionalFormatting>
  <dataValidations count="8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5">
    <tabColor rgb="FF92D050"/>
    <pageSetUpPr fitToPage="1"/>
  </sheetPr>
  <dimension ref="A1:S249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4" sqref="H4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17" priority="1"/>
  </conditionalFormatting>
  <dataValidations count="9"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6">
    <tabColor rgb="FF92D050"/>
    <pageSetUpPr fitToPage="1"/>
  </sheetPr>
  <dimension ref="A1:S249"/>
  <sheetViews>
    <sheetView zoomScale="84" zoomScaleNormal="84" zoomScaleSheetLayoutView="100" workbookViewId="0">
      <pane ySplit="9" topLeftCell="A10" activePane="bottomLeft" state="frozen"/>
      <selection activeCell="B26" sqref="B26"/>
      <selection pane="bottomLeft" activeCell="G22" sqref="G2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16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7">
    <tabColor rgb="FF92D050"/>
    <pageSetUpPr fitToPage="1"/>
  </sheetPr>
  <dimension ref="A1:S249"/>
  <sheetViews>
    <sheetView zoomScale="84" zoomScaleNormal="84" zoomScaleSheetLayoutView="100" workbookViewId="0">
      <pane ySplit="9" topLeftCell="A10" activePane="bottomLeft" state="frozen"/>
      <selection activeCell="B26" sqref="B26"/>
      <selection pane="bottomLeft" activeCell="G22" sqref="G2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15" priority="1"/>
  </conditionalFormatting>
  <dataValidations count="9"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9">
    <tabColor rgb="FF92D050"/>
    <pageSetUpPr fitToPage="1"/>
  </sheetPr>
  <dimension ref="A1:S249"/>
  <sheetViews>
    <sheetView zoomScale="84" zoomScaleNormal="84" zoomScaleSheetLayoutView="100" workbookViewId="0">
      <pane ySplit="9" topLeftCell="A10" activePane="bottomLeft" state="frozen"/>
      <selection activeCell="B26" sqref="B26"/>
      <selection pane="bottomLeft" activeCell="G22" sqref="G2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14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0">
    <tabColor rgb="FF92D050"/>
    <pageSetUpPr fitToPage="1"/>
  </sheetPr>
  <dimension ref="A1:S249"/>
  <sheetViews>
    <sheetView zoomScale="84" zoomScaleNormal="84" zoomScaleSheetLayoutView="100" workbookViewId="0">
      <pane ySplit="9" topLeftCell="A10" activePane="bottomLeft" state="frozen"/>
      <selection activeCell="B26" sqref="B26"/>
      <selection pane="bottomLeft" activeCell="G22" sqref="G2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13" priority="1"/>
  </conditionalFormatting>
  <dataValidations count="9"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1">
    <tabColor rgb="FF92D050"/>
    <pageSetUpPr fitToPage="1"/>
  </sheetPr>
  <dimension ref="A1:S249"/>
  <sheetViews>
    <sheetView zoomScale="84" zoomScaleNormal="84" zoomScaleSheetLayoutView="100" workbookViewId="0">
      <pane ySplit="9" topLeftCell="A10" activePane="bottomLeft" state="frozen"/>
      <selection activeCell="B26" sqref="B26"/>
      <selection pane="bottomLeft" activeCell="G22" sqref="G2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12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2">
    <tabColor rgb="FF92D050"/>
    <pageSetUpPr fitToPage="1"/>
  </sheetPr>
  <dimension ref="A1:S249"/>
  <sheetViews>
    <sheetView zoomScale="84" zoomScaleNormal="84" zoomScaleSheetLayoutView="100" workbookViewId="0">
      <pane ySplit="9" topLeftCell="A10" activePane="bottomLeft" state="frozen"/>
      <selection activeCell="B26" sqref="B26"/>
      <selection pane="bottomLeft" activeCell="G22" sqref="G2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11" priority="1"/>
  </conditionalFormatting>
  <dataValidations count="9"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3">
    <tabColor rgb="FF92D050"/>
    <pageSetUpPr fitToPage="1"/>
  </sheetPr>
  <dimension ref="A1:S249"/>
  <sheetViews>
    <sheetView zoomScale="84" zoomScaleNormal="84" zoomScaleSheetLayoutView="100" workbookViewId="0">
      <pane ySplit="9" topLeftCell="A10" activePane="bottomLeft" state="frozen"/>
      <selection activeCell="B26" sqref="B26"/>
      <selection pane="bottomLeft" activeCell="G22" sqref="G2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10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4">
    <tabColor rgb="FF92D050"/>
    <pageSetUpPr fitToPage="1"/>
  </sheetPr>
  <dimension ref="A1:S249"/>
  <sheetViews>
    <sheetView zoomScale="84" zoomScaleNormal="84" zoomScaleSheetLayoutView="100" workbookViewId="0">
      <pane ySplit="9" topLeftCell="A10" activePane="bottomLeft" state="frozen"/>
      <selection activeCell="B26" sqref="B26"/>
      <selection pane="bottomLeft" activeCell="G22" sqref="G2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9" priority="1"/>
  </conditionalFormatting>
  <dataValidations count="9"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>
    <pageSetUpPr fitToPage="1"/>
  </sheetPr>
  <dimension ref="A1:F12"/>
  <sheetViews>
    <sheetView zoomScaleNormal="100" workbookViewId="0">
      <selection activeCell="H7" sqref="H7"/>
    </sheetView>
  </sheetViews>
  <sheetFormatPr defaultColWidth="9.140625" defaultRowHeight="15.75" x14ac:dyDescent="0.25"/>
  <cols>
    <col min="1" max="1" width="3.28515625" style="1" customWidth="1"/>
    <col min="2" max="2" width="9.85546875" style="1" customWidth="1"/>
    <col min="3" max="3" width="62.7109375" style="1" customWidth="1"/>
    <col min="4" max="4" width="12.42578125" style="1" customWidth="1"/>
    <col min="5" max="5" width="10.7109375" style="1" customWidth="1"/>
    <col min="6" max="6" width="14.85546875" style="1" customWidth="1"/>
    <col min="7" max="7" width="9.140625" style="1"/>
    <col min="8" max="8" width="64.5703125" style="1" customWidth="1"/>
    <col min="9" max="16384" width="9.140625" style="1"/>
  </cols>
  <sheetData>
    <row r="1" spans="1:6" ht="33" customHeight="1" x14ac:dyDescent="0.25">
      <c r="D1" s="131" t="s">
        <v>153</v>
      </c>
      <c r="E1" s="131"/>
      <c r="F1" s="131"/>
    </row>
    <row r="2" spans="1:6" ht="16.5" thickBot="1" x14ac:dyDescent="0.3">
      <c r="A2" s="5"/>
      <c r="B2" s="5"/>
      <c r="C2" s="5"/>
      <c r="D2" s="5"/>
      <c r="E2" s="5"/>
      <c r="F2" s="5"/>
    </row>
    <row r="3" spans="1:6" ht="16.5" thickTop="1" x14ac:dyDescent="0.25">
      <c r="A3" s="135" t="s">
        <v>90</v>
      </c>
      <c r="B3" s="135"/>
      <c r="C3" s="135"/>
      <c r="D3" s="135"/>
      <c r="E3" s="135"/>
      <c r="F3" s="135"/>
    </row>
    <row r="4" spans="1:6" x14ac:dyDescent="0.25">
      <c r="A4" s="2"/>
      <c r="B4" s="2"/>
      <c r="C4" s="2"/>
      <c r="D4" s="2"/>
    </row>
    <row r="5" spans="1:6" ht="63.75" customHeight="1" x14ac:dyDescent="0.25">
      <c r="A5" s="3">
        <v>1</v>
      </c>
      <c r="B5" s="133" t="s">
        <v>257</v>
      </c>
      <c r="C5" s="133"/>
      <c r="D5" s="133"/>
      <c r="E5" s="133"/>
      <c r="F5" s="133"/>
    </row>
    <row r="6" spans="1:6" x14ac:dyDescent="0.25">
      <c r="A6" s="3">
        <v>2</v>
      </c>
      <c r="B6" s="132" t="s">
        <v>91</v>
      </c>
      <c r="C6" s="132"/>
      <c r="D6" s="132"/>
      <c r="E6" s="132"/>
      <c r="F6" s="132"/>
    </row>
    <row r="7" spans="1:6" ht="15.75" customHeight="1" x14ac:dyDescent="0.25">
      <c r="A7" s="3">
        <v>3</v>
      </c>
      <c r="B7" s="136" t="s">
        <v>129</v>
      </c>
      <c r="C7" s="136"/>
      <c r="D7" s="136"/>
      <c r="E7" s="136"/>
      <c r="F7" s="136"/>
    </row>
    <row r="8" spans="1:6" ht="96.75" customHeight="1" x14ac:dyDescent="0.25">
      <c r="A8" s="3">
        <v>4</v>
      </c>
      <c r="B8" s="133" t="s">
        <v>173</v>
      </c>
      <c r="C8" s="133"/>
      <c r="D8" s="133"/>
      <c r="E8" s="133"/>
      <c r="F8" s="133"/>
    </row>
    <row r="9" spans="1:6" ht="34.5" customHeight="1" x14ac:dyDescent="0.25">
      <c r="A9" s="3">
        <v>5</v>
      </c>
      <c r="B9" s="133" t="s">
        <v>152</v>
      </c>
      <c r="C9" s="133"/>
      <c r="D9" s="133"/>
      <c r="E9" s="133"/>
      <c r="F9" s="133"/>
    </row>
    <row r="10" spans="1:6" ht="34.5" customHeight="1" x14ac:dyDescent="0.25">
      <c r="A10" s="3">
        <v>6</v>
      </c>
      <c r="B10" s="133" t="s">
        <v>166</v>
      </c>
      <c r="C10" s="133"/>
      <c r="D10" s="133"/>
      <c r="E10" s="133"/>
      <c r="F10" s="133"/>
    </row>
    <row r="11" spans="1:6" ht="34.5" customHeight="1" thickBot="1" x14ac:dyDescent="0.3">
      <c r="A11" s="4">
        <v>7</v>
      </c>
      <c r="B11" s="134" t="s">
        <v>151</v>
      </c>
      <c r="C11" s="134"/>
      <c r="D11" s="134"/>
      <c r="E11" s="134"/>
      <c r="F11" s="134"/>
    </row>
    <row r="12" spans="1:6" ht="16.5" thickTop="1" x14ac:dyDescent="0.25">
      <c r="A12" s="2"/>
      <c r="B12" s="2"/>
      <c r="C12" s="2"/>
      <c r="D12" s="2"/>
    </row>
  </sheetData>
  <sheetProtection algorithmName="SHA-512" hashValue="oimbxpDzMp9+q4w9O6OZTELh8JKTdPcOcedsERL8zgFXYMNnfewEUQuITmaE3D71pWzWPXXoIXY4FOosowhE9g==" saltValue="C8Cl3NqxLdRPgZ74X/hrgQ==" spinCount="100000" sheet="1" objects="1" scenarios="1"/>
  <dataConsolidate link="1"/>
  <mergeCells count="9">
    <mergeCell ref="D1:F1"/>
    <mergeCell ref="B6:F6"/>
    <mergeCell ref="B9:F9"/>
    <mergeCell ref="B11:F11"/>
    <mergeCell ref="A3:F3"/>
    <mergeCell ref="B5:F5"/>
    <mergeCell ref="B7:F7"/>
    <mergeCell ref="B8:F8"/>
    <mergeCell ref="B10:F10"/>
  </mergeCells>
  <pageMargins left="0.7" right="0.7" top="0.75" bottom="0.75" header="0.3" footer="0.3"/>
  <pageSetup paperSize="9" scale="76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5">
    <tabColor rgb="FF92D050"/>
    <pageSetUpPr fitToPage="1"/>
  </sheetPr>
  <dimension ref="A1:S249"/>
  <sheetViews>
    <sheetView zoomScale="84" zoomScaleNormal="84" zoomScaleSheetLayoutView="100" workbookViewId="0">
      <pane ySplit="9" topLeftCell="A10" activePane="bottomLeft" state="frozen"/>
      <selection activeCell="B26" sqref="B26"/>
      <selection pane="bottomLeft" activeCell="G22" sqref="G2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121"/>
      <c r="B1" s="121"/>
      <c r="C1" s="121" t="s">
        <v>88</v>
      </c>
      <c r="D1" s="149"/>
      <c r="E1" s="149"/>
      <c r="F1" s="149"/>
      <c r="G1" s="149"/>
      <c r="H1" s="149"/>
      <c r="I1" s="149"/>
      <c r="J1" s="21"/>
    </row>
    <row r="2" spans="1:10" ht="13.5" customHeight="1" x14ac:dyDescent="0.2">
      <c r="A2" s="121"/>
      <c r="B2" s="121"/>
      <c r="C2" s="121" t="s">
        <v>85</v>
      </c>
      <c r="D2" s="122"/>
      <c r="E2" s="21"/>
      <c r="F2" s="21"/>
      <c r="G2" s="21"/>
      <c r="H2" s="21"/>
      <c r="I2" s="21"/>
      <c r="J2" s="21"/>
    </row>
    <row r="3" spans="1:10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  <c r="J3" s="21"/>
    </row>
    <row r="4" spans="1:10" x14ac:dyDescent="0.2">
      <c r="A4" s="121"/>
      <c r="B4" s="121"/>
      <c r="C4" s="121" t="s">
        <v>139</v>
      </c>
      <c r="D4" s="183"/>
      <c r="E4" s="183"/>
      <c r="F4" s="155" t="s">
        <v>140</v>
      </c>
      <c r="G4" s="155"/>
      <c r="H4" s="124"/>
      <c r="I4" s="21"/>
      <c r="J4" s="21"/>
    </row>
    <row r="5" spans="1:10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  <c r="J5" s="21"/>
    </row>
    <row r="6" spans="1:10" x14ac:dyDescent="0.2">
      <c r="A6" s="121"/>
      <c r="B6" s="121"/>
      <c r="C6" s="121" t="s">
        <v>211</v>
      </c>
      <c r="D6" s="153"/>
      <c r="E6" s="153"/>
      <c r="F6" s="153"/>
      <c r="G6" s="153"/>
      <c r="H6" s="153"/>
      <c r="I6" s="153"/>
      <c r="J6" s="21"/>
    </row>
    <row r="7" spans="1:10" x14ac:dyDescent="0.2">
      <c r="A7" s="121"/>
      <c r="B7" s="121"/>
      <c r="C7" s="121" t="s">
        <v>89</v>
      </c>
      <c r="D7" s="57"/>
      <c r="E7" s="21"/>
      <c r="F7" s="21"/>
      <c r="G7" s="24" t="s">
        <v>158</v>
      </c>
      <c r="H7" s="23" t="s">
        <v>228</v>
      </c>
      <c r="I7" s="21"/>
      <c r="J7" s="21"/>
    </row>
    <row r="8" spans="1:10" ht="6" customHeight="1" x14ac:dyDescent="0.2"/>
    <row r="9" spans="1:10" ht="38.25" x14ac:dyDescent="0.2">
      <c r="A9" s="123" t="s">
        <v>4</v>
      </c>
      <c r="B9" s="151" t="s">
        <v>175</v>
      </c>
      <c r="C9" s="151"/>
      <c r="D9" s="123" t="s">
        <v>1</v>
      </c>
      <c r="E9" s="123" t="s">
        <v>2</v>
      </c>
      <c r="F9" s="123" t="s">
        <v>3</v>
      </c>
      <c r="G9" s="123" t="s">
        <v>87</v>
      </c>
      <c r="H9" s="123" t="s">
        <v>86</v>
      </c>
      <c r="I9" s="123" t="s">
        <v>11</v>
      </c>
      <c r="J9" s="25"/>
    </row>
    <row r="10" spans="1:10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  <c r="J10" s="28"/>
    </row>
    <row r="11" spans="1:10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  <c r="J11" s="28"/>
    </row>
    <row r="12" spans="1:10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  <c r="J12" s="28"/>
    </row>
    <row r="13" spans="1:10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  <c r="J13" s="28"/>
    </row>
    <row r="14" spans="1:10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  <c r="J14" s="28"/>
    </row>
    <row r="15" spans="1:10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  <c r="J15" s="28"/>
    </row>
    <row r="16" spans="1:10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  <c r="J16" s="28"/>
    </row>
    <row r="17" spans="1:10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  <c r="J17" s="28"/>
    </row>
    <row r="18" spans="1:10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  <c r="J18" s="28"/>
    </row>
    <row r="19" spans="1:10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  <c r="J19" s="28"/>
    </row>
    <row r="20" spans="1:10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  <c r="J20" s="28"/>
    </row>
    <row r="21" spans="1:10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</f>
        <v>0</v>
      </c>
      <c r="H21" s="89">
        <f>H22+H33+H44+H72+H102+H153+H224+H242</f>
        <v>0</v>
      </c>
      <c r="I21" s="27"/>
      <c r="J21" s="28"/>
    </row>
    <row r="22" spans="1:10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  <c r="J22" s="36"/>
    </row>
    <row r="23" spans="1:10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  <c r="J23" s="28"/>
    </row>
    <row r="24" spans="1:10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  <c r="J24" s="28"/>
    </row>
    <row r="25" spans="1:10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  <c r="J25" s="28"/>
    </row>
    <row r="26" spans="1:10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  <c r="J26" s="28"/>
    </row>
    <row r="27" spans="1:10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  <c r="J27" s="28"/>
    </row>
    <row r="28" spans="1:10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  <c r="J28" s="28"/>
    </row>
    <row r="29" spans="1:10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  <c r="J29" s="28"/>
    </row>
    <row r="30" spans="1:10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  <c r="J30" s="28"/>
    </row>
    <row r="31" spans="1:10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  <c r="J31" s="28"/>
    </row>
    <row r="32" spans="1:10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  <c r="J33" s="36"/>
    </row>
    <row r="34" spans="1:10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  <c r="J34" s="28"/>
    </row>
    <row r="35" spans="1:10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  <c r="J35" s="28"/>
    </row>
    <row r="36" spans="1:10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  <c r="J36" s="28"/>
    </row>
    <row r="37" spans="1:10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  <c r="J37" s="28"/>
    </row>
    <row r="38" spans="1:10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  <c r="J38" s="28"/>
    </row>
    <row r="39" spans="1:10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  <c r="J39" s="28"/>
    </row>
    <row r="40" spans="1:10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  <c r="J40" s="28"/>
    </row>
    <row r="41" spans="1:10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  <c r="J41" s="28"/>
    </row>
    <row r="42" spans="1:10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  <c r="J42" s="28"/>
    </row>
    <row r="43" spans="1:10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  <c r="J44" s="36"/>
    </row>
    <row r="45" spans="1:10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  <c r="J45" s="28"/>
    </row>
    <row r="46" spans="1:10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  <c r="J46" s="28"/>
    </row>
    <row r="47" spans="1:10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  <c r="J47" s="28"/>
    </row>
    <row r="48" spans="1:10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  <c r="J48" s="28"/>
    </row>
    <row r="49" spans="1:10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  <c r="J49" s="28"/>
    </row>
    <row r="50" spans="1:10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  <c r="J50" s="28"/>
    </row>
    <row r="51" spans="1:10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  <c r="J51" s="28"/>
    </row>
    <row r="52" spans="1:10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  <c r="J52" s="28"/>
    </row>
    <row r="53" spans="1:10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  <c r="J53" s="28"/>
    </row>
    <row r="54" spans="1:10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  <c r="J54" s="28"/>
    </row>
    <row r="55" spans="1:10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  <c r="J55" s="28"/>
    </row>
    <row r="56" spans="1:10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  <c r="J56" s="28"/>
    </row>
    <row r="57" spans="1:10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  <c r="J57" s="28"/>
    </row>
    <row r="58" spans="1:10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  <c r="J58" s="28"/>
    </row>
    <row r="59" spans="1:10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  <c r="J59" s="28"/>
    </row>
    <row r="60" spans="1:10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  <c r="J60" s="28"/>
    </row>
    <row r="61" spans="1:10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  <c r="J61" s="28"/>
    </row>
    <row r="62" spans="1:10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  <c r="J62" s="28"/>
    </row>
    <row r="63" spans="1:10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  <c r="J63" s="28"/>
    </row>
    <row r="64" spans="1:10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  <c r="J64" s="28"/>
    </row>
    <row r="65" spans="1:19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  <c r="J65" s="28"/>
    </row>
    <row r="66" spans="1:19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  <c r="J66" s="28"/>
    </row>
    <row r="67" spans="1:19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  <c r="J67" s="28"/>
    </row>
    <row r="68" spans="1:19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  <c r="J68" s="28"/>
    </row>
    <row r="69" spans="1:19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  <c r="J69" s="28"/>
    </row>
    <row r="70" spans="1:19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  <c r="J70" s="28"/>
    </row>
    <row r="71" spans="1:19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  <c r="J71" s="28"/>
    </row>
    <row r="72" spans="1:19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28"/>
      <c r="K72" s="37" t="s">
        <v>112</v>
      </c>
      <c r="L72" s="37" t="s">
        <v>113</v>
      </c>
      <c r="M72" s="37" t="s">
        <v>114</v>
      </c>
      <c r="N72" s="37" t="s">
        <v>115</v>
      </c>
      <c r="O72" s="37" t="s">
        <v>116</v>
      </c>
      <c r="P72" s="37" t="s">
        <v>117</v>
      </c>
      <c r="Q72" s="37" t="s">
        <v>118</v>
      </c>
      <c r="R72" s="37" t="s">
        <v>119</v>
      </c>
    </row>
    <row r="73" spans="1:19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R73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28"/>
      <c r="K73" s="38"/>
      <c r="L73" s="39"/>
      <c r="M73" s="39"/>
      <c r="N73" s="39"/>
      <c r="O73" s="94" t="str">
        <f>IFERROR(ROUND((L73-N73)/M73,2),"0")</f>
        <v>0</v>
      </c>
      <c r="P73" s="39"/>
      <c r="Q73" s="40"/>
      <c r="R73" s="94">
        <f>O73*P73*Q73</f>
        <v>0</v>
      </c>
      <c r="S73" s="95" t="str">
        <f ca="1">IF(K73=0," ",IF(K73+(M73*30.5)&lt;TODAY(),"DĖMESIO! Patikrinkite, ar nurodytas turtas dar nėra nudėvėtas, amortizuotas"," "))</f>
        <v xml:space="preserve"> </v>
      </c>
    </row>
    <row r="74" spans="1:19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28"/>
      <c r="K74" s="38"/>
      <c r="L74" s="39"/>
      <c r="M74" s="39"/>
      <c r="N74" s="39"/>
      <c r="O74" s="94" t="str">
        <f t="shared" ref="O74:O101" si="8">IFERROR(ROUND((L74-N74)/M74,2),"0")</f>
        <v>0</v>
      </c>
      <c r="P74" s="39"/>
      <c r="Q74" s="40"/>
      <c r="R74" s="94">
        <f t="shared" ref="R74:R101" si="9">O74*P74*Q74</f>
        <v>0</v>
      </c>
      <c r="S74" s="95" t="str">
        <f t="shared" ref="S74:S101" ca="1" si="10">IF(K74=0," ",IF(K74+(M74*30.5)&lt;TODAY(),"DĖMESIO! Patikrinkite, ar nurodytas turtas dar nėra nudėvėtas, amortizuotas"," "))</f>
        <v xml:space="preserve"> </v>
      </c>
    </row>
    <row r="75" spans="1:19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28"/>
      <c r="K75" s="38"/>
      <c r="L75" s="39"/>
      <c r="M75" s="39"/>
      <c r="N75" s="39"/>
      <c r="O75" s="94" t="str">
        <f t="shared" si="8"/>
        <v>0</v>
      </c>
      <c r="P75" s="39"/>
      <c r="Q75" s="40"/>
      <c r="R75" s="94">
        <f t="shared" si="9"/>
        <v>0</v>
      </c>
      <c r="S75" s="95" t="str">
        <f t="shared" ca="1" si="10"/>
        <v xml:space="preserve"> </v>
      </c>
    </row>
    <row r="76" spans="1:19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28"/>
      <c r="K76" s="38"/>
      <c r="L76" s="39"/>
      <c r="M76" s="39"/>
      <c r="N76" s="39"/>
      <c r="O76" s="94" t="str">
        <f t="shared" si="8"/>
        <v>0</v>
      </c>
      <c r="P76" s="39"/>
      <c r="Q76" s="40"/>
      <c r="R76" s="94">
        <f t="shared" si="9"/>
        <v>0</v>
      </c>
      <c r="S76" s="95" t="str">
        <f t="shared" ca="1" si="10"/>
        <v xml:space="preserve"> </v>
      </c>
    </row>
    <row r="77" spans="1:19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28"/>
      <c r="K77" s="38"/>
      <c r="L77" s="39"/>
      <c r="M77" s="39"/>
      <c r="N77" s="39"/>
      <c r="O77" s="94" t="str">
        <f t="shared" si="8"/>
        <v>0</v>
      </c>
      <c r="P77" s="39"/>
      <c r="Q77" s="40"/>
      <c r="R77" s="94">
        <f t="shared" si="9"/>
        <v>0</v>
      </c>
      <c r="S77" s="95" t="str">
        <f t="shared" ca="1" si="10"/>
        <v xml:space="preserve"> </v>
      </c>
    </row>
    <row r="78" spans="1:19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28"/>
      <c r="K78" s="38"/>
      <c r="L78" s="39"/>
      <c r="M78" s="39"/>
      <c r="N78" s="39"/>
      <c r="O78" s="94" t="str">
        <f t="shared" si="8"/>
        <v>0</v>
      </c>
      <c r="P78" s="39"/>
      <c r="Q78" s="40"/>
      <c r="R78" s="94">
        <f t="shared" si="9"/>
        <v>0</v>
      </c>
      <c r="S78" s="95" t="str">
        <f t="shared" ca="1" si="10"/>
        <v xml:space="preserve"> </v>
      </c>
    </row>
    <row r="79" spans="1:19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28"/>
      <c r="K79" s="38"/>
      <c r="L79" s="39"/>
      <c r="M79" s="39"/>
      <c r="N79" s="39"/>
      <c r="O79" s="94" t="str">
        <f t="shared" si="8"/>
        <v>0</v>
      </c>
      <c r="P79" s="39"/>
      <c r="Q79" s="40"/>
      <c r="R79" s="94">
        <f t="shared" si="9"/>
        <v>0</v>
      </c>
      <c r="S79" s="95" t="str">
        <f t="shared" ca="1" si="10"/>
        <v xml:space="preserve"> </v>
      </c>
    </row>
    <row r="80" spans="1:19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28"/>
      <c r="K80" s="38"/>
      <c r="L80" s="39"/>
      <c r="M80" s="39"/>
      <c r="N80" s="39"/>
      <c r="O80" s="94" t="str">
        <f t="shared" si="8"/>
        <v>0</v>
      </c>
      <c r="P80" s="39"/>
      <c r="Q80" s="40"/>
      <c r="R80" s="94">
        <f t="shared" si="9"/>
        <v>0</v>
      </c>
      <c r="S80" s="95" t="str">
        <f t="shared" ca="1" si="10"/>
        <v xml:space="preserve"> </v>
      </c>
    </row>
    <row r="81" spans="1:19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28"/>
      <c r="K81" s="38"/>
      <c r="L81" s="39"/>
      <c r="M81" s="39"/>
      <c r="N81" s="39"/>
      <c r="O81" s="94" t="str">
        <f t="shared" si="8"/>
        <v>0</v>
      </c>
      <c r="P81" s="39"/>
      <c r="Q81" s="40"/>
      <c r="R81" s="94">
        <f t="shared" si="9"/>
        <v>0</v>
      </c>
      <c r="S81" s="95" t="str">
        <f t="shared" ca="1" si="10"/>
        <v xml:space="preserve"> </v>
      </c>
    </row>
    <row r="82" spans="1:19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28"/>
      <c r="K82" s="38"/>
      <c r="L82" s="39"/>
      <c r="M82" s="39"/>
      <c r="N82" s="39"/>
      <c r="O82" s="94" t="str">
        <f t="shared" si="8"/>
        <v>0</v>
      </c>
      <c r="P82" s="39"/>
      <c r="Q82" s="40"/>
      <c r="R82" s="94">
        <f t="shared" si="9"/>
        <v>0</v>
      </c>
      <c r="S82" s="95" t="str">
        <f t="shared" ca="1" si="10"/>
        <v xml:space="preserve"> </v>
      </c>
    </row>
    <row r="83" spans="1:19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28"/>
      <c r="K83" s="38"/>
      <c r="L83" s="39"/>
      <c r="M83" s="39"/>
      <c r="N83" s="39"/>
      <c r="O83" s="94" t="str">
        <f t="shared" si="8"/>
        <v>0</v>
      </c>
      <c r="P83" s="39"/>
      <c r="Q83" s="40"/>
      <c r="R83" s="94">
        <f t="shared" si="9"/>
        <v>0</v>
      </c>
      <c r="S83" s="95" t="str">
        <f t="shared" ca="1" si="10"/>
        <v xml:space="preserve"> </v>
      </c>
    </row>
    <row r="84" spans="1:19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28"/>
      <c r="K84" s="38"/>
      <c r="L84" s="39"/>
      <c r="M84" s="39"/>
      <c r="N84" s="39"/>
      <c r="O84" s="94" t="str">
        <f t="shared" si="8"/>
        <v>0</v>
      </c>
      <c r="P84" s="39"/>
      <c r="Q84" s="40"/>
      <c r="R84" s="94">
        <f t="shared" si="9"/>
        <v>0</v>
      </c>
      <c r="S84" s="95" t="str">
        <f t="shared" ca="1" si="10"/>
        <v xml:space="preserve"> </v>
      </c>
    </row>
    <row r="85" spans="1:19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28"/>
      <c r="K85" s="38"/>
      <c r="L85" s="39"/>
      <c r="M85" s="39"/>
      <c r="N85" s="39"/>
      <c r="O85" s="94" t="str">
        <f t="shared" si="8"/>
        <v>0</v>
      </c>
      <c r="P85" s="39"/>
      <c r="Q85" s="40"/>
      <c r="R85" s="94">
        <f t="shared" si="9"/>
        <v>0</v>
      </c>
      <c r="S85" s="95" t="str">
        <f t="shared" ca="1" si="10"/>
        <v xml:space="preserve"> </v>
      </c>
    </row>
    <row r="86" spans="1:19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28"/>
      <c r="K86" s="38"/>
      <c r="L86" s="39"/>
      <c r="M86" s="39"/>
      <c r="N86" s="39"/>
      <c r="O86" s="94" t="str">
        <f t="shared" si="8"/>
        <v>0</v>
      </c>
      <c r="P86" s="39"/>
      <c r="Q86" s="40"/>
      <c r="R86" s="94">
        <f t="shared" si="9"/>
        <v>0</v>
      </c>
      <c r="S86" s="95" t="str">
        <f t="shared" ca="1" si="10"/>
        <v xml:space="preserve"> </v>
      </c>
    </row>
    <row r="87" spans="1:19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28"/>
      <c r="K87" s="38"/>
      <c r="L87" s="39"/>
      <c r="M87" s="39"/>
      <c r="N87" s="39"/>
      <c r="O87" s="94" t="str">
        <f t="shared" si="8"/>
        <v>0</v>
      </c>
      <c r="P87" s="39"/>
      <c r="Q87" s="40"/>
      <c r="R87" s="94">
        <f t="shared" si="9"/>
        <v>0</v>
      </c>
      <c r="S87" s="95" t="str">
        <f t="shared" ca="1" si="10"/>
        <v xml:space="preserve"> </v>
      </c>
    </row>
    <row r="88" spans="1:19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28"/>
      <c r="K88" s="38"/>
      <c r="L88" s="39"/>
      <c r="M88" s="39"/>
      <c r="N88" s="39"/>
      <c r="O88" s="94" t="str">
        <f t="shared" si="8"/>
        <v>0</v>
      </c>
      <c r="P88" s="39"/>
      <c r="Q88" s="40"/>
      <c r="R88" s="94">
        <f t="shared" si="9"/>
        <v>0</v>
      </c>
      <c r="S88" s="95" t="str">
        <f t="shared" ca="1" si="10"/>
        <v xml:space="preserve"> </v>
      </c>
    </row>
    <row r="89" spans="1:19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28"/>
      <c r="K89" s="38"/>
      <c r="L89" s="39"/>
      <c r="M89" s="39"/>
      <c r="N89" s="39"/>
      <c r="O89" s="94" t="str">
        <f t="shared" si="8"/>
        <v>0</v>
      </c>
      <c r="P89" s="39"/>
      <c r="Q89" s="40"/>
      <c r="R89" s="94">
        <f t="shared" si="9"/>
        <v>0</v>
      </c>
      <c r="S89" s="95" t="str">
        <f t="shared" ca="1" si="10"/>
        <v xml:space="preserve"> </v>
      </c>
    </row>
    <row r="90" spans="1:19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28"/>
      <c r="K90" s="38"/>
      <c r="L90" s="39"/>
      <c r="M90" s="39"/>
      <c r="N90" s="39"/>
      <c r="O90" s="94" t="str">
        <f t="shared" si="8"/>
        <v>0</v>
      </c>
      <c r="P90" s="39"/>
      <c r="Q90" s="40"/>
      <c r="R90" s="94">
        <f t="shared" si="9"/>
        <v>0</v>
      </c>
      <c r="S90" s="95" t="str">
        <f t="shared" ca="1" si="10"/>
        <v xml:space="preserve"> </v>
      </c>
    </row>
    <row r="91" spans="1:19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28"/>
      <c r="K91" s="38"/>
      <c r="L91" s="39"/>
      <c r="M91" s="39"/>
      <c r="N91" s="39"/>
      <c r="O91" s="94" t="str">
        <f t="shared" si="8"/>
        <v>0</v>
      </c>
      <c r="P91" s="39"/>
      <c r="Q91" s="40"/>
      <c r="R91" s="94">
        <f t="shared" si="9"/>
        <v>0</v>
      </c>
      <c r="S91" s="95" t="str">
        <f t="shared" ca="1" si="10"/>
        <v xml:space="preserve"> </v>
      </c>
    </row>
    <row r="92" spans="1:19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28"/>
      <c r="K92" s="38"/>
      <c r="L92" s="39"/>
      <c r="M92" s="39"/>
      <c r="N92" s="39"/>
      <c r="O92" s="94" t="str">
        <f t="shared" si="8"/>
        <v>0</v>
      </c>
      <c r="P92" s="39"/>
      <c r="Q92" s="40"/>
      <c r="R92" s="94">
        <f t="shared" si="9"/>
        <v>0</v>
      </c>
      <c r="S92" s="95" t="str">
        <f t="shared" ca="1" si="10"/>
        <v xml:space="preserve"> </v>
      </c>
    </row>
    <row r="93" spans="1:19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28"/>
      <c r="K93" s="38"/>
      <c r="L93" s="39"/>
      <c r="M93" s="39"/>
      <c r="N93" s="39"/>
      <c r="O93" s="94" t="str">
        <f t="shared" si="8"/>
        <v>0</v>
      </c>
      <c r="P93" s="39"/>
      <c r="Q93" s="40"/>
      <c r="R93" s="94">
        <f t="shared" si="9"/>
        <v>0</v>
      </c>
      <c r="S93" s="95" t="str">
        <f t="shared" ca="1" si="10"/>
        <v xml:space="preserve"> </v>
      </c>
    </row>
    <row r="94" spans="1:19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28"/>
      <c r="K94" s="38"/>
      <c r="L94" s="39"/>
      <c r="M94" s="39"/>
      <c r="N94" s="39"/>
      <c r="O94" s="94" t="str">
        <f t="shared" si="8"/>
        <v>0</v>
      </c>
      <c r="P94" s="39"/>
      <c r="Q94" s="40"/>
      <c r="R94" s="94">
        <f t="shared" si="9"/>
        <v>0</v>
      </c>
      <c r="S94" s="95" t="str">
        <f t="shared" ca="1" si="10"/>
        <v xml:space="preserve"> </v>
      </c>
    </row>
    <row r="95" spans="1:19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28"/>
      <c r="K95" s="38"/>
      <c r="L95" s="39"/>
      <c r="M95" s="39"/>
      <c r="N95" s="39"/>
      <c r="O95" s="94" t="str">
        <f t="shared" si="8"/>
        <v>0</v>
      </c>
      <c r="P95" s="39"/>
      <c r="Q95" s="40"/>
      <c r="R95" s="94">
        <f t="shared" si="9"/>
        <v>0</v>
      </c>
      <c r="S95" s="95" t="str">
        <f t="shared" ca="1" si="10"/>
        <v xml:space="preserve"> </v>
      </c>
    </row>
    <row r="96" spans="1:19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28"/>
      <c r="K96" s="38"/>
      <c r="L96" s="39"/>
      <c r="M96" s="39"/>
      <c r="N96" s="39"/>
      <c r="O96" s="94" t="str">
        <f t="shared" si="8"/>
        <v>0</v>
      </c>
      <c r="P96" s="39"/>
      <c r="Q96" s="40"/>
      <c r="R96" s="94">
        <f t="shared" si="9"/>
        <v>0</v>
      </c>
      <c r="S96" s="95" t="str">
        <f t="shared" ca="1" si="10"/>
        <v xml:space="preserve"> </v>
      </c>
    </row>
    <row r="97" spans="1:19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28"/>
      <c r="K97" s="38"/>
      <c r="L97" s="39"/>
      <c r="M97" s="39"/>
      <c r="N97" s="39"/>
      <c r="O97" s="94" t="str">
        <f t="shared" si="8"/>
        <v>0</v>
      </c>
      <c r="P97" s="39"/>
      <c r="Q97" s="40"/>
      <c r="R97" s="94">
        <f t="shared" si="9"/>
        <v>0</v>
      </c>
      <c r="S97" s="95" t="str">
        <f t="shared" ca="1" si="10"/>
        <v xml:space="preserve"> </v>
      </c>
    </row>
    <row r="98" spans="1:19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28"/>
      <c r="K98" s="38"/>
      <c r="L98" s="39"/>
      <c r="M98" s="39"/>
      <c r="N98" s="39"/>
      <c r="O98" s="94" t="str">
        <f t="shared" si="8"/>
        <v>0</v>
      </c>
      <c r="P98" s="39"/>
      <c r="Q98" s="40"/>
      <c r="R98" s="94">
        <f t="shared" si="9"/>
        <v>0</v>
      </c>
      <c r="S98" s="95" t="str">
        <f t="shared" ca="1" si="10"/>
        <v xml:space="preserve"> </v>
      </c>
    </row>
    <row r="99" spans="1:19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28"/>
      <c r="K99" s="38"/>
      <c r="L99" s="39"/>
      <c r="M99" s="39"/>
      <c r="N99" s="39"/>
      <c r="O99" s="94" t="str">
        <f t="shared" si="8"/>
        <v>0</v>
      </c>
      <c r="P99" s="39"/>
      <c r="Q99" s="40"/>
      <c r="R99" s="94">
        <f t="shared" si="9"/>
        <v>0</v>
      </c>
      <c r="S99" s="95" t="str">
        <f t="shared" ca="1" si="10"/>
        <v xml:space="preserve"> </v>
      </c>
    </row>
    <row r="100" spans="1:19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28"/>
      <c r="K100" s="38"/>
      <c r="L100" s="39"/>
      <c r="M100" s="39"/>
      <c r="N100" s="39"/>
      <c r="O100" s="94" t="str">
        <f t="shared" si="8"/>
        <v>0</v>
      </c>
      <c r="P100" s="39"/>
      <c r="Q100" s="40"/>
      <c r="R100" s="94">
        <f t="shared" si="9"/>
        <v>0</v>
      </c>
      <c r="S100" s="95" t="str">
        <f t="shared" ca="1" si="10"/>
        <v xml:space="preserve"> </v>
      </c>
    </row>
    <row r="101" spans="1:19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28"/>
      <c r="K101" s="38"/>
      <c r="L101" s="39"/>
      <c r="M101" s="39"/>
      <c r="N101" s="39"/>
      <c r="O101" s="94" t="str">
        <f t="shared" si="8"/>
        <v>0</v>
      </c>
      <c r="P101" s="39"/>
      <c r="Q101" s="40"/>
      <c r="R101" s="94">
        <f t="shared" si="9"/>
        <v>0</v>
      </c>
      <c r="S101" s="95" t="str">
        <f t="shared" ca="1" si="10"/>
        <v xml:space="preserve"> </v>
      </c>
    </row>
    <row r="102" spans="1:19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28"/>
      <c r="K102" s="37" t="s">
        <v>176</v>
      </c>
    </row>
    <row r="103" spans="1:19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IFERROR(ROUND(AVERAGE(K103:K107),2),"0")</f>
        <v>0</v>
      </c>
      <c r="G103" s="156">
        <f>ROUND(E103*F103,2)</f>
        <v>0</v>
      </c>
      <c r="H103" s="156">
        <f>ROUND(G103*$D$7,2)</f>
        <v>0</v>
      </c>
      <c r="I103" s="159"/>
      <c r="J103" s="42"/>
      <c r="K103" s="39"/>
    </row>
    <row r="104" spans="1:19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42"/>
      <c r="K104" s="39"/>
    </row>
    <row r="105" spans="1:19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42"/>
      <c r="K105" s="39"/>
    </row>
    <row r="106" spans="1:19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42"/>
      <c r="K106" s="39"/>
    </row>
    <row r="107" spans="1:19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42"/>
      <c r="K107" s="39"/>
    </row>
    <row r="108" spans="1:19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IFERROR(ROUND(AVERAGE(K108:K112),2),"0")</f>
        <v>0</v>
      </c>
      <c r="G108" s="156">
        <f>ROUND(E108*F108,2)</f>
        <v>0</v>
      </c>
      <c r="H108" s="156">
        <f>ROUND(G108*$D$7,2)</f>
        <v>0</v>
      </c>
      <c r="I108" s="159"/>
      <c r="J108" s="42"/>
      <c r="K108" s="39"/>
    </row>
    <row r="109" spans="1:19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42"/>
      <c r="K109" s="39"/>
    </row>
    <row r="110" spans="1:19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42"/>
      <c r="K110" s="39"/>
    </row>
    <row r="111" spans="1:19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42"/>
      <c r="K111" s="39"/>
    </row>
    <row r="112" spans="1:19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42"/>
      <c r="K112" s="39"/>
    </row>
    <row r="113" spans="1:11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IFERROR(ROUND(AVERAGE(K113:K117),2),"0")</f>
        <v>0</v>
      </c>
      <c r="G113" s="156">
        <f>ROUND(E113*F113,2)</f>
        <v>0</v>
      </c>
      <c r="H113" s="156">
        <f>ROUND(G113*$D$7,2)</f>
        <v>0</v>
      </c>
      <c r="I113" s="159"/>
      <c r="J113" s="42"/>
      <c r="K113" s="39"/>
    </row>
    <row r="114" spans="1:11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42"/>
      <c r="K114" s="39"/>
    </row>
    <row r="115" spans="1:11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42"/>
      <c r="K115" s="39"/>
    </row>
    <row r="116" spans="1:11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42"/>
      <c r="K116" s="39"/>
    </row>
    <row r="117" spans="1:11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42"/>
      <c r="K117" s="39"/>
    </row>
    <row r="118" spans="1:11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IFERROR(ROUND(AVERAGE(K118:K122),2),"0")</f>
        <v>0</v>
      </c>
      <c r="G118" s="156">
        <f>ROUND(E118*F118,2)</f>
        <v>0</v>
      </c>
      <c r="H118" s="156">
        <f>ROUND(G118*$D$7,2)</f>
        <v>0</v>
      </c>
      <c r="I118" s="159"/>
      <c r="J118" s="42"/>
      <c r="K118" s="39"/>
    </row>
    <row r="119" spans="1:11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42"/>
      <c r="K119" s="39"/>
    </row>
    <row r="120" spans="1:11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42"/>
      <c r="K120" s="39"/>
    </row>
    <row r="121" spans="1:11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42"/>
      <c r="K121" s="39"/>
    </row>
    <row r="122" spans="1:11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42"/>
      <c r="K122" s="39"/>
    </row>
    <row r="123" spans="1:11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IFERROR(ROUND(AVERAGE(K123:K127),2),"0")</f>
        <v>0</v>
      </c>
      <c r="G123" s="156">
        <f>ROUND(E123*F123,2)</f>
        <v>0</v>
      </c>
      <c r="H123" s="156">
        <f>ROUND(G123*$D$7,2)</f>
        <v>0</v>
      </c>
      <c r="I123" s="159"/>
      <c r="J123" s="42"/>
      <c r="K123" s="39"/>
    </row>
    <row r="124" spans="1:11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42"/>
      <c r="K124" s="39"/>
    </row>
    <row r="125" spans="1:11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42"/>
      <c r="K125" s="39"/>
    </row>
    <row r="126" spans="1:11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42"/>
      <c r="K126" s="39"/>
    </row>
    <row r="127" spans="1:11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42"/>
      <c r="K127" s="39"/>
    </row>
    <row r="128" spans="1:11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IFERROR(ROUND(AVERAGE(K128:K132),2),"0")</f>
        <v>0</v>
      </c>
      <c r="G128" s="156">
        <f>ROUND(E128*F128,2)</f>
        <v>0</v>
      </c>
      <c r="H128" s="156">
        <f>ROUND(G128*$D$7,2)</f>
        <v>0</v>
      </c>
      <c r="I128" s="159"/>
      <c r="J128" s="42"/>
      <c r="K128" s="39"/>
    </row>
    <row r="129" spans="1:11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42"/>
      <c r="K129" s="39"/>
    </row>
    <row r="130" spans="1:11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42"/>
      <c r="K130" s="39"/>
    </row>
    <row r="131" spans="1:11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42"/>
      <c r="K131" s="39"/>
    </row>
    <row r="132" spans="1:11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42"/>
      <c r="K132" s="39"/>
    </row>
    <row r="133" spans="1:11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IFERROR(ROUND(AVERAGE(K133:K137),2),"0")</f>
        <v>0</v>
      </c>
      <c r="G133" s="156">
        <f>ROUND(E133*F133,2)</f>
        <v>0</v>
      </c>
      <c r="H133" s="156">
        <f>ROUND(G133*$D$7,2)</f>
        <v>0</v>
      </c>
      <c r="I133" s="159"/>
      <c r="J133" s="42"/>
      <c r="K133" s="39"/>
    </row>
    <row r="134" spans="1:11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42"/>
      <c r="K134" s="39"/>
    </row>
    <row r="135" spans="1:11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42"/>
      <c r="K135" s="39"/>
    </row>
    <row r="136" spans="1:11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42"/>
      <c r="K136" s="39"/>
    </row>
    <row r="137" spans="1:11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42"/>
      <c r="K137" s="39"/>
    </row>
    <row r="138" spans="1:11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IFERROR(ROUND(AVERAGE(K138:K142),2),"0")</f>
        <v>0</v>
      </c>
      <c r="G138" s="156">
        <f>ROUND(E138*F138,2)</f>
        <v>0</v>
      </c>
      <c r="H138" s="156">
        <f>ROUND(G138*$D$7,2)</f>
        <v>0</v>
      </c>
      <c r="I138" s="159"/>
      <c r="J138" s="42"/>
      <c r="K138" s="39"/>
    </row>
    <row r="139" spans="1:11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42"/>
      <c r="K139" s="39"/>
    </row>
    <row r="140" spans="1:11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42"/>
      <c r="K140" s="39"/>
    </row>
    <row r="141" spans="1:11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42"/>
      <c r="K141" s="39"/>
    </row>
    <row r="142" spans="1:11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42"/>
      <c r="K142" s="39"/>
    </row>
    <row r="143" spans="1:11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IFERROR(ROUND(AVERAGE(K143:K147),2),"0")</f>
        <v>0</v>
      </c>
      <c r="G143" s="156">
        <f>ROUND(E143*F143,2)</f>
        <v>0</v>
      </c>
      <c r="H143" s="156">
        <f>ROUND(G143*$D$7,2)</f>
        <v>0</v>
      </c>
      <c r="I143" s="159"/>
      <c r="J143" s="42"/>
      <c r="K143" s="39"/>
    </row>
    <row r="144" spans="1:11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42"/>
      <c r="K144" s="39"/>
    </row>
    <row r="145" spans="1:11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42"/>
      <c r="K145" s="39"/>
    </row>
    <row r="146" spans="1:11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42"/>
      <c r="K146" s="39"/>
    </row>
    <row r="147" spans="1:11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42"/>
      <c r="K147" s="39"/>
    </row>
    <row r="148" spans="1:11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IFERROR(ROUND(AVERAGE(K148:K152),2),"0")</f>
        <v>0</v>
      </c>
      <c r="G148" s="156">
        <f>ROUND(E148*F148,2)</f>
        <v>0</v>
      </c>
      <c r="H148" s="156">
        <f>ROUND(G148*$D$7,2)</f>
        <v>0</v>
      </c>
      <c r="I148" s="159"/>
      <c r="J148" s="42"/>
      <c r="K148" s="39"/>
    </row>
    <row r="149" spans="1:11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42"/>
      <c r="K149" s="39"/>
    </row>
    <row r="150" spans="1:11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42"/>
      <c r="K150" s="39"/>
    </row>
    <row r="151" spans="1:11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42"/>
      <c r="K151" s="39"/>
    </row>
    <row r="152" spans="1:11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42"/>
      <c r="K152" s="39"/>
    </row>
    <row r="153" spans="1:11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  <c r="J153" s="28"/>
    </row>
    <row r="154" spans="1:11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1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1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1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1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1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1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2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2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2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2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2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2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2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2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2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2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2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2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2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2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2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2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28"/>
      <c r="K224" s="37" t="s">
        <v>143</v>
      </c>
      <c r="L224" s="37" t="s">
        <v>138</v>
      </c>
    </row>
    <row r="225" spans="1:12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>K225*L225</f>
        <v>0</v>
      </c>
      <c r="G225" s="90">
        <f t="shared" ref="G225:G241" si="21">ROUND(E225*F225,2)</f>
        <v>0</v>
      </c>
      <c r="H225" s="90">
        <f>ROUND(G225*$D$7,2)</f>
        <v>0</v>
      </c>
      <c r="I225" s="33"/>
      <c r="J225" s="28"/>
      <c r="K225" s="39"/>
      <c r="L225" s="39"/>
    </row>
    <row r="226" spans="1:12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ref="F226:F237" si="22">K226*L226</f>
        <v>0</v>
      </c>
      <c r="G226" s="90">
        <f t="shared" si="21"/>
        <v>0</v>
      </c>
      <c r="H226" s="90">
        <f t="shared" ref="H226:H237" si="23">ROUND(G226*$D$7,2)</f>
        <v>0</v>
      </c>
      <c r="I226" s="33"/>
      <c r="J226" s="28"/>
      <c r="K226" s="39"/>
      <c r="L226" s="39"/>
    </row>
    <row r="227" spans="1:12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2"/>
        <v>0</v>
      </c>
      <c r="G227" s="90">
        <f t="shared" si="21"/>
        <v>0</v>
      </c>
      <c r="H227" s="90">
        <f t="shared" si="23"/>
        <v>0</v>
      </c>
      <c r="I227" s="33"/>
      <c r="J227" s="28"/>
      <c r="K227" s="39"/>
      <c r="L227" s="39"/>
    </row>
    <row r="228" spans="1:12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2"/>
        <v>0</v>
      </c>
      <c r="G228" s="90">
        <f t="shared" si="21"/>
        <v>0</v>
      </c>
      <c r="H228" s="90">
        <f t="shared" si="23"/>
        <v>0</v>
      </c>
      <c r="I228" s="33"/>
      <c r="J228" s="28"/>
      <c r="K228" s="39"/>
      <c r="L228" s="39"/>
    </row>
    <row r="229" spans="1:12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2"/>
        <v>0</v>
      </c>
      <c r="G229" s="90">
        <f t="shared" si="21"/>
        <v>0</v>
      </c>
      <c r="H229" s="90">
        <f t="shared" si="23"/>
        <v>0</v>
      </c>
      <c r="I229" s="33"/>
      <c r="J229" s="28"/>
      <c r="K229" s="39"/>
      <c r="L229" s="39"/>
    </row>
    <row r="230" spans="1:12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2"/>
        <v>0</v>
      </c>
      <c r="G230" s="90">
        <f t="shared" si="21"/>
        <v>0</v>
      </c>
      <c r="H230" s="90">
        <f t="shared" si="23"/>
        <v>0</v>
      </c>
      <c r="I230" s="33"/>
      <c r="J230" s="28"/>
      <c r="K230" s="39"/>
      <c r="L230" s="39"/>
    </row>
    <row r="231" spans="1:12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2"/>
        <v>0</v>
      </c>
      <c r="G231" s="90">
        <f t="shared" si="21"/>
        <v>0</v>
      </c>
      <c r="H231" s="90">
        <f t="shared" si="23"/>
        <v>0</v>
      </c>
      <c r="I231" s="33"/>
      <c r="J231" s="28"/>
      <c r="K231" s="39"/>
      <c r="L231" s="39"/>
    </row>
    <row r="232" spans="1:12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2"/>
        <v>0</v>
      </c>
      <c r="G232" s="90">
        <f t="shared" si="21"/>
        <v>0</v>
      </c>
      <c r="H232" s="90">
        <f t="shared" si="23"/>
        <v>0</v>
      </c>
      <c r="I232" s="33"/>
      <c r="J232" s="28"/>
      <c r="K232" s="39"/>
      <c r="L232" s="39"/>
    </row>
    <row r="233" spans="1:12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2"/>
        <v>0</v>
      </c>
      <c r="G233" s="90">
        <f t="shared" si="21"/>
        <v>0</v>
      </c>
      <c r="H233" s="90">
        <f t="shared" si="23"/>
        <v>0</v>
      </c>
      <c r="I233" s="33"/>
      <c r="J233" s="28"/>
      <c r="K233" s="39"/>
      <c r="L233" s="39"/>
    </row>
    <row r="234" spans="1:12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2"/>
        <v>0</v>
      </c>
      <c r="G234" s="90">
        <f t="shared" si="21"/>
        <v>0</v>
      </c>
      <c r="H234" s="90">
        <f t="shared" si="23"/>
        <v>0</v>
      </c>
      <c r="I234" s="33"/>
      <c r="J234" s="28"/>
      <c r="K234" s="39"/>
      <c r="L234" s="39"/>
    </row>
    <row r="235" spans="1:12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2"/>
        <v>0</v>
      </c>
      <c r="G235" s="90">
        <f t="shared" si="21"/>
        <v>0</v>
      </c>
      <c r="H235" s="90">
        <f t="shared" si="23"/>
        <v>0</v>
      </c>
      <c r="I235" s="33"/>
      <c r="J235" s="28"/>
      <c r="K235" s="39"/>
      <c r="L235" s="39"/>
    </row>
    <row r="236" spans="1:12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2"/>
        <v>0</v>
      </c>
      <c r="G236" s="90">
        <f t="shared" si="21"/>
        <v>0</v>
      </c>
      <c r="H236" s="90">
        <f t="shared" si="23"/>
        <v>0</v>
      </c>
      <c r="I236" s="33"/>
      <c r="J236" s="28"/>
      <c r="K236" s="39"/>
      <c r="L236" s="39"/>
    </row>
    <row r="237" spans="1:12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2"/>
        <v>0</v>
      </c>
      <c r="G237" s="90">
        <f t="shared" si="21"/>
        <v>0</v>
      </c>
      <c r="H237" s="90">
        <f t="shared" si="23"/>
        <v>0</v>
      </c>
      <c r="I237" s="33"/>
      <c r="J237" s="28"/>
      <c r="K237" s="39"/>
      <c r="L237" s="39"/>
    </row>
    <row r="238" spans="1:12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K238*L238</f>
        <v>0</v>
      </c>
      <c r="G238" s="90">
        <f t="shared" si="21"/>
        <v>0</v>
      </c>
      <c r="H238" s="90">
        <f>ROUND(G238*$D$7,2)</f>
        <v>0</v>
      </c>
      <c r="I238" s="33"/>
      <c r="J238" s="28"/>
      <c r="K238" s="39"/>
      <c r="L238" s="39"/>
    </row>
    <row r="239" spans="1:12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K239*L239</f>
        <v>0</v>
      </c>
      <c r="G239" s="90">
        <f t="shared" si="21"/>
        <v>0</v>
      </c>
      <c r="H239" s="90">
        <f>ROUND(G239*$D$7,2)</f>
        <v>0</v>
      </c>
      <c r="I239" s="33"/>
      <c r="J239" s="28"/>
      <c r="K239" s="39"/>
      <c r="L239" s="39"/>
    </row>
    <row r="240" spans="1:12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K240*L240</f>
        <v>0</v>
      </c>
      <c r="G240" s="90">
        <f t="shared" si="21"/>
        <v>0</v>
      </c>
      <c r="H240" s="90">
        <f>ROUND(G240*$D$7,2)</f>
        <v>0</v>
      </c>
      <c r="I240" s="33"/>
      <c r="J240" s="28"/>
      <c r="K240" s="39"/>
      <c r="L240" s="39"/>
    </row>
    <row r="241" spans="1:12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K241*L241</f>
        <v>0</v>
      </c>
      <c r="G241" s="90">
        <f t="shared" si="21"/>
        <v>0</v>
      </c>
      <c r="H241" s="90">
        <f>ROUND(G241*$D$7,2)</f>
        <v>0</v>
      </c>
      <c r="I241" s="33"/>
      <c r="J241" s="28"/>
      <c r="K241" s="39"/>
      <c r="L241" s="39"/>
    </row>
    <row r="242" spans="1:12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28"/>
      <c r="K242" s="37" t="s">
        <v>143</v>
      </c>
      <c r="L242" s="37" t="s">
        <v>138</v>
      </c>
    </row>
    <row r="243" spans="1:12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K243*L243</f>
        <v>0</v>
      </c>
      <c r="G243" s="90">
        <f>ROUND(E243*F243,2)</f>
        <v>0</v>
      </c>
      <c r="H243" s="90">
        <f>ROUND(G243*$D$7,2)</f>
        <v>0</v>
      </c>
      <c r="I243" s="33"/>
      <c r="J243" s="28"/>
      <c r="K243" s="39"/>
      <c r="L243" s="39"/>
    </row>
    <row r="244" spans="1:12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K244*L244</f>
        <v>0</v>
      </c>
      <c r="G244" s="90">
        <f>ROUND(E244*F244,2)</f>
        <v>0</v>
      </c>
      <c r="H244" s="90">
        <f>ROUND(G244*$D$7,2)</f>
        <v>0</v>
      </c>
      <c r="I244" s="33"/>
      <c r="J244" s="28"/>
      <c r="K244" s="39"/>
      <c r="L244" s="39"/>
    </row>
    <row r="245" spans="1:12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K245*L245</f>
        <v>0</v>
      </c>
      <c r="G245" s="90">
        <f>ROUND(E245*F245,2)</f>
        <v>0</v>
      </c>
      <c r="H245" s="90">
        <f>ROUND(G245*$D$7,2)</f>
        <v>0</v>
      </c>
      <c r="I245" s="33"/>
      <c r="J245" s="28"/>
      <c r="K245" s="39"/>
      <c r="L245" s="39"/>
    </row>
    <row r="246" spans="1:12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K246*L246</f>
        <v>0</v>
      </c>
      <c r="G246" s="90">
        <f>ROUND(E246*F246,2)</f>
        <v>0</v>
      </c>
      <c r="H246" s="90">
        <f>ROUND(G246*$D$7,2)</f>
        <v>0</v>
      </c>
      <c r="I246" s="33"/>
      <c r="J246" s="28"/>
      <c r="K246" s="39"/>
      <c r="L246" s="39"/>
    </row>
    <row r="247" spans="1:12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K247*L247</f>
        <v>0</v>
      </c>
      <c r="G247" s="90">
        <f>ROUND(E247*F247,2)</f>
        <v>0</v>
      </c>
      <c r="H247" s="90">
        <f>ROUND(G247*$D$7,2)</f>
        <v>0</v>
      </c>
      <c r="I247" s="33"/>
      <c r="J247" s="28"/>
      <c r="K247" s="39"/>
      <c r="L247" s="39"/>
    </row>
    <row r="248" spans="1:12" x14ac:dyDescent="0.2">
      <c r="A248" s="143" t="s">
        <v>43</v>
      </c>
      <c r="B248" s="143"/>
      <c r="C248" s="143"/>
      <c r="D248" s="143"/>
      <c r="E248" s="143"/>
      <c r="F248" s="143"/>
      <c r="G248" s="89">
        <f>G10+G21</f>
        <v>0</v>
      </c>
      <c r="H248" s="89">
        <f>H10+H21</f>
        <v>0</v>
      </c>
      <c r="I248" s="27"/>
      <c r="J248" s="28"/>
    </row>
    <row r="249" spans="1:12" x14ac:dyDescent="0.2">
      <c r="G249" s="47"/>
      <c r="H249" s="47"/>
    </row>
  </sheetData>
  <sheetProtection formatRows="0"/>
  <mergeCells count="238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A161:A167"/>
    <mergeCell ref="B161:B167"/>
    <mergeCell ref="I161:I167"/>
    <mergeCell ref="A168:A174"/>
    <mergeCell ref="B168:B174"/>
    <mergeCell ref="I168:I174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89:A195"/>
    <mergeCell ref="B189:B195"/>
    <mergeCell ref="I189:I195"/>
    <mergeCell ref="A196:A202"/>
    <mergeCell ref="B196:B202"/>
    <mergeCell ref="I196:I202"/>
    <mergeCell ref="A175:A181"/>
    <mergeCell ref="B175:B181"/>
    <mergeCell ref="I175:I181"/>
    <mergeCell ref="A182:A188"/>
    <mergeCell ref="B182:B188"/>
    <mergeCell ref="I182:I188"/>
    <mergeCell ref="A217:A223"/>
    <mergeCell ref="B217:B223"/>
    <mergeCell ref="I217:I223"/>
    <mergeCell ref="B224:F224"/>
    <mergeCell ref="B225:C225"/>
    <mergeCell ref="B226:C226"/>
    <mergeCell ref="A203:A209"/>
    <mergeCell ref="B203:B209"/>
    <mergeCell ref="I203:I209"/>
    <mergeCell ref="A210:A216"/>
    <mergeCell ref="B210:B216"/>
    <mergeCell ref="I210:I216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45:C245"/>
    <mergeCell ref="B246:C246"/>
    <mergeCell ref="B247:C247"/>
    <mergeCell ref="A248:F248"/>
    <mergeCell ref="B239:C239"/>
    <mergeCell ref="B240:C240"/>
    <mergeCell ref="B241:C241"/>
    <mergeCell ref="B242:F242"/>
    <mergeCell ref="B243:C243"/>
    <mergeCell ref="B244:C244"/>
  </mergeCells>
  <conditionalFormatting sqref="L10:L20">
    <cfRule type="duplicateValues" dxfId="8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  <colBreaks count="1" manualBreakCount="1">
    <brk id="9" max="20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2">
    <tabColor rgb="FF92D050"/>
    <pageSetUpPr fitToPage="1"/>
  </sheetPr>
  <dimension ref="A1:R255"/>
  <sheetViews>
    <sheetView zoomScale="85" zoomScaleNormal="85" zoomScaleSheetLayoutView="100" workbookViewId="0">
      <pane ySplit="9" topLeftCell="A236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/DGhnlC8pYWfAjtKJ5TFDDT5npEUbaEzstmf170iKfnCXosWK48lVG1tmmZydbf5d7i14VC7tqU1vcNerwBqtw==" saltValue="+b0SEpMLjUK2sQmSjhrs/Q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7" priority="1"/>
  </conditionalFormatting>
  <dataValidations count="8"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3">
    <tabColor rgb="FF92D050"/>
    <pageSetUpPr fitToPage="1"/>
  </sheetPr>
  <dimension ref="A1:R255"/>
  <sheetViews>
    <sheetView zoomScale="85" zoomScaleNormal="85" zoomScaleSheetLayoutView="100" workbookViewId="0">
      <pane ySplit="9" topLeftCell="A236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xmWh0Fs7qj0vH3x+qH8EQjOrkbQDYQ/i4GVRk2+oec/GK8mm++Y8k7X5kjYECJjsQ6oz40+IfuFlI1ok2FtN+g==" saltValue="RrgE0VAWOMaRq/GTBizowg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6" priority="1"/>
  </conditionalFormatting>
  <dataValidations count="8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4">
    <tabColor rgb="FF92D050"/>
    <pageSetUpPr fitToPage="1"/>
  </sheetPr>
  <dimension ref="A1:R255"/>
  <sheetViews>
    <sheetView zoomScale="85" zoomScaleNormal="85" zoomScaleSheetLayoutView="100" workbookViewId="0">
      <pane ySplit="9" topLeftCell="A236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8IeLIs43+5I3tuUcgpAmuinx34qVjShEOdYAfFl2MqiG9yekF+NiD0KZhApcvdo226GUMKwhs4jyMXpLtQc2BA==" saltValue="qMzKaAUVtJm5UsAEOjawMg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5" priority="1"/>
  </conditionalFormatting>
  <dataValidations count="8"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5">
    <tabColor rgb="FF92D050"/>
    <pageSetUpPr fitToPage="1"/>
  </sheetPr>
  <dimension ref="A1:R255"/>
  <sheetViews>
    <sheetView zoomScale="85" zoomScaleNormal="85" zoomScaleSheetLayoutView="100" workbookViewId="0">
      <pane ySplit="9" topLeftCell="A236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SEeo+XFFCdzoZK1JYlp4HV3n/GbnD36eL1UMdXYVlcYV1WbUnowItpdePZc9Lo6Zp3/qQ/u0p09HH/FtrrY+LA==" saltValue="Segv2RjvRV1lynAZQ7UauQ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4" priority="1"/>
  </conditionalFormatting>
  <dataValidations count="8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9">
    <tabColor rgb="FF92D050"/>
    <pageSetUpPr fitToPage="1"/>
  </sheetPr>
  <dimension ref="A1:R255"/>
  <sheetViews>
    <sheetView zoomScale="85" zoomScaleNormal="85" zoomScaleSheetLayoutView="100" workbookViewId="0">
      <pane ySplit="9" topLeftCell="A236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2psR0bDOpRMBOb/fiua4B1Bg+GFH/cGBsaH7ED/hDk2owq/s+1sTr8RuUisUptuVPpMqMHiYTEaK/GM+v+fe7w==" saltValue="R/GBzdpnI/uL179vbroyhQ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3" priority="1"/>
  </conditionalFormatting>
  <dataValidations count="8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6">
    <tabColor rgb="FF92D050"/>
    <pageSetUpPr fitToPage="1"/>
  </sheetPr>
  <dimension ref="A1:R255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E19" sqref="E19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FNNf57lxMs8xzR2nAJwk+4cgIPv91YTE9Z6ZT5rv7WNoQuItgUL6g7vLTkfYhISJFCGTCYuKy8CbPM3ZoP3esg==" saltValue="mnVbXidahQWp14dFSnyFSw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2" priority="1"/>
  </conditionalFormatting>
  <dataValidations count="8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7">
    <tabColor rgb="FF92D050"/>
    <pageSetUpPr fitToPage="1"/>
  </sheetPr>
  <dimension ref="A1:R255"/>
  <sheetViews>
    <sheetView zoomScale="85" zoomScaleNormal="85" zoomScaleSheetLayoutView="100" workbookViewId="0">
      <pane ySplit="9" topLeftCell="A236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kkuxm0s0/vuvfNcK3zFidcD27Ws9+3yd/eVxC/tZjSIgBxbB8dUxjnpNFt15QpKnl1+dOZewf24MzEQW+rYcqg==" saltValue="O3P9YGH+99sE2P/KGmpaEg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1" priority="1"/>
  </conditionalFormatting>
  <dataValidations count="8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8">
    <tabColor rgb="FF92D050"/>
    <pageSetUpPr fitToPage="1"/>
  </sheetPr>
  <dimension ref="A1:R255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3Q536OYFfTBx6xtle+hOeOrcESGaekldhB2ldbm+QBbrJuerZtQACeaD4nTT9FpoT8PuYncaFiqHqMcqxSOhgw==" saltValue="W1le0Rbvk7T4uWyzhsguSg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0" priority="1"/>
  </conditionalFormatting>
  <dataValidations count="8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28">
    <tabColor theme="5"/>
    <pageSetUpPr fitToPage="1"/>
  </sheetPr>
  <dimension ref="A1:J35"/>
  <sheetViews>
    <sheetView showGridLines="0" topLeftCell="A16" zoomScale="90" zoomScaleNormal="90" zoomScaleSheetLayoutView="100" workbookViewId="0">
      <selection activeCell="D11" sqref="D11:E11"/>
    </sheetView>
  </sheetViews>
  <sheetFormatPr defaultColWidth="9.140625" defaultRowHeight="15" x14ac:dyDescent="0.25"/>
  <cols>
    <col min="1" max="1" width="22.7109375" style="48" customWidth="1"/>
    <col min="2" max="2" width="19.7109375" style="48" customWidth="1"/>
    <col min="3" max="10" width="17.140625" style="48" customWidth="1"/>
    <col min="11" max="16384" width="9.140625" style="48"/>
  </cols>
  <sheetData>
    <row r="1" spans="1:8" ht="18.75" x14ac:dyDescent="0.3">
      <c r="A1" s="67" t="s">
        <v>155</v>
      </c>
      <c r="B1" s="68"/>
      <c r="C1" s="68"/>
      <c r="D1" s="68"/>
      <c r="E1" s="68"/>
      <c r="F1" s="68"/>
    </row>
    <row r="2" spans="1:8" x14ac:dyDescent="0.25">
      <c r="A2" s="49"/>
      <c r="B2" s="49"/>
      <c r="C2" s="49"/>
      <c r="D2" s="49"/>
      <c r="E2" s="49"/>
      <c r="F2" s="49"/>
    </row>
    <row r="3" spans="1:8" ht="24.75" customHeight="1" x14ac:dyDescent="0.25">
      <c r="A3" s="193" t="s">
        <v>224</v>
      </c>
      <c r="B3" s="194"/>
      <c r="C3" s="194"/>
      <c r="D3" s="194"/>
      <c r="E3" s="194"/>
      <c r="F3" s="194"/>
      <c r="G3" s="194"/>
      <c r="H3" s="194"/>
    </row>
    <row r="4" spans="1:8" x14ac:dyDescent="0.25">
      <c r="A4" s="52"/>
      <c r="B4" s="52"/>
      <c r="C4" s="52"/>
      <c r="D4" s="52"/>
      <c r="E4" s="52"/>
      <c r="F4" s="52"/>
    </row>
    <row r="5" spans="1:8" x14ac:dyDescent="0.25">
      <c r="A5" s="192" t="s">
        <v>165</v>
      </c>
      <c r="B5" s="192"/>
      <c r="C5" s="192"/>
      <c r="D5" s="192"/>
      <c r="E5" s="192"/>
      <c r="F5" s="192"/>
    </row>
    <row r="6" spans="1:8" x14ac:dyDescent="0.25">
      <c r="A6" s="186" t="s">
        <v>159</v>
      </c>
      <c r="B6" s="187"/>
      <c r="C6" s="188"/>
      <c r="D6" s="50" t="s">
        <v>161</v>
      </c>
      <c r="E6" s="50" t="s">
        <v>162</v>
      </c>
      <c r="F6" s="50" t="s">
        <v>163</v>
      </c>
      <c r="G6" s="50" t="s">
        <v>164</v>
      </c>
      <c r="H6" s="50" t="s">
        <v>160</v>
      </c>
    </row>
    <row r="7" spans="1:8" x14ac:dyDescent="0.25">
      <c r="A7" s="195" t="s">
        <v>167</v>
      </c>
      <c r="B7" s="196"/>
      <c r="C7" s="196"/>
      <c r="D7" s="196"/>
      <c r="E7" s="196"/>
      <c r="F7" s="196"/>
      <c r="G7" s="196"/>
      <c r="H7" s="197"/>
    </row>
    <row r="8" spans="1:8" x14ac:dyDescent="0.25">
      <c r="A8" s="189" t="s">
        <v>168</v>
      </c>
      <c r="B8" s="190"/>
      <c r="C8" s="191"/>
      <c r="D8" s="88"/>
      <c r="E8" s="51"/>
      <c r="F8" s="51"/>
      <c r="G8" s="51"/>
      <c r="H8" s="105">
        <f>SUM(D8:G8)</f>
        <v>0</v>
      </c>
    </row>
    <row r="9" spans="1:8" x14ac:dyDescent="0.25">
      <c r="A9" s="189" t="s">
        <v>169</v>
      </c>
      <c r="B9" s="190"/>
      <c r="C9" s="191"/>
      <c r="D9" s="104">
        <f>D8*DATA!C2</f>
        <v>0</v>
      </c>
      <c r="E9" s="105">
        <f>E8*DATA!C3</f>
        <v>0</v>
      </c>
      <c r="F9" s="105">
        <f>F8*DATA!C4</f>
        <v>0</v>
      </c>
      <c r="G9" s="105">
        <f>G8*DATA!C5</f>
        <v>0</v>
      </c>
      <c r="H9" s="105">
        <f>SUM(D9:G9)</f>
        <v>0</v>
      </c>
    </row>
    <row r="10" spans="1:8" x14ac:dyDescent="0.25">
      <c r="A10" s="195" t="s">
        <v>187</v>
      </c>
      <c r="B10" s="196"/>
      <c r="C10" s="196"/>
      <c r="D10" s="196"/>
      <c r="E10" s="196"/>
      <c r="F10" s="196"/>
      <c r="G10" s="196"/>
      <c r="H10" s="197"/>
    </row>
    <row r="11" spans="1:8" ht="15" customHeight="1" x14ac:dyDescent="0.25">
      <c r="A11" s="189" t="s">
        <v>170</v>
      </c>
      <c r="B11" s="190"/>
      <c r="C11" s="191"/>
      <c r="D11" s="88"/>
      <c r="E11" s="51"/>
      <c r="F11" s="51"/>
      <c r="G11" s="51"/>
      <c r="H11" s="105">
        <f>SUM(D11:G11)</f>
        <v>0</v>
      </c>
    </row>
    <row r="12" spans="1:8" ht="15" customHeight="1" x14ac:dyDescent="0.25">
      <c r="A12" s="189" t="s">
        <v>171</v>
      </c>
      <c r="B12" s="190"/>
      <c r="C12" s="191"/>
      <c r="D12" s="104">
        <f>D11*DATA!D2</f>
        <v>0</v>
      </c>
      <c r="E12" s="105">
        <f>E11*DATA!D3</f>
        <v>0</v>
      </c>
      <c r="F12" s="105">
        <f>F11*DATA!D4</f>
        <v>0</v>
      </c>
      <c r="G12" s="105">
        <f>G11*DATA!D5</f>
        <v>0</v>
      </c>
      <c r="H12" s="105">
        <f>SUM(D12:G12)</f>
        <v>0</v>
      </c>
    </row>
    <row r="13" spans="1:8" ht="15" customHeight="1" x14ac:dyDescent="0.25">
      <c r="A13" s="52"/>
      <c r="B13" s="52"/>
      <c r="C13" s="52"/>
      <c r="D13" s="52"/>
      <c r="E13" s="52"/>
      <c r="F13" s="52"/>
    </row>
    <row r="14" spans="1:8" ht="15" customHeight="1" x14ac:dyDescent="0.25">
      <c r="A14" s="198" t="s">
        <v>157</v>
      </c>
      <c r="B14" s="198"/>
      <c r="C14" s="198"/>
      <c r="D14" s="102">
        <f>D8+D11</f>
        <v>0</v>
      </c>
      <c r="E14" s="102">
        <f t="shared" ref="E14:H15" si="0">E8+E11</f>
        <v>0</v>
      </c>
      <c r="F14" s="102">
        <f t="shared" si="0"/>
        <v>0</v>
      </c>
      <c r="G14" s="102">
        <f t="shared" si="0"/>
        <v>0</v>
      </c>
      <c r="H14" s="102">
        <f t="shared" si="0"/>
        <v>0</v>
      </c>
    </row>
    <row r="15" spans="1:8" ht="15" customHeight="1" x14ac:dyDescent="0.25">
      <c r="A15" s="198" t="s">
        <v>172</v>
      </c>
      <c r="B15" s="198"/>
      <c r="C15" s="198"/>
      <c r="D15" s="102">
        <f>D9+D12</f>
        <v>0</v>
      </c>
      <c r="E15" s="102">
        <f t="shared" si="0"/>
        <v>0</v>
      </c>
      <c r="F15" s="102">
        <f t="shared" si="0"/>
        <v>0</v>
      </c>
      <c r="G15" s="102">
        <f t="shared" si="0"/>
        <v>0</v>
      </c>
      <c r="H15" s="102">
        <f t="shared" si="0"/>
        <v>0</v>
      </c>
    </row>
    <row r="19" spans="1:10" s="71" customFormat="1" x14ac:dyDescent="0.25">
      <c r="A19" s="69" t="s">
        <v>225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0" s="71" customFormat="1" x14ac:dyDescent="0.25">
      <c r="A20" s="101" t="s">
        <v>229</v>
      </c>
      <c r="B20" s="72"/>
      <c r="C20" s="72"/>
      <c r="D20" s="72"/>
      <c r="E20" s="70"/>
      <c r="F20" s="70"/>
      <c r="G20" s="70"/>
      <c r="H20" s="70"/>
      <c r="I20" s="70"/>
      <c r="J20" s="70"/>
    </row>
    <row r="21" spans="1:10" s="73" customFormat="1" x14ac:dyDescent="0.25">
      <c r="A21" s="78" t="s">
        <v>219</v>
      </c>
      <c r="B21" s="79" t="str">
        <f>_xlfn.IFNA(VLOOKUP("Pareiškėjas",DATA!N2:O5,2,FALSE),"")</f>
        <v/>
      </c>
      <c r="C21" s="72"/>
      <c r="D21" s="72"/>
      <c r="E21" s="72"/>
      <c r="F21" s="72"/>
      <c r="G21" s="72"/>
      <c r="H21" s="72"/>
      <c r="I21" s="72"/>
      <c r="J21" s="72"/>
    </row>
    <row r="22" spans="1:10" s="73" customFormat="1" x14ac:dyDescent="0.25">
      <c r="A22" s="76" t="s">
        <v>220</v>
      </c>
      <c r="B22" s="102">
        <f>+DATA!$I$2+D14</f>
        <v>0</v>
      </c>
    </row>
    <row r="23" spans="1:10" s="73" customFormat="1" x14ac:dyDescent="0.25">
      <c r="A23" s="76" t="s">
        <v>86</v>
      </c>
      <c r="B23" s="103">
        <f>DATA!$J$2+D15</f>
        <v>0</v>
      </c>
    </row>
    <row r="24" spans="1:10" s="73" customFormat="1" x14ac:dyDescent="0.25">
      <c r="A24" s="80" t="s">
        <v>221</v>
      </c>
      <c r="B24" s="81" t="str">
        <f>_xlfn.IFNA(VLOOKUP("Partneris Nr. 1",DATA!N2:O5,2,FALSE),"")</f>
        <v/>
      </c>
      <c r="C24" s="74"/>
      <c r="D24" s="74"/>
      <c r="E24" s="74"/>
      <c r="F24" s="74"/>
      <c r="G24" s="74"/>
      <c r="H24" s="74"/>
      <c r="I24" s="74"/>
      <c r="J24" s="74"/>
    </row>
    <row r="25" spans="1:10" s="73" customFormat="1" x14ac:dyDescent="0.25">
      <c r="A25" s="76" t="s">
        <v>220</v>
      </c>
      <c r="B25" s="102">
        <f>DATA!$I$3+E14</f>
        <v>0</v>
      </c>
      <c r="C25" s="74"/>
      <c r="D25" s="74"/>
      <c r="E25" s="74"/>
      <c r="F25" s="74"/>
      <c r="G25" s="74"/>
      <c r="H25" s="74"/>
      <c r="I25" s="74"/>
      <c r="J25" s="74"/>
    </row>
    <row r="26" spans="1:10" s="73" customFormat="1" x14ac:dyDescent="0.25">
      <c r="A26" s="76" t="s">
        <v>86</v>
      </c>
      <c r="B26" s="102">
        <f>DATA!$J$3+E15</f>
        <v>0</v>
      </c>
      <c r="C26" s="74"/>
      <c r="D26" s="74"/>
      <c r="E26" s="74"/>
      <c r="F26" s="74"/>
      <c r="G26" s="74"/>
      <c r="H26" s="74"/>
      <c r="I26" s="74"/>
      <c r="J26" s="74"/>
    </row>
    <row r="27" spans="1:10" s="75" customFormat="1" x14ac:dyDescent="0.25">
      <c r="A27" s="80" t="s">
        <v>222</v>
      </c>
      <c r="B27" s="82" t="str">
        <f>_xlfn.IFNA(VLOOKUP("Partneris Nr. 2",DATA!N2:O5,2,FALSE),"")</f>
        <v/>
      </c>
    </row>
    <row r="28" spans="1:10" s="75" customFormat="1" x14ac:dyDescent="0.25">
      <c r="A28" s="76" t="s">
        <v>220</v>
      </c>
      <c r="B28" s="102">
        <f>DATA!$I$4+F14</f>
        <v>0</v>
      </c>
    </row>
    <row r="29" spans="1:10" s="75" customFormat="1" x14ac:dyDescent="0.25">
      <c r="A29" s="76" t="s">
        <v>86</v>
      </c>
      <c r="B29" s="102">
        <f>DATA!$J$4+F15</f>
        <v>0</v>
      </c>
    </row>
    <row r="30" spans="1:10" s="75" customFormat="1" x14ac:dyDescent="0.25">
      <c r="A30" s="80" t="s">
        <v>223</v>
      </c>
      <c r="B30" s="82" t="str">
        <f>_xlfn.IFNA(VLOOKUP("Partneris Nr. 3",DATA!N2:O5,2,FALSE),"")</f>
        <v/>
      </c>
    </row>
    <row r="31" spans="1:10" s="75" customFormat="1" x14ac:dyDescent="0.25">
      <c r="A31" s="77" t="s">
        <v>220</v>
      </c>
      <c r="B31" s="102">
        <f>DATA!$I$5+G14</f>
        <v>0</v>
      </c>
    </row>
    <row r="32" spans="1:10" s="75" customFormat="1" x14ac:dyDescent="0.25">
      <c r="A32" s="77" t="s">
        <v>86</v>
      </c>
      <c r="B32" s="102">
        <f>DATA!$J$5+G15</f>
        <v>0</v>
      </c>
    </row>
    <row r="33" spans="1:2" s="75" customFormat="1" x14ac:dyDescent="0.25">
      <c r="A33" s="184" t="s">
        <v>84</v>
      </c>
      <c r="B33" s="185"/>
    </row>
    <row r="34" spans="1:2" s="75" customFormat="1" x14ac:dyDescent="0.25">
      <c r="A34" s="77" t="s">
        <v>220</v>
      </c>
      <c r="B34" s="102">
        <f>B22+B25+B28+B31</f>
        <v>0</v>
      </c>
    </row>
    <row r="35" spans="1:2" s="75" customFormat="1" x14ac:dyDescent="0.25">
      <c r="A35" s="77" t="s">
        <v>86</v>
      </c>
      <c r="B35" s="102">
        <f>+B23+B26+B29+B32</f>
        <v>0</v>
      </c>
    </row>
  </sheetData>
  <sheetProtection algorithmName="SHA-512" hashValue="gIoI1DGfRGxi2Edii/bIHNjWX/htx/VuOA6U3b7R1YbKKPb/zuNo8FjyeOPAd376NVSaIbYcA7yhfHS5WH45xw==" saltValue="N/b30OTrpaKZm2awdM/yFw==" spinCount="100000" sheet="1" formatRows="0"/>
  <mergeCells count="12">
    <mergeCell ref="A33:B33"/>
    <mergeCell ref="A6:C6"/>
    <mergeCell ref="A8:C8"/>
    <mergeCell ref="A5:F5"/>
    <mergeCell ref="A3:H3"/>
    <mergeCell ref="A7:H7"/>
    <mergeCell ref="A15:C15"/>
    <mergeCell ref="A9:C9"/>
    <mergeCell ref="A10:H10"/>
    <mergeCell ref="A11:C11"/>
    <mergeCell ref="A12:C12"/>
    <mergeCell ref="A14:C14"/>
  </mergeCells>
  <pageMargins left="0.31496062992125984" right="0.31496062992125984" top="0.78740157480314965" bottom="0.78740157480314965" header="0.31496062992125984" footer="0.31496062992125984"/>
  <pageSetup paperSize="9" scale="67" fitToHeight="0" orientation="landscape" verticalDpi="0" r:id="rId1"/>
  <headerFooter>
    <oddFooter>&amp;A&amp;RPuslapių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24">
    <pageSetUpPr fitToPage="1"/>
  </sheetPr>
  <dimension ref="A1:M80"/>
  <sheetViews>
    <sheetView zoomScaleNormal="100" workbookViewId="0">
      <selection activeCell="B66" sqref="B66"/>
    </sheetView>
  </sheetViews>
  <sheetFormatPr defaultColWidth="9.140625" defaultRowHeight="12.75" x14ac:dyDescent="0.2"/>
  <cols>
    <col min="1" max="1" width="8.5703125" style="6" customWidth="1"/>
    <col min="2" max="2" width="62" style="6" customWidth="1"/>
    <col min="3" max="6" width="15.7109375" style="85" customWidth="1"/>
    <col min="7" max="7" width="17" style="6" customWidth="1"/>
    <col min="8" max="8" width="20" style="6" customWidth="1"/>
    <col min="9" max="16384" width="9.140625" style="6"/>
  </cols>
  <sheetData>
    <row r="1" spans="1:7" ht="15.75" x14ac:dyDescent="0.2">
      <c r="B1" s="139" t="s">
        <v>141</v>
      </c>
      <c r="C1" s="139"/>
      <c r="D1" s="139"/>
      <c r="E1" s="139"/>
      <c r="F1" s="139"/>
    </row>
    <row r="2" spans="1:7" x14ac:dyDescent="0.2">
      <c r="A2" s="7"/>
      <c r="B2" s="7"/>
      <c r="C2" s="83"/>
      <c r="D2" s="83"/>
      <c r="E2" s="83"/>
      <c r="F2" s="83"/>
    </row>
    <row r="3" spans="1:7" ht="38.25" x14ac:dyDescent="0.2">
      <c r="A3" s="54" t="s">
        <v>156</v>
      </c>
      <c r="B3" s="54" t="s">
        <v>82</v>
      </c>
      <c r="C3" s="54" t="s">
        <v>135</v>
      </c>
      <c r="D3" s="54" t="s">
        <v>136</v>
      </c>
      <c r="E3" s="54" t="s">
        <v>83</v>
      </c>
      <c r="F3" s="54" t="s">
        <v>86</v>
      </c>
    </row>
    <row r="4" spans="1:7" hidden="1" x14ac:dyDescent="0.2">
      <c r="A4" s="8" t="s">
        <v>128</v>
      </c>
      <c r="B4" s="9" t="s">
        <v>0</v>
      </c>
      <c r="C4" s="87"/>
      <c r="D4" s="87"/>
      <c r="E4" s="91">
        <f>SUM(E5:E32)</f>
        <v>0</v>
      </c>
      <c r="F4" s="91">
        <f>SUM(F5:F32)</f>
        <v>0</v>
      </c>
    </row>
    <row r="5" spans="1:7" hidden="1" x14ac:dyDescent="0.2">
      <c r="A5" s="120">
        <f>'1'!$D$2</f>
        <v>0</v>
      </c>
      <c r="B5" s="110">
        <f>'1'!$D$3</f>
        <v>0</v>
      </c>
      <c r="C5" s="119">
        <f>'1'!$D$4</f>
        <v>0</v>
      </c>
      <c r="D5" s="109">
        <f>'1'!$H$4</f>
        <v>0</v>
      </c>
      <c r="E5" s="108">
        <f>'1'!$G$10</f>
        <v>0</v>
      </c>
      <c r="F5" s="108">
        <f>'1'!$H$10</f>
        <v>0</v>
      </c>
      <c r="G5" s="10"/>
    </row>
    <row r="6" spans="1:7" hidden="1" x14ac:dyDescent="0.2">
      <c r="A6" s="120">
        <f>'2'!$D$2</f>
        <v>0</v>
      </c>
      <c r="B6" s="111">
        <f>'2'!$D$3</f>
        <v>0</v>
      </c>
      <c r="C6" s="119">
        <f>'2'!$D$4</f>
        <v>0</v>
      </c>
      <c r="D6" s="109">
        <f>'2'!$H$4</f>
        <v>0</v>
      </c>
      <c r="E6" s="108">
        <f>'2'!$G$10</f>
        <v>0</v>
      </c>
      <c r="F6" s="108">
        <f>'2'!$H$10</f>
        <v>0</v>
      </c>
    </row>
    <row r="7" spans="1:7" ht="12" hidden="1" customHeight="1" x14ac:dyDescent="0.2">
      <c r="A7" s="120">
        <f>'3'!$D$2</f>
        <v>0</v>
      </c>
      <c r="B7" s="111">
        <f>'3'!$D$3</f>
        <v>0</v>
      </c>
      <c r="C7" s="119">
        <f>'3'!$D$4</f>
        <v>0</v>
      </c>
      <c r="D7" s="109">
        <f>'3'!$H$4</f>
        <v>0</v>
      </c>
      <c r="E7" s="108">
        <f>'3'!$G$10</f>
        <v>0</v>
      </c>
      <c r="F7" s="108">
        <f>'3'!$H$10</f>
        <v>0</v>
      </c>
    </row>
    <row r="8" spans="1:7" hidden="1" x14ac:dyDescent="0.2">
      <c r="A8" s="120">
        <f>'4'!$D$2</f>
        <v>0</v>
      </c>
      <c r="B8" s="111">
        <f>'4'!$D$3</f>
        <v>0</v>
      </c>
      <c r="C8" s="119">
        <f>'4'!$D$4</f>
        <v>0</v>
      </c>
      <c r="D8" s="109">
        <f>'4'!$H$4</f>
        <v>0</v>
      </c>
      <c r="E8" s="108">
        <f>'4'!$G$10</f>
        <v>0</v>
      </c>
      <c r="F8" s="108">
        <f>'4'!$H$10</f>
        <v>0</v>
      </c>
    </row>
    <row r="9" spans="1:7" hidden="1" x14ac:dyDescent="0.2">
      <c r="A9" s="120">
        <f>'5'!$D$2</f>
        <v>0</v>
      </c>
      <c r="B9" s="111">
        <f>'5'!$D$3</f>
        <v>0</v>
      </c>
      <c r="C9" s="119">
        <f>'5'!$D$4</f>
        <v>0</v>
      </c>
      <c r="D9" s="109">
        <f>'5'!$H$4</f>
        <v>0</v>
      </c>
      <c r="E9" s="108">
        <f>'5'!$G$10</f>
        <v>0</v>
      </c>
      <c r="F9" s="108">
        <f>'5'!$H$10</f>
        <v>0</v>
      </c>
    </row>
    <row r="10" spans="1:7" hidden="1" x14ac:dyDescent="0.2">
      <c r="A10" s="120">
        <f>'6'!$D$2</f>
        <v>0</v>
      </c>
      <c r="B10" s="111">
        <f>'6'!$D$3</f>
        <v>0</v>
      </c>
      <c r="C10" s="119">
        <f>'6'!$D$4</f>
        <v>0</v>
      </c>
      <c r="D10" s="109">
        <f>'6'!$H$4</f>
        <v>0</v>
      </c>
      <c r="E10" s="108">
        <f>'6'!$G$10</f>
        <v>0</v>
      </c>
      <c r="F10" s="108">
        <f>'6'!$H$10</f>
        <v>0</v>
      </c>
    </row>
    <row r="11" spans="1:7" hidden="1" x14ac:dyDescent="0.2">
      <c r="A11" s="120">
        <f>'7'!$D$2</f>
        <v>0</v>
      </c>
      <c r="B11" s="111">
        <f>'7'!$D$3</f>
        <v>0</v>
      </c>
      <c r="C11" s="119">
        <f>'7'!$D$4</f>
        <v>0</v>
      </c>
      <c r="D11" s="109">
        <f>'7'!$H$4</f>
        <v>0</v>
      </c>
      <c r="E11" s="108">
        <f>'7'!$G$10</f>
        <v>0</v>
      </c>
      <c r="F11" s="108">
        <f>'7'!$H$10</f>
        <v>0</v>
      </c>
    </row>
    <row r="12" spans="1:7" hidden="1" x14ac:dyDescent="0.2">
      <c r="A12" s="120">
        <f>'8'!$D$2</f>
        <v>0</v>
      </c>
      <c r="B12" s="111">
        <f>'8'!$D$3</f>
        <v>0</v>
      </c>
      <c r="C12" s="119">
        <f>'7'!$D$4</f>
        <v>0</v>
      </c>
      <c r="D12" s="109">
        <f>'8'!$H$4</f>
        <v>0</v>
      </c>
      <c r="E12" s="108">
        <f>'8'!$G$10</f>
        <v>0</v>
      </c>
      <c r="F12" s="108">
        <f>'8'!$H$10</f>
        <v>0</v>
      </c>
    </row>
    <row r="13" spans="1:7" hidden="1" x14ac:dyDescent="0.2">
      <c r="A13" s="120">
        <f>'9'!$D$2</f>
        <v>0</v>
      </c>
      <c r="B13" s="111">
        <f>'9'!$D$3</f>
        <v>0</v>
      </c>
      <c r="C13" s="119">
        <f>'9'!$D$4</f>
        <v>0</v>
      </c>
      <c r="D13" s="109">
        <f>'9'!$H$4</f>
        <v>0</v>
      </c>
      <c r="E13" s="108">
        <f>'9'!$G$10</f>
        <v>0</v>
      </c>
      <c r="F13" s="108">
        <f>'9'!$H$10</f>
        <v>0</v>
      </c>
    </row>
    <row r="14" spans="1:7" hidden="1" x14ac:dyDescent="0.2">
      <c r="A14" s="120">
        <f>'10'!$D$2</f>
        <v>0</v>
      </c>
      <c r="B14" s="111">
        <f>'10'!$D$3</f>
        <v>0</v>
      </c>
      <c r="C14" s="119">
        <f>'10'!$D$4</f>
        <v>0</v>
      </c>
      <c r="D14" s="109">
        <f>'10'!$H$4</f>
        <v>0</v>
      </c>
      <c r="E14" s="108">
        <f>'10'!$G$10</f>
        <v>0</v>
      </c>
      <c r="F14" s="108">
        <f>'10'!$H$10</f>
        <v>0</v>
      </c>
    </row>
    <row r="15" spans="1:7" hidden="1" x14ac:dyDescent="0.2">
      <c r="A15" s="120">
        <f>'11'!$D$2</f>
        <v>0</v>
      </c>
      <c r="B15" s="111">
        <f>'11'!$D$3</f>
        <v>0</v>
      </c>
      <c r="C15" s="119">
        <f>'11'!$D$4</f>
        <v>0</v>
      </c>
      <c r="D15" s="109">
        <f>'11'!$H$4</f>
        <v>0</v>
      </c>
      <c r="E15" s="108">
        <f>'11'!$G$10</f>
        <v>0</v>
      </c>
      <c r="F15" s="108">
        <f>'11'!$H$10</f>
        <v>0</v>
      </c>
    </row>
    <row r="16" spans="1:7" hidden="1" x14ac:dyDescent="0.2">
      <c r="A16" s="120">
        <f>'12'!$D$2</f>
        <v>0</v>
      </c>
      <c r="B16" s="111">
        <f>'12'!$D$3</f>
        <v>0</v>
      </c>
      <c r="C16" s="119">
        <f>'12'!$D$4</f>
        <v>0</v>
      </c>
      <c r="D16" s="109">
        <f>'12'!$H$4</f>
        <v>0</v>
      </c>
      <c r="E16" s="108">
        <f>'12'!$G$10</f>
        <v>0</v>
      </c>
      <c r="F16" s="108">
        <f>'12'!$H$10</f>
        <v>0</v>
      </c>
    </row>
    <row r="17" spans="1:6" hidden="1" x14ac:dyDescent="0.2">
      <c r="A17" s="120">
        <f>'13'!$D$2</f>
        <v>0</v>
      </c>
      <c r="B17" s="111">
        <f>'13'!$D$3</f>
        <v>0</v>
      </c>
      <c r="C17" s="119">
        <f>'13'!$D$4</f>
        <v>0</v>
      </c>
      <c r="D17" s="109">
        <f>'13'!$H$4</f>
        <v>0</v>
      </c>
      <c r="E17" s="108">
        <f>'13'!$G$10</f>
        <v>0</v>
      </c>
      <c r="F17" s="108">
        <f>'13'!$H$10</f>
        <v>0</v>
      </c>
    </row>
    <row r="18" spans="1:6" hidden="1" x14ac:dyDescent="0.2">
      <c r="A18" s="120">
        <f>'14'!$D$2</f>
        <v>0</v>
      </c>
      <c r="B18" s="111">
        <f>'14'!$D$3</f>
        <v>0</v>
      </c>
      <c r="C18" s="119">
        <f>'14'!$D$4</f>
        <v>0</v>
      </c>
      <c r="D18" s="109">
        <f>'14'!$H$4</f>
        <v>0</v>
      </c>
      <c r="E18" s="108">
        <f>'14'!$G$10</f>
        <v>0</v>
      </c>
      <c r="F18" s="108">
        <f>'14'!$H$10</f>
        <v>0</v>
      </c>
    </row>
    <row r="19" spans="1:6" hidden="1" x14ac:dyDescent="0.2">
      <c r="A19" s="120">
        <f>'15'!$D$2</f>
        <v>0</v>
      </c>
      <c r="B19" s="111">
        <f>'15'!$D$3</f>
        <v>0</v>
      </c>
      <c r="C19" s="119">
        <f>'15'!$D$4</f>
        <v>0</v>
      </c>
      <c r="D19" s="109">
        <f>'15'!$H$4</f>
        <v>0</v>
      </c>
      <c r="E19" s="108">
        <f>'15'!$G$10</f>
        <v>0</v>
      </c>
      <c r="F19" s="108">
        <f>'15'!$H$10</f>
        <v>0</v>
      </c>
    </row>
    <row r="20" spans="1:6" hidden="1" x14ac:dyDescent="0.2">
      <c r="A20" s="120"/>
      <c r="B20" s="110"/>
      <c r="C20" s="119"/>
      <c r="D20" s="109"/>
      <c r="E20" s="108"/>
      <c r="F20" s="108"/>
    </row>
    <row r="21" spans="1:6" hidden="1" x14ac:dyDescent="0.2">
      <c r="A21" s="120"/>
      <c r="B21" s="110"/>
      <c r="C21" s="119"/>
      <c r="D21" s="109"/>
      <c r="E21" s="108"/>
      <c r="F21" s="108"/>
    </row>
    <row r="22" spans="1:6" hidden="1" x14ac:dyDescent="0.2">
      <c r="A22" s="120"/>
      <c r="B22" s="110"/>
      <c r="C22" s="119"/>
      <c r="D22" s="109"/>
      <c r="E22" s="108"/>
      <c r="F22" s="108"/>
    </row>
    <row r="23" spans="1:6" hidden="1" x14ac:dyDescent="0.2">
      <c r="A23" s="120"/>
      <c r="B23" s="110"/>
      <c r="C23" s="119"/>
      <c r="D23" s="109"/>
      <c r="E23" s="108"/>
      <c r="F23" s="108"/>
    </row>
    <row r="24" spans="1:6" hidden="1" x14ac:dyDescent="0.2">
      <c r="A24" s="120"/>
      <c r="B24" s="111"/>
      <c r="C24" s="119"/>
      <c r="D24" s="109"/>
      <c r="E24" s="108"/>
      <c r="F24" s="108"/>
    </row>
    <row r="25" spans="1:6" hidden="1" x14ac:dyDescent="0.2">
      <c r="A25" s="120"/>
      <c r="B25" s="111"/>
      <c r="C25" s="119"/>
      <c r="D25" s="109"/>
      <c r="E25" s="108"/>
      <c r="F25" s="108"/>
    </row>
    <row r="26" spans="1:6" hidden="1" x14ac:dyDescent="0.2">
      <c r="A26" s="120"/>
      <c r="B26" s="111"/>
      <c r="C26" s="119"/>
      <c r="D26" s="109"/>
      <c r="E26" s="108"/>
      <c r="F26" s="108"/>
    </row>
    <row r="27" spans="1:6" hidden="1" x14ac:dyDescent="0.2">
      <c r="A27" s="120"/>
      <c r="B27" s="111"/>
      <c r="C27" s="119"/>
      <c r="D27" s="109"/>
      <c r="E27" s="108"/>
      <c r="F27" s="108"/>
    </row>
    <row r="28" spans="1:6" hidden="1" x14ac:dyDescent="0.2">
      <c r="A28" s="120"/>
      <c r="B28" s="111"/>
      <c r="C28" s="119"/>
      <c r="D28" s="109"/>
      <c r="E28" s="108"/>
      <c r="F28" s="108"/>
    </row>
    <row r="29" spans="1:6" hidden="1" x14ac:dyDescent="0.2">
      <c r="A29" s="120"/>
      <c r="B29" s="111"/>
      <c r="C29" s="119"/>
      <c r="D29" s="109"/>
      <c r="E29" s="108"/>
      <c r="F29" s="108"/>
    </row>
    <row r="30" spans="1:6" hidden="1" x14ac:dyDescent="0.2">
      <c r="A30" s="120"/>
      <c r="B30" s="111"/>
      <c r="C30" s="119"/>
      <c r="D30" s="109"/>
      <c r="E30" s="108"/>
      <c r="F30" s="108"/>
    </row>
    <row r="31" spans="1:6" hidden="1" x14ac:dyDescent="0.2">
      <c r="A31" s="120"/>
      <c r="B31" s="111"/>
      <c r="C31" s="119"/>
      <c r="D31" s="109"/>
      <c r="E31" s="108"/>
      <c r="F31" s="108"/>
    </row>
    <row r="32" spans="1:6" hidden="1" x14ac:dyDescent="0.2">
      <c r="A32" s="120"/>
      <c r="B32" s="111"/>
      <c r="C32" s="119"/>
      <c r="D32" s="109"/>
      <c r="E32" s="108"/>
      <c r="F32" s="108"/>
    </row>
    <row r="33" spans="1:6" hidden="1" x14ac:dyDescent="0.2">
      <c r="A33" s="8" t="s">
        <v>121</v>
      </c>
      <c r="B33" s="9" t="s">
        <v>122</v>
      </c>
      <c r="C33" s="87"/>
      <c r="D33" s="87"/>
      <c r="E33" s="91">
        <f>SUM(E34:E56)</f>
        <v>0</v>
      </c>
      <c r="F33" s="91">
        <f>SUM(F34:F56)</f>
        <v>0</v>
      </c>
    </row>
    <row r="34" spans="1:6" hidden="1" x14ac:dyDescent="0.2">
      <c r="A34" s="120">
        <f>'1'!$D$2</f>
        <v>0</v>
      </c>
      <c r="B34" s="110">
        <f>'1'!$D$3</f>
        <v>0</v>
      </c>
      <c r="C34" s="119">
        <f>'1'!$D$4</f>
        <v>0</v>
      </c>
      <c r="D34" s="109">
        <f>'1'!$H$4</f>
        <v>0</v>
      </c>
      <c r="E34" s="108">
        <f>'1'!$G$21</f>
        <v>0</v>
      </c>
      <c r="F34" s="108">
        <f>'1'!$H$21</f>
        <v>0</v>
      </c>
    </row>
    <row r="35" spans="1:6" hidden="1" x14ac:dyDescent="0.2">
      <c r="A35" s="120">
        <f>'2'!$D$2</f>
        <v>0</v>
      </c>
      <c r="B35" s="111">
        <f>'2'!$D$3</f>
        <v>0</v>
      </c>
      <c r="C35" s="119">
        <f>'2'!$D$4</f>
        <v>0</v>
      </c>
      <c r="D35" s="109">
        <f>'2'!$H$4</f>
        <v>0</v>
      </c>
      <c r="E35" s="108">
        <f>'2'!$G$21</f>
        <v>0</v>
      </c>
      <c r="F35" s="108">
        <f>'2'!$H$21</f>
        <v>0</v>
      </c>
    </row>
    <row r="36" spans="1:6" hidden="1" x14ac:dyDescent="0.2">
      <c r="A36" s="120">
        <f>'3'!$D$2</f>
        <v>0</v>
      </c>
      <c r="B36" s="111">
        <f>'3'!$D$3</f>
        <v>0</v>
      </c>
      <c r="C36" s="119">
        <f>'3'!$D$4</f>
        <v>0</v>
      </c>
      <c r="D36" s="109">
        <f>'3'!$H$4</f>
        <v>0</v>
      </c>
      <c r="E36" s="108">
        <f>'3'!$G$21</f>
        <v>0</v>
      </c>
      <c r="F36" s="108">
        <f>'3'!$H$21</f>
        <v>0</v>
      </c>
    </row>
    <row r="37" spans="1:6" hidden="1" x14ac:dyDescent="0.2">
      <c r="A37" s="120">
        <f>'4'!$D$2</f>
        <v>0</v>
      </c>
      <c r="B37" s="111">
        <f>'4'!$D$3</f>
        <v>0</v>
      </c>
      <c r="C37" s="119">
        <f>'4'!$D$4</f>
        <v>0</v>
      </c>
      <c r="D37" s="109">
        <f>'4'!$H$4</f>
        <v>0</v>
      </c>
      <c r="E37" s="108">
        <f>'4'!$G$21</f>
        <v>0</v>
      </c>
      <c r="F37" s="108">
        <f>'4'!$H$21</f>
        <v>0</v>
      </c>
    </row>
    <row r="38" spans="1:6" hidden="1" x14ac:dyDescent="0.2">
      <c r="A38" s="120">
        <f>'5'!$D$2</f>
        <v>0</v>
      </c>
      <c r="B38" s="111">
        <f>'5'!$D$3</f>
        <v>0</v>
      </c>
      <c r="C38" s="119">
        <f>'5'!$D$4</f>
        <v>0</v>
      </c>
      <c r="D38" s="109">
        <f>'5'!$H$4</f>
        <v>0</v>
      </c>
      <c r="E38" s="108">
        <f>'5'!$G$21</f>
        <v>0</v>
      </c>
      <c r="F38" s="108">
        <f>'5'!$H$21</f>
        <v>0</v>
      </c>
    </row>
    <row r="39" spans="1:6" hidden="1" x14ac:dyDescent="0.2">
      <c r="A39" s="120">
        <f>'6'!$D$2</f>
        <v>0</v>
      </c>
      <c r="B39" s="111">
        <f>'6'!$D$3</f>
        <v>0</v>
      </c>
      <c r="C39" s="119">
        <f>'6'!$D$4</f>
        <v>0</v>
      </c>
      <c r="D39" s="109">
        <f>'6'!$H$4</f>
        <v>0</v>
      </c>
      <c r="E39" s="108">
        <f>'6'!$G$21</f>
        <v>0</v>
      </c>
      <c r="F39" s="108">
        <f>'6'!$H$21</f>
        <v>0</v>
      </c>
    </row>
    <row r="40" spans="1:6" hidden="1" x14ac:dyDescent="0.2">
      <c r="A40" s="120">
        <f>'7'!$D$2</f>
        <v>0</v>
      </c>
      <c r="B40" s="111">
        <f>'7'!$D$3</f>
        <v>0</v>
      </c>
      <c r="C40" s="119">
        <f>'7'!$D$4</f>
        <v>0</v>
      </c>
      <c r="D40" s="109">
        <f>'7'!$H$4</f>
        <v>0</v>
      </c>
      <c r="E40" s="108">
        <f>'7'!$G$21</f>
        <v>0</v>
      </c>
      <c r="F40" s="108">
        <f>'7'!$H$21</f>
        <v>0</v>
      </c>
    </row>
    <row r="41" spans="1:6" hidden="1" x14ac:dyDescent="0.2">
      <c r="A41" s="120">
        <f>'8'!$D$2</f>
        <v>0</v>
      </c>
      <c r="B41" s="111">
        <f>'8'!$D$3</f>
        <v>0</v>
      </c>
      <c r="C41" s="119">
        <f>'8'!$D$4</f>
        <v>0</v>
      </c>
      <c r="D41" s="109">
        <f>'8'!$H$4</f>
        <v>0</v>
      </c>
      <c r="E41" s="108">
        <f>'8'!$G$21</f>
        <v>0</v>
      </c>
      <c r="F41" s="108">
        <f>'8'!$H$21</f>
        <v>0</v>
      </c>
    </row>
    <row r="42" spans="1:6" hidden="1" x14ac:dyDescent="0.2">
      <c r="A42" s="120">
        <f>'9'!$D$2</f>
        <v>0</v>
      </c>
      <c r="B42" s="111">
        <f>'9'!$D$3</f>
        <v>0</v>
      </c>
      <c r="C42" s="119">
        <f>'9'!$D$4</f>
        <v>0</v>
      </c>
      <c r="D42" s="109">
        <f>'9'!$H$4</f>
        <v>0</v>
      </c>
      <c r="E42" s="108">
        <f>'9'!$G$21</f>
        <v>0</v>
      </c>
      <c r="F42" s="108">
        <f>'9'!$H$21</f>
        <v>0</v>
      </c>
    </row>
    <row r="43" spans="1:6" hidden="1" x14ac:dyDescent="0.2">
      <c r="A43" s="120">
        <f>'10'!$D$2</f>
        <v>0</v>
      </c>
      <c r="B43" s="111">
        <f>'10'!$D$3</f>
        <v>0</v>
      </c>
      <c r="C43" s="119">
        <f>'10'!$D$4</f>
        <v>0</v>
      </c>
      <c r="D43" s="109">
        <f>'10'!$H$4</f>
        <v>0</v>
      </c>
      <c r="E43" s="108">
        <f>'10'!$G$21</f>
        <v>0</v>
      </c>
      <c r="F43" s="108">
        <f>'10'!$H$21</f>
        <v>0</v>
      </c>
    </row>
    <row r="44" spans="1:6" hidden="1" x14ac:dyDescent="0.2">
      <c r="A44" s="120">
        <f>'11'!$D$2</f>
        <v>0</v>
      </c>
      <c r="B44" s="111">
        <f>'11'!$D$3</f>
        <v>0</v>
      </c>
      <c r="C44" s="119">
        <f>'11'!$D$4</f>
        <v>0</v>
      </c>
      <c r="D44" s="109">
        <f>'11'!$H$4</f>
        <v>0</v>
      </c>
      <c r="E44" s="108">
        <f>'11'!$G$21</f>
        <v>0</v>
      </c>
      <c r="F44" s="108">
        <f>'11'!$H$21</f>
        <v>0</v>
      </c>
    </row>
    <row r="45" spans="1:6" hidden="1" x14ac:dyDescent="0.2">
      <c r="A45" s="120">
        <f>'12'!$D$2</f>
        <v>0</v>
      </c>
      <c r="B45" s="111">
        <f>'12'!$D$3</f>
        <v>0</v>
      </c>
      <c r="C45" s="119">
        <f>'12'!$D$4</f>
        <v>0</v>
      </c>
      <c r="D45" s="109">
        <f>'12'!$H$4</f>
        <v>0</v>
      </c>
      <c r="E45" s="108">
        <f>'12'!$G$21</f>
        <v>0</v>
      </c>
      <c r="F45" s="108">
        <f>'12'!$H$21</f>
        <v>0</v>
      </c>
    </row>
    <row r="46" spans="1:6" hidden="1" x14ac:dyDescent="0.2">
      <c r="A46" s="120">
        <f>'13'!$D$2</f>
        <v>0</v>
      </c>
      <c r="B46" s="111">
        <f>'13'!$D$3</f>
        <v>0</v>
      </c>
      <c r="C46" s="119">
        <f>'13'!$D$4</f>
        <v>0</v>
      </c>
      <c r="D46" s="109">
        <f>'13'!$H$4</f>
        <v>0</v>
      </c>
      <c r="E46" s="108">
        <f>'13'!$G$21</f>
        <v>0</v>
      </c>
      <c r="F46" s="108">
        <f>'13'!$H$21</f>
        <v>0</v>
      </c>
    </row>
    <row r="47" spans="1:6" hidden="1" x14ac:dyDescent="0.2">
      <c r="A47" s="120">
        <f>'14'!$D$2</f>
        <v>0</v>
      </c>
      <c r="B47" s="111">
        <f>'14'!$D$3</f>
        <v>0</v>
      </c>
      <c r="C47" s="119">
        <f>'14'!$D$4</f>
        <v>0</v>
      </c>
      <c r="D47" s="109">
        <f>'14'!$H$4</f>
        <v>0</v>
      </c>
      <c r="E47" s="108">
        <f>'14'!$G$21</f>
        <v>0</v>
      </c>
      <c r="F47" s="108">
        <f>'14'!$H$21</f>
        <v>0</v>
      </c>
    </row>
    <row r="48" spans="1:6" hidden="1" x14ac:dyDescent="0.2">
      <c r="A48" s="120">
        <f>'15'!$D$2</f>
        <v>0</v>
      </c>
      <c r="B48" s="111">
        <f>'15'!$D$3</f>
        <v>0</v>
      </c>
      <c r="C48" s="119">
        <f>'15'!$D$4</f>
        <v>0</v>
      </c>
      <c r="D48" s="109">
        <f>'15'!$H$4</f>
        <v>0</v>
      </c>
      <c r="E48" s="108">
        <f>'15'!$G$21</f>
        <v>0</v>
      </c>
      <c r="F48" s="108">
        <f>'15'!$H$21</f>
        <v>0</v>
      </c>
    </row>
    <row r="49" spans="1:8" hidden="1" x14ac:dyDescent="0.2">
      <c r="A49" s="120"/>
      <c r="B49" s="111"/>
      <c r="C49" s="119"/>
      <c r="D49" s="109"/>
      <c r="E49" s="108"/>
      <c r="F49" s="108"/>
    </row>
    <row r="50" spans="1:8" hidden="1" x14ac:dyDescent="0.2">
      <c r="A50" s="120"/>
      <c r="B50" s="111"/>
      <c r="C50" s="119"/>
      <c r="D50" s="109"/>
      <c r="E50" s="108"/>
      <c r="F50" s="108"/>
    </row>
    <row r="51" spans="1:8" hidden="1" x14ac:dyDescent="0.2">
      <c r="A51" s="120"/>
      <c r="B51" s="111"/>
      <c r="C51" s="119"/>
      <c r="D51" s="109"/>
      <c r="E51" s="108"/>
      <c r="F51" s="108"/>
    </row>
    <row r="52" spans="1:8" hidden="1" x14ac:dyDescent="0.2">
      <c r="A52" s="120"/>
      <c r="B52" s="111"/>
      <c r="C52" s="119"/>
      <c r="D52" s="109"/>
      <c r="E52" s="108"/>
      <c r="F52" s="108"/>
    </row>
    <row r="53" spans="1:8" hidden="1" x14ac:dyDescent="0.2">
      <c r="A53" s="120"/>
      <c r="B53" s="111"/>
      <c r="C53" s="119"/>
      <c r="D53" s="109"/>
      <c r="E53" s="108"/>
      <c r="F53" s="108"/>
    </row>
    <row r="54" spans="1:8" hidden="1" x14ac:dyDescent="0.2">
      <c r="A54" s="120"/>
      <c r="B54" s="111"/>
      <c r="C54" s="119"/>
      <c r="D54" s="109"/>
      <c r="E54" s="108"/>
      <c r="F54" s="108"/>
    </row>
    <row r="55" spans="1:8" hidden="1" x14ac:dyDescent="0.2">
      <c r="A55" s="120"/>
      <c r="B55" s="111"/>
      <c r="C55" s="119"/>
      <c r="D55" s="109"/>
      <c r="E55" s="108"/>
      <c r="F55" s="108"/>
    </row>
    <row r="56" spans="1:8" hidden="1" x14ac:dyDescent="0.2">
      <c r="A56" s="120"/>
      <c r="B56" s="111"/>
      <c r="C56" s="119"/>
      <c r="D56" s="109"/>
      <c r="E56" s="108"/>
      <c r="F56" s="108"/>
    </row>
    <row r="57" spans="1:8" x14ac:dyDescent="0.2">
      <c r="A57" s="140" t="s">
        <v>84</v>
      </c>
      <c r="B57" s="141"/>
      <c r="C57" s="112"/>
      <c r="D57" s="112"/>
      <c r="E57" s="89">
        <f>E4+E33</f>
        <v>0</v>
      </c>
      <c r="F57" s="89">
        <f>F4+F33</f>
        <v>0</v>
      </c>
    </row>
    <row r="58" spans="1:8" x14ac:dyDescent="0.2">
      <c r="A58" s="7"/>
      <c r="B58" s="7"/>
      <c r="C58" s="83"/>
      <c r="D58" s="83"/>
      <c r="E58" s="83"/>
      <c r="F58" s="83"/>
    </row>
    <row r="59" spans="1:8" ht="15.75" x14ac:dyDescent="0.2">
      <c r="A59" s="139" t="s">
        <v>142</v>
      </c>
      <c r="B59" s="139"/>
      <c r="C59" s="139"/>
      <c r="D59" s="139"/>
      <c r="E59" s="139"/>
      <c r="F59" s="139"/>
    </row>
    <row r="60" spans="1:8" x14ac:dyDescent="0.2">
      <c r="A60" s="11"/>
      <c r="B60" s="11"/>
      <c r="C60" s="84"/>
      <c r="D60" s="84"/>
      <c r="E60" s="84"/>
      <c r="F60" s="84"/>
    </row>
    <row r="61" spans="1:8" ht="38.25" x14ac:dyDescent="0.2">
      <c r="A61" s="54" t="s">
        <v>156</v>
      </c>
      <c r="B61" s="54" t="s">
        <v>82</v>
      </c>
      <c r="C61" s="54" t="s">
        <v>83</v>
      </c>
      <c r="D61" s="54" t="s">
        <v>86</v>
      </c>
    </row>
    <row r="62" spans="1:8" x14ac:dyDescent="0.2">
      <c r="A62" s="12">
        <v>4</v>
      </c>
      <c r="B62" s="53" t="s">
        <v>0</v>
      </c>
      <c r="C62" s="91">
        <f>'1'!G10+'2'!G10+'3'!G10+'4'!G10+'5'!G10+'6'!G10+'7'!G10+'8'!G10+'9'!G10+'10'!G10+'11'!G10+'12'!G10+'13'!G10+'14'!G10+'15'!G10</f>
        <v>0</v>
      </c>
      <c r="D62" s="91">
        <f>'1'!H10+'2'!H10+'3'!H10+'4'!H10+'5'!H10+'6'!H10+'7'!H10+'8'!H10+'9'!H10+'10'!H10+'11'!H10+'12'!H10+'13'!H10+'14'!H10+'15'!H10</f>
        <v>0</v>
      </c>
    </row>
    <row r="63" spans="1:8" x14ac:dyDescent="0.2">
      <c r="A63" s="8" t="s">
        <v>121</v>
      </c>
      <c r="B63" s="13" t="s">
        <v>122</v>
      </c>
      <c r="C63" s="91">
        <f>'1'!G21+'2'!G21+'3'!G21+'4'!G21+'5'!G21+'6'!G21+'7'!G21+'8'!G21+'9'!G21+'10'!G21+'11'!G21+'12'!G21+'13'!G21+'14'!G21+'15'!G21</f>
        <v>0</v>
      </c>
      <c r="D63" s="91">
        <f>'1'!H21+'2'!H21+'3'!H21+'4'!H21+'5'!H21+'6'!H21+'7'!H21+'8'!H21+'9'!H21+'10'!H21+'11'!H21+'12'!H21+'13'!H21+'14'!H21+'15'!H21</f>
        <v>0</v>
      </c>
      <c r="G63" s="14"/>
      <c r="H63" s="14"/>
    </row>
    <row r="64" spans="1:8" x14ac:dyDescent="0.2">
      <c r="A64" s="15" t="s">
        <v>7</v>
      </c>
      <c r="B64" s="16" t="s">
        <v>109</v>
      </c>
      <c r="C64" s="90">
        <f>'1'!G22+'2'!G22+'3'!G22+'4'!G22+'5'!G22+'6'!G22+'7'!G22+'8'!G22+'9'!G22+'10'!G22+'11'!G22+'12'!G22+'13'!G22+'14'!G22+'15'!G22</f>
        <v>0</v>
      </c>
      <c r="D64" s="90">
        <f>'1'!H22+'2'!H22+'3'!H22+'4'!H22+'5'!H22+'6'!H22+'7'!H22+'8'!H22+'9'!H22+'10'!H22+'11'!H22+'12'!H22+'13'!H22+'14'!H22+'15'!H22</f>
        <v>0</v>
      </c>
      <c r="G64" s="17"/>
    </row>
    <row r="65" spans="1:13" ht="25.5" x14ac:dyDescent="0.2">
      <c r="A65" s="15" t="s">
        <v>8</v>
      </c>
      <c r="B65" s="16" t="s">
        <v>226</v>
      </c>
      <c r="C65" s="90">
        <f>'1'!G33+'2'!G33+'3'!G33+'4'!G33+'5'!G33+'6'!G33+'7'!G33+'8'!G33+'9'!G33+'10'!G33+'11'!G33+'12'!G33+'13'!G33+'14'!G33+'15'!G33</f>
        <v>0</v>
      </c>
      <c r="D65" s="90">
        <f>'1'!H33+'2'!H33+'3'!H33+'4'!H33+'5'!H33+'6'!H33+'7'!H33+'8'!H33+'9'!H33+'10'!H33+'11'!H33+'12'!H33+'13'!H33+'14'!H33+'15'!H33</f>
        <v>0</v>
      </c>
    </row>
    <row r="66" spans="1:13" ht="30" customHeight="1" x14ac:dyDescent="0.2">
      <c r="A66" s="15" t="s">
        <v>9</v>
      </c>
      <c r="B66" s="16" t="s">
        <v>174</v>
      </c>
      <c r="C66" s="90">
        <f>'1'!G44+'2'!G44+'3'!G44+'4'!G44+'5'!G44+'6'!G44+'7'!G44+'8'!G44+'9'!G44+'10'!G44+'11'!G44+'12'!G44+'13'!G44+'14'!G44+'15'!G44</f>
        <v>0</v>
      </c>
      <c r="D66" s="90">
        <f>'1'!H44+'2'!H44+'3'!H44+'4'!H44+'5'!H44+'6'!H44+'7'!H44+'8'!H44+'9'!H44+'10'!H44+'11'!H44+'12'!H44+'13'!H44+'14'!H44+'15'!H44</f>
        <v>0</v>
      </c>
    </row>
    <row r="67" spans="1:13" ht="38.25" x14ac:dyDescent="0.2">
      <c r="A67" s="15" t="s">
        <v>10</v>
      </c>
      <c r="B67" s="16" t="s">
        <v>125</v>
      </c>
      <c r="C67" s="90">
        <f>'1'!G72+'2'!G72+'3'!G72+'4'!G72+'5'!G72+'6'!G72+'7'!G72+'8'!G72+'9'!G72+'10'!G72+'11'!G72+'12'!G72+'13'!G72+'14'!G72+'15'!G72</f>
        <v>0</v>
      </c>
      <c r="D67" s="90">
        <f>'1'!H72+'2'!H72+'3'!H72+'4'!H72+'5'!H72+'6'!H72+'7'!H72+'8'!H72+'9'!H72+'10'!H72+'11'!H72+'12'!H72+'13'!H72+'14'!H72+'15'!H72</f>
        <v>0</v>
      </c>
    </row>
    <row r="68" spans="1:13" ht="25.5" x14ac:dyDescent="0.2">
      <c r="A68" s="15" t="s">
        <v>65</v>
      </c>
      <c r="B68" s="18" t="s">
        <v>79</v>
      </c>
      <c r="C68" s="90">
        <f>'1'!G102+'2'!G102+'3'!G102+'4'!G102+'5'!G102+'6'!G102+'7'!G102+'8'!G102+'9'!G102+'10'!G102+'11'!G102+'12'!G102+'13'!G102+'14'!G102+'15'!G102</f>
        <v>0</v>
      </c>
      <c r="D68" s="90">
        <f>'1'!H102+'2'!H102+'3'!H102+'4'!H102+'5'!H102+'6'!H102+'7'!H102+'8'!H102+'9'!H102+'10'!H102+'11'!H102+'12'!H102+'13'!H102+'14'!H102+'15'!H102</f>
        <v>0</v>
      </c>
    </row>
    <row r="69" spans="1:13" x14ac:dyDescent="0.2">
      <c r="A69" s="15" t="s">
        <v>71</v>
      </c>
      <c r="B69" s="18" t="s">
        <v>80</v>
      </c>
      <c r="C69" s="90">
        <f>'1'!G153+'2'!G153+'3'!G153+'4'!G153+'5'!G153+'6'!G153+'7'!G153+'8'!G153+'9'!G153+'10'!G153+'11'!G153+'12'!G153+'13'!G153+'14'!G153+'15'!G153</f>
        <v>0</v>
      </c>
      <c r="D69" s="90">
        <f>'1'!H153+'2'!H153+'3'!H153+'4'!H153+'5'!H153+'6'!H153+'7'!H153+'8'!H153+'9'!H153+'10'!H153+'11'!H153+'12'!H153+'13'!H153+'14'!H153+'15'!H153</f>
        <v>0</v>
      </c>
    </row>
    <row r="70" spans="1:13" x14ac:dyDescent="0.2">
      <c r="A70" s="15" t="s">
        <v>93</v>
      </c>
      <c r="B70" s="18" t="s">
        <v>126</v>
      </c>
      <c r="C70" s="90">
        <f>'1'!G224+'2'!G224+'3'!G224+'4'!G224+'5'!G224+'6'!G224+'7'!G224+'8'!G224+'9'!G224+'10'!G224+'11'!G224+'12'!G224+'13'!G224+'14'!G224+'15'!G224</f>
        <v>0</v>
      </c>
      <c r="D70" s="90">
        <f>'1'!H224+'2'!H224+'3'!H224+'4'!H224+'5'!H224+'6'!H224+'7'!H224+'8'!H224+'9'!H224+'10'!H224+'11'!H224+'12'!H224+'13'!H224+'14'!H224+'15'!H224</f>
        <v>0</v>
      </c>
    </row>
    <row r="71" spans="1:13" x14ac:dyDescent="0.2">
      <c r="A71" s="15" t="s">
        <v>99</v>
      </c>
      <c r="B71" s="18" t="s">
        <v>127</v>
      </c>
      <c r="C71" s="90">
        <f>'1'!G242+'2'!G242+'3'!G242+'4'!G242+'5'!G242+'6'!G242+'7'!G242+'8'!G242+'9'!G242+'10'!G242+'11'!G242+'12'!G242+'13'!G242+'14'!G242+'15'!G242</f>
        <v>0</v>
      </c>
      <c r="D71" s="90">
        <f>'1'!H242+'2'!H242+'3'!H242+'4'!H242+'5'!H242+'6'!H242+'7'!H242+'8'!H242+'9'!H242+'10'!H242+'11'!H242+'12'!H242+'13'!H242+'14'!H242+'15'!H242</f>
        <v>0</v>
      </c>
    </row>
    <row r="72" spans="1:13" ht="38.25" x14ac:dyDescent="0.2">
      <c r="A72" s="15" t="s">
        <v>258</v>
      </c>
      <c r="B72" s="18" t="s">
        <v>265</v>
      </c>
      <c r="C72" s="90">
        <f>'1'!G248+'2'!G248+'3'!G248+'4'!G248+'5'!G248+'6'!G248+'7'!G248+'8'!G248+'9'!G248+'10'!G248+'11'!G248+'12'!G248+'13'!G248+'14'!G248+'15'!G248</f>
        <v>0</v>
      </c>
      <c r="D72" s="90">
        <f>'1'!H248+'2'!H248+'3'!H248+'4'!H248+'5'!H248+'6'!H248+'7'!H248+'8'!H248+'9'!H248+'10'!H248+'11'!H248+'12'!H248+'13'!H248+'14'!H248+'15'!H248</f>
        <v>0</v>
      </c>
    </row>
    <row r="73" spans="1:13" x14ac:dyDescent="0.2">
      <c r="A73" s="8" t="s">
        <v>123</v>
      </c>
      <c r="B73" s="19" t="s">
        <v>124</v>
      </c>
      <c r="C73" s="91">
        <f>'Netiesioginės išlaidos'!H14</f>
        <v>0</v>
      </c>
      <c r="D73" s="91">
        <f>'Netiesioginės išlaidos'!H15</f>
        <v>0</v>
      </c>
      <c r="G73" s="17"/>
    </row>
    <row r="74" spans="1:13" x14ac:dyDescent="0.2">
      <c r="A74" s="140" t="s">
        <v>84</v>
      </c>
      <c r="B74" s="141"/>
      <c r="C74" s="89">
        <f>C62+C63+C73</f>
        <v>0</v>
      </c>
      <c r="D74" s="89">
        <f>D62+D63+D73</f>
        <v>0</v>
      </c>
    </row>
    <row r="75" spans="1:13" x14ac:dyDescent="0.2">
      <c r="A75" s="20"/>
      <c r="B75" s="20"/>
      <c r="C75" s="86"/>
      <c r="D75" s="86"/>
      <c r="E75" s="86"/>
      <c r="F75" s="86"/>
    </row>
    <row r="76" spans="1:13" x14ac:dyDescent="0.2">
      <c r="A76" s="20"/>
      <c r="B76" s="20"/>
      <c r="C76" s="86"/>
      <c r="D76" s="86"/>
      <c r="E76" s="86"/>
      <c r="F76" s="86"/>
    </row>
    <row r="77" spans="1:13" x14ac:dyDescent="0.2">
      <c r="A77" s="20"/>
      <c r="B77" s="20"/>
      <c r="C77" s="86"/>
      <c r="D77" s="86"/>
      <c r="E77" s="86"/>
      <c r="F77" s="86"/>
    </row>
    <row r="78" spans="1:13" x14ac:dyDescent="0.2">
      <c r="A78" s="137" t="s">
        <v>154</v>
      </c>
      <c r="B78" s="138"/>
      <c r="C78" s="113">
        <f>C62+C64+C65</f>
        <v>0</v>
      </c>
      <c r="D78" s="106" t="str">
        <f>IFERROR(C78/C74, "0%")</f>
        <v>0%</v>
      </c>
      <c r="E78" s="114" t="str">
        <f>IF(C78&gt;(C74*0.5),"DĖMESIO! Patikrinkite, ar biudžeto eilučių Nr. 4, 5.1 ir 5.2 suma neviršija 50 proc. Aprašo 10.1 veiklai skirtų tinkamų finansuoti išlaidų","")</f>
        <v/>
      </c>
      <c r="F78" s="115"/>
      <c r="G78" s="116"/>
      <c r="H78" s="116"/>
      <c r="I78" s="116"/>
      <c r="J78" s="116"/>
      <c r="K78" s="116"/>
      <c r="L78" s="116"/>
      <c r="M78" s="116"/>
    </row>
    <row r="79" spans="1:13" x14ac:dyDescent="0.2">
      <c r="A79" s="137" t="s">
        <v>264</v>
      </c>
      <c r="B79" s="138"/>
      <c r="C79" s="113">
        <f>C71+C73</f>
        <v>0</v>
      </c>
      <c r="D79" s="107" t="str">
        <f>IFERROR(C79/C74, "0%")</f>
        <v>0%</v>
      </c>
      <c r="E79" s="114" t="str">
        <f>IF(C79&gt;(C74*0.1),"DĖMESIO! Patikrinkite, ar biudžeto eilučių Nr. 5.8, 5.9 ir 7 suma neviršija 10 proc. Aprašo 10.1 veiklai skirtų tinkamų finansuoti išlaidų","")</f>
        <v/>
      </c>
      <c r="F79" s="115"/>
      <c r="G79" s="116"/>
      <c r="H79" s="116"/>
      <c r="I79" s="116"/>
      <c r="J79" s="116"/>
      <c r="K79" s="116"/>
      <c r="L79" s="116"/>
      <c r="M79" s="116"/>
    </row>
    <row r="80" spans="1:13" x14ac:dyDescent="0.2">
      <c r="A80" s="137" t="s">
        <v>256</v>
      </c>
      <c r="B80" s="138"/>
      <c r="C80" s="113">
        <f>C67</f>
        <v>0</v>
      </c>
      <c r="D80" s="106" t="str">
        <f>IFERROR(C80/C74, "0%")</f>
        <v>0%</v>
      </c>
      <c r="E80" s="114" t="str">
        <f>IF(C80&gt;(C74*0.5),"DĖMESIO! Patikrinkite, ar biudžeto eilutės Nr. 5.4 suma neviršija 50 proc. Aprašo 10.1 veiklai skirtų tinkamų finansuoti išlaidų ","")</f>
        <v/>
      </c>
      <c r="F80" s="115"/>
      <c r="G80" s="116"/>
      <c r="H80" s="116"/>
      <c r="I80" s="116"/>
      <c r="J80" s="116"/>
      <c r="K80" s="116"/>
      <c r="L80" s="116"/>
      <c r="M80" s="116"/>
    </row>
  </sheetData>
  <sheetProtection algorithmName="SHA-512" hashValue="m0APVcUomvoEy7MJRJRyXWeHyHRWwJm0dYlghAzFRdxXM5lF3DNP0MdyUDUXpGUOahUKr/ALZC9hJf6E+FzzRA==" saltValue="AqVMrnVYumioD72POyWDTw==" spinCount="100000" sheet="1" objects="1" scenarios="1"/>
  <mergeCells count="7">
    <mergeCell ref="A80:B80"/>
    <mergeCell ref="B1:F1"/>
    <mergeCell ref="A57:B57"/>
    <mergeCell ref="A59:F59"/>
    <mergeCell ref="A74:B74"/>
    <mergeCell ref="A78:B78"/>
    <mergeCell ref="A79:B79"/>
  </mergeCells>
  <conditionalFormatting sqref="C78">
    <cfRule type="cellIs" dxfId="32" priority="8" operator="greaterThan">
      <formula>$C$74*0.5</formula>
    </cfRule>
  </conditionalFormatting>
  <conditionalFormatting sqref="C80">
    <cfRule type="cellIs" dxfId="31" priority="9" operator="greaterThan">
      <formula>$C$74*0.5</formula>
    </cfRule>
  </conditionalFormatting>
  <conditionalFormatting sqref="E4:F4 E57:F57">
    <cfRule type="cellIs" dxfId="30" priority="7" operator="equal">
      <formula>0</formula>
    </cfRule>
  </conditionalFormatting>
  <conditionalFormatting sqref="C79">
    <cfRule type="cellIs" dxfId="29" priority="6" operator="greaterThan">
      <formula>$C$74*0.1</formula>
    </cfRule>
  </conditionalFormatting>
  <conditionalFormatting sqref="E5:F32 E34:F48">
    <cfRule type="cellIs" dxfId="28" priority="5" operator="equal">
      <formula>0</formula>
    </cfRule>
  </conditionalFormatting>
  <conditionalFormatting sqref="E34:F56">
    <cfRule type="cellIs" dxfId="27" priority="4" operator="equal">
      <formula>0</formula>
    </cfRule>
  </conditionalFormatting>
  <conditionalFormatting sqref="E33:F33">
    <cfRule type="cellIs" dxfId="26" priority="1" operator="equal">
      <formula>0</formula>
    </cfRule>
  </conditionalFormatting>
  <conditionalFormatting sqref="E43:F43">
    <cfRule type="cellIs" dxfId="25" priority="2" operator="equal">
      <formula>0</formula>
    </cfRule>
  </conditionalFormatting>
  <pageMargins left="0.31496062992125984" right="0.31496062992125984" top="0.78740157480314965" bottom="0.78740157480314965" header="0.31496062992125984" footer="0.31496062992125984"/>
  <pageSetup paperSize="9" scale="64" fitToHeight="0" orientation="landscape" r:id="rId1"/>
  <headerFooter>
    <oddFooter>&amp;A&amp;RPuslapių &amp;P</oddFooter>
  </headerFooter>
  <drawing r:id="rId2"/>
  <legacyDrawing r:id="rId3"/>
  <controls>
    <mc:AlternateContent xmlns:mc="http://schemas.openxmlformats.org/markup-compatibility/2006">
      <mc:Choice Requires="x14">
        <control shapeId="33793" r:id="rId4" name="CommandButton1">
          <controlPr defaultSize="0" autoLine="0" r:id="rId5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438150</xdr:colOff>
                <xdr:row>1</xdr:row>
                <xdr:rowOff>142875</xdr:rowOff>
              </to>
            </anchor>
          </controlPr>
        </control>
      </mc:Choice>
      <mc:Fallback>
        <control shapeId="3379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>
    <tabColor rgb="FF92D050"/>
    <pageSetUpPr fitToPage="1"/>
  </sheetPr>
  <dimension ref="A1:R255"/>
  <sheetViews>
    <sheetView tabSelected="1" zoomScale="85" zoomScaleNormal="85" zoomScaleSheetLayoutView="100" workbookViewId="0">
      <pane ySplit="9" topLeftCell="A10" activePane="bottomLeft" state="frozen"/>
      <selection activeCell="B26" sqref="B26"/>
      <selection pane="bottomLeft" activeCell="D7" sqref="D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55"/>
      <c r="B1" s="55"/>
      <c r="C1" s="5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55"/>
      <c r="B2" s="55"/>
      <c r="C2" s="5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55"/>
      <c r="B4" s="55"/>
      <c r="C4" s="5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55"/>
      <c r="B6" s="55"/>
      <c r="C6" s="55" t="s">
        <v>211</v>
      </c>
      <c r="D6" s="153"/>
      <c r="E6" s="153"/>
      <c r="F6" s="153"/>
      <c r="G6" s="153"/>
      <c r="H6" s="153"/>
      <c r="I6" s="153"/>
    </row>
    <row r="7" spans="1:9" x14ac:dyDescent="0.2">
      <c r="A7" s="55"/>
      <c r="B7" s="55"/>
      <c r="C7" s="5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56" t="s">
        <v>4</v>
      </c>
      <c r="B9" s="151" t="s">
        <v>175</v>
      </c>
      <c r="C9" s="151"/>
      <c r="D9" s="56" t="s">
        <v>1</v>
      </c>
      <c r="E9" s="56" t="s">
        <v>2</v>
      </c>
      <c r="F9" s="56" t="s">
        <v>3</v>
      </c>
      <c r="G9" s="56" t="s">
        <v>87</v>
      </c>
      <c r="H9" s="56" t="s">
        <v>86</v>
      </c>
      <c r="I9" s="5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87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87" si="8">IFERROR(ROUND((K74-M74)/L74,2),"0")</f>
        <v>0</v>
      </c>
      <c r="O74" s="39"/>
      <c r="P74" s="40"/>
      <c r="Q74" s="94">
        <f t="shared" ref="Q74:Q87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ref="F88:F101" si="11">Q88</f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ref="N88:N101" si="12">IFERROR(ROUND((K88-M88)/L88,2),"0")</f>
        <v>0</v>
      </c>
      <c r="O88" s="39"/>
      <c r="P88" s="40"/>
      <c r="Q88" s="94">
        <f t="shared" ref="Q88:Q101" si="13">N88*O88*P88</f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11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12"/>
        <v>0</v>
      </c>
      <c r="O89" s="39"/>
      <c r="P89" s="40"/>
      <c r="Q89" s="94">
        <f t="shared" si="13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ref="F90:F95" si="14">Q90</f>
        <v>0</v>
      </c>
      <c r="G90" s="90">
        <f t="shared" ref="G90:G95" si="15">ROUND(E90*F90,2)</f>
        <v>0</v>
      </c>
      <c r="H90" s="90">
        <f t="shared" ref="H90:H95" si="16">ROUND(G90*$D$7,2)</f>
        <v>0</v>
      </c>
      <c r="I90" s="33"/>
      <c r="J90" s="38"/>
      <c r="K90" s="39"/>
      <c r="L90" s="39"/>
      <c r="M90" s="39"/>
      <c r="N90" s="94" t="str">
        <f t="shared" si="12"/>
        <v>0</v>
      </c>
      <c r="O90" s="39"/>
      <c r="P90" s="40"/>
      <c r="Q90" s="94">
        <f t="shared" si="13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14"/>
        <v>0</v>
      </c>
      <c r="G91" s="90">
        <f t="shared" si="15"/>
        <v>0</v>
      </c>
      <c r="H91" s="90">
        <f t="shared" si="16"/>
        <v>0</v>
      </c>
      <c r="I91" s="33"/>
      <c r="J91" s="38"/>
      <c r="K91" s="39"/>
      <c r="L91" s="39"/>
      <c r="M91" s="39"/>
      <c r="N91" s="94" t="str">
        <f t="shared" si="12"/>
        <v>0</v>
      </c>
      <c r="O91" s="39"/>
      <c r="P91" s="40"/>
      <c r="Q91" s="94">
        <f t="shared" si="13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14"/>
        <v>0</v>
      </c>
      <c r="G92" s="90">
        <f t="shared" si="15"/>
        <v>0</v>
      </c>
      <c r="H92" s="90">
        <f t="shared" si="16"/>
        <v>0</v>
      </c>
      <c r="I92" s="33"/>
      <c r="J92" s="38"/>
      <c r="K92" s="39"/>
      <c r="L92" s="39"/>
      <c r="M92" s="39"/>
      <c r="N92" s="94" t="str">
        <f t="shared" si="12"/>
        <v>0</v>
      </c>
      <c r="O92" s="39"/>
      <c r="P92" s="40"/>
      <c r="Q92" s="94">
        <f t="shared" si="13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14"/>
        <v>0</v>
      </c>
      <c r="G93" s="90">
        <f t="shared" si="15"/>
        <v>0</v>
      </c>
      <c r="H93" s="90">
        <f t="shared" si="16"/>
        <v>0</v>
      </c>
      <c r="I93" s="33"/>
      <c r="J93" s="38"/>
      <c r="K93" s="39"/>
      <c r="L93" s="39"/>
      <c r="M93" s="39"/>
      <c r="N93" s="94" t="str">
        <f t="shared" si="12"/>
        <v>0</v>
      </c>
      <c r="O93" s="39"/>
      <c r="P93" s="40"/>
      <c r="Q93" s="94">
        <f t="shared" si="13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14"/>
        <v>0</v>
      </c>
      <c r="G94" s="90">
        <f t="shared" si="15"/>
        <v>0</v>
      </c>
      <c r="H94" s="90">
        <f t="shared" si="16"/>
        <v>0</v>
      </c>
      <c r="I94" s="33"/>
      <c r="J94" s="38"/>
      <c r="K94" s="39"/>
      <c r="L94" s="39"/>
      <c r="M94" s="39"/>
      <c r="N94" s="94" t="str">
        <f t="shared" si="12"/>
        <v>0</v>
      </c>
      <c r="O94" s="39"/>
      <c r="P94" s="40"/>
      <c r="Q94" s="94">
        <f t="shared" si="13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14"/>
        <v>0</v>
      </c>
      <c r="G95" s="90">
        <f t="shared" si="15"/>
        <v>0</v>
      </c>
      <c r="H95" s="90">
        <f t="shared" si="16"/>
        <v>0</v>
      </c>
      <c r="I95" s="33"/>
      <c r="J95" s="38"/>
      <c r="K95" s="39"/>
      <c r="L95" s="39"/>
      <c r="M95" s="39"/>
      <c r="N95" s="94" t="str">
        <f t="shared" si="12"/>
        <v>0</v>
      </c>
      <c r="O95" s="39"/>
      <c r="P95" s="40"/>
      <c r="Q95" s="94">
        <f t="shared" si="13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11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12"/>
        <v>0</v>
      </c>
      <c r="O96" s="39"/>
      <c r="P96" s="40"/>
      <c r="Q96" s="94">
        <f t="shared" si="13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11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12"/>
        <v>0</v>
      </c>
      <c r="O97" s="39"/>
      <c r="P97" s="40"/>
      <c r="Q97" s="94">
        <f t="shared" si="13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11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12"/>
        <v>0</v>
      </c>
      <c r="O98" s="39"/>
      <c r="P98" s="40"/>
      <c r="Q98" s="94">
        <f t="shared" si="13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11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12"/>
        <v>0</v>
      </c>
      <c r="O99" s="39"/>
      <c r="P99" s="40"/>
      <c r="Q99" s="94">
        <f t="shared" si="13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11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12"/>
        <v>0</v>
      </c>
      <c r="O100" s="39"/>
      <c r="P100" s="40"/>
      <c r="Q100" s="94">
        <f t="shared" si="13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11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12"/>
        <v>0</v>
      </c>
      <c r="O101" s="39"/>
      <c r="P101" s="40"/>
      <c r="Q101" s="94">
        <f t="shared" si="13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7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7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7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7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7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7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8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8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8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8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8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8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9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9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9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9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9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9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20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20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20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20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20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20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21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21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21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21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21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21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22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22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22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22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22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22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23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23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23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23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23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23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24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24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24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24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24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24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25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25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25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25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25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25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6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6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6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6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6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6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7">J225*K225</f>
        <v>0</v>
      </c>
      <c r="G225" s="90">
        <f t="shared" ref="G225:G241" si="28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7"/>
        <v>0</v>
      </c>
      <c r="G226" s="90">
        <f t="shared" si="28"/>
        <v>0</v>
      </c>
      <c r="H226" s="90">
        <f t="shared" ref="H226:H237" si="29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7"/>
        <v>0</v>
      </c>
      <c r="G227" s="90">
        <f t="shared" si="28"/>
        <v>0</v>
      </c>
      <c r="H227" s="90">
        <f t="shared" si="29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7"/>
        <v>0</v>
      </c>
      <c r="G228" s="90">
        <f t="shared" si="28"/>
        <v>0</v>
      </c>
      <c r="H228" s="90">
        <f t="shared" si="29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7"/>
        <v>0</v>
      </c>
      <c r="G229" s="90">
        <f t="shared" si="28"/>
        <v>0</v>
      </c>
      <c r="H229" s="90">
        <f t="shared" si="29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7"/>
        <v>0</v>
      </c>
      <c r="G230" s="90">
        <f t="shared" si="28"/>
        <v>0</v>
      </c>
      <c r="H230" s="90">
        <f t="shared" si="29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7"/>
        <v>0</v>
      </c>
      <c r="G231" s="90">
        <f t="shared" si="28"/>
        <v>0</v>
      </c>
      <c r="H231" s="90">
        <f t="shared" si="29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7"/>
        <v>0</v>
      </c>
      <c r="G232" s="90">
        <f t="shared" si="28"/>
        <v>0</v>
      </c>
      <c r="H232" s="90">
        <f t="shared" si="29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7"/>
        <v>0</v>
      </c>
      <c r="G233" s="90">
        <f t="shared" si="28"/>
        <v>0</v>
      </c>
      <c r="H233" s="90">
        <f t="shared" si="29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7"/>
        <v>0</v>
      </c>
      <c r="G234" s="90">
        <f t="shared" si="28"/>
        <v>0</v>
      </c>
      <c r="H234" s="90">
        <f t="shared" si="29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7"/>
        <v>0</v>
      </c>
      <c r="G235" s="90">
        <f t="shared" si="28"/>
        <v>0</v>
      </c>
      <c r="H235" s="90">
        <f t="shared" si="29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7"/>
        <v>0</v>
      </c>
      <c r="G236" s="90">
        <f t="shared" si="28"/>
        <v>0</v>
      </c>
      <c r="H236" s="90">
        <f t="shared" si="29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7"/>
        <v>0</v>
      </c>
      <c r="G237" s="90">
        <f t="shared" si="28"/>
        <v>0</v>
      </c>
      <c r="H237" s="90">
        <f t="shared" si="29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8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8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8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8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30">ROUND(E253*F253,2)</f>
        <v>0</v>
      </c>
      <c r="H253" s="90">
        <f t="shared" ref="H253" si="31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7wjwOy74+QZH0DQD3MwUG1/WDl3zcxbs+KydJSrBmh5zqu8WteZWqvTp8F9StaCuBamBDPfbKYA54GWC88f1cQ==" saltValue="aBZ/VsSfqgvWCUMDNM8weQ==" spinCount="100000" sheet="1" formatRows="0"/>
  <sortState ref="K11:K20">
    <sortCondition ref="K11"/>
  </sortState>
  <mergeCells count="244">
    <mergeCell ref="B226:C226"/>
    <mergeCell ref="B90:C90"/>
    <mergeCell ref="B101:C101"/>
    <mergeCell ref="B102:F102"/>
    <mergeCell ref="B153:F153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I168:I174"/>
    <mergeCell ref="I175:I181"/>
    <mergeCell ref="I182:I188"/>
    <mergeCell ref="I189:I195"/>
    <mergeCell ref="I196:I202"/>
    <mergeCell ref="G148:G152"/>
    <mergeCell ref="H148:H152"/>
    <mergeCell ref="I148:I152"/>
    <mergeCell ref="G133:G137"/>
    <mergeCell ref="H133:H137"/>
    <mergeCell ref="I133:I137"/>
    <mergeCell ref="I154:I160"/>
    <mergeCell ref="I161:I167"/>
    <mergeCell ref="I203:I209"/>
    <mergeCell ref="I210:I216"/>
    <mergeCell ref="I217:I223"/>
    <mergeCell ref="A189:A195"/>
    <mergeCell ref="B189:B195"/>
    <mergeCell ref="A196:A202"/>
    <mergeCell ref="B196:B202"/>
    <mergeCell ref="A203:A209"/>
    <mergeCell ref="B203:B209"/>
    <mergeCell ref="A210:A216"/>
    <mergeCell ref="B210:B216"/>
    <mergeCell ref="A217:A223"/>
    <mergeCell ref="B217:B223"/>
    <mergeCell ref="A154:A160"/>
    <mergeCell ref="B154:B160"/>
    <mergeCell ref="A161:A167"/>
    <mergeCell ref="B161:B167"/>
    <mergeCell ref="A168:A174"/>
    <mergeCell ref="B168:B174"/>
    <mergeCell ref="A175:A181"/>
    <mergeCell ref="B175:B181"/>
    <mergeCell ref="A182:A188"/>
    <mergeCell ref="B182:B188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48:A152"/>
    <mergeCell ref="B148:B152"/>
    <mergeCell ref="D148:D152"/>
    <mergeCell ref="E148:E152"/>
    <mergeCell ref="F148:F152"/>
    <mergeCell ref="A138:A142"/>
    <mergeCell ref="B138:B142"/>
    <mergeCell ref="D138:D142"/>
    <mergeCell ref="E138:E142"/>
    <mergeCell ref="F138:F142"/>
    <mergeCell ref="G138:G142"/>
    <mergeCell ref="H138:H142"/>
    <mergeCell ref="I138:I142"/>
    <mergeCell ref="A133:A137"/>
    <mergeCell ref="B133:B137"/>
    <mergeCell ref="D133:D137"/>
    <mergeCell ref="E133:E137"/>
    <mergeCell ref="F133:F137"/>
    <mergeCell ref="A128:A132"/>
    <mergeCell ref="B128:B132"/>
    <mergeCell ref="D128:D132"/>
    <mergeCell ref="E128:E132"/>
    <mergeCell ref="F128:F132"/>
    <mergeCell ref="G128:G132"/>
    <mergeCell ref="H128:H132"/>
    <mergeCell ref="I128:I13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18:H122"/>
    <mergeCell ref="I118:I12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B44:F44"/>
    <mergeCell ref="B86:C86"/>
    <mergeCell ref="B87:C8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B103:B107"/>
    <mergeCell ref="D103:D107"/>
    <mergeCell ref="E103:E107"/>
    <mergeCell ref="F103:F107"/>
    <mergeCell ref="B60:C60"/>
    <mergeCell ref="B75:C75"/>
    <mergeCell ref="A103:A107"/>
    <mergeCell ref="B61:C61"/>
    <mergeCell ref="B62:C62"/>
    <mergeCell ref="B63:C63"/>
    <mergeCell ref="B64:C64"/>
    <mergeCell ref="B65:C65"/>
    <mergeCell ref="B74:C74"/>
    <mergeCell ref="B76:C76"/>
    <mergeCell ref="B70:C70"/>
    <mergeCell ref="B91:C91"/>
    <mergeCell ref="B92:C92"/>
    <mergeCell ref="B93:C93"/>
    <mergeCell ref="B94:C94"/>
    <mergeCell ref="B14:C14"/>
    <mergeCell ref="B15:C15"/>
    <mergeCell ref="B16:C16"/>
    <mergeCell ref="B17:C17"/>
    <mergeCell ref="B18:C18"/>
    <mergeCell ref="B19:C19"/>
    <mergeCell ref="B20:C20"/>
    <mergeCell ref="B31:C31"/>
    <mergeCell ref="B23:C23"/>
    <mergeCell ref="B24:C24"/>
    <mergeCell ref="B25:C25"/>
    <mergeCell ref="B26:C26"/>
    <mergeCell ref="B27:C27"/>
    <mergeCell ref="B21:F21"/>
    <mergeCell ref="B28:C28"/>
    <mergeCell ref="B29:C29"/>
    <mergeCell ref="B30:C30"/>
    <mergeCell ref="B22:F22"/>
    <mergeCell ref="A3:C3"/>
    <mergeCell ref="D3:I3"/>
    <mergeCell ref="B9:C9"/>
    <mergeCell ref="D1:I1"/>
    <mergeCell ref="B10:F10"/>
    <mergeCell ref="B11:C11"/>
    <mergeCell ref="B12:C12"/>
    <mergeCell ref="B13:C13"/>
    <mergeCell ref="A5:C5"/>
    <mergeCell ref="D5:I5"/>
    <mergeCell ref="D4:E4"/>
    <mergeCell ref="F4:G4"/>
    <mergeCell ref="D6:I6"/>
    <mergeCell ref="B34:C34"/>
    <mergeCell ref="B35:C35"/>
    <mergeCell ref="B36:C36"/>
    <mergeCell ref="B37:C37"/>
    <mergeCell ref="B38:C38"/>
    <mergeCell ref="B32:C32"/>
    <mergeCell ref="B88:C88"/>
    <mergeCell ref="B41:C41"/>
    <mergeCell ref="B42:C42"/>
    <mergeCell ref="B43:C43"/>
    <mergeCell ref="B45:C45"/>
    <mergeCell ref="B46:C46"/>
    <mergeCell ref="B47:C47"/>
    <mergeCell ref="B48:C48"/>
    <mergeCell ref="B49:C49"/>
    <mergeCell ref="B71:C71"/>
    <mergeCell ref="B73:C73"/>
    <mergeCell ref="B39:C39"/>
    <mergeCell ref="B69:C69"/>
    <mergeCell ref="B33:F33"/>
    <mergeCell ref="B72:F72"/>
    <mergeCell ref="B50:C50"/>
    <mergeCell ref="B51:C51"/>
    <mergeCell ref="B40:C40"/>
    <mergeCell ref="A254:F254"/>
    <mergeCell ref="B224:F224"/>
    <mergeCell ref="B225:C225"/>
    <mergeCell ref="B238:C238"/>
    <mergeCell ref="B239:C239"/>
    <mergeCell ref="B240:C240"/>
    <mergeCell ref="B241:C241"/>
    <mergeCell ref="B246:C246"/>
    <mergeCell ref="B247:C247"/>
    <mergeCell ref="B242:F242"/>
    <mergeCell ref="B243:C243"/>
    <mergeCell ref="B244:C244"/>
    <mergeCell ref="B245:C245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48:F248"/>
    <mergeCell ref="B249:C249"/>
    <mergeCell ref="B250:C250"/>
    <mergeCell ref="B251:C251"/>
    <mergeCell ref="B252:C252"/>
    <mergeCell ref="B253:C253"/>
    <mergeCell ref="B52:C52"/>
    <mergeCell ref="B53:C53"/>
    <mergeCell ref="B100:C100"/>
    <mergeCell ref="B89:C89"/>
    <mergeCell ref="B95:C95"/>
    <mergeCell ref="B96:C96"/>
    <mergeCell ref="B97:C97"/>
    <mergeCell ref="B98:C98"/>
    <mergeCell ref="B99:C99"/>
    <mergeCell ref="B66:C66"/>
    <mergeCell ref="B67:C67"/>
    <mergeCell ref="B68:C68"/>
    <mergeCell ref="B54:C54"/>
    <mergeCell ref="B55:C55"/>
    <mergeCell ref="B56:C56"/>
    <mergeCell ref="B57:C57"/>
    <mergeCell ref="B58:C58"/>
    <mergeCell ref="B59:C59"/>
    <mergeCell ref="B237:C237"/>
  </mergeCells>
  <conditionalFormatting sqref="K10:K20">
    <cfRule type="duplicateValues" dxfId="24" priority="4"/>
  </conditionalFormatting>
  <dataValidations xWindow="702" yWindow="462" count="8"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6">
    <tabColor rgb="FF92D050"/>
    <pageSetUpPr fitToPage="1"/>
  </sheetPr>
  <dimension ref="A1:R255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D7" sqref="D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/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>
        <v>4.0999999999999996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/OdawSl66ioEtkE+HZ2VhB9uY8f/btpUdkMafCshf4nozGGWSEOB2NP8yszELRqyjgb37ccPTr8qYNOi1clrsw==" saltValue="0pzTAX0aUNfFqZUN7UpIhQ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23" priority="1"/>
  </conditionalFormatting>
  <dataValidations count="8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7">
    <tabColor rgb="FF92D050"/>
    <pageSetUpPr fitToPage="1"/>
  </sheetPr>
  <dimension ref="A1:R255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E17" sqref="E1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niWgK8qLZKDqKjav6XiLG6ngaoqanryILpgwsUAp/D1nLAU7HzssWMZ4IWmGr4i5CXP9zxV7t0HMHSR0iWpCNg==" saltValue="wiicWbTcAZ8qAjCiyTbEpA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22" priority="1"/>
  </conditionalFormatting>
  <dataValidations count="8"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8">
    <tabColor rgb="FF92D050"/>
    <pageSetUpPr fitToPage="1"/>
  </sheetPr>
  <dimension ref="A1:R255"/>
  <sheetViews>
    <sheetView topLeftCell="B1" zoomScale="85" zoomScaleNormal="85" zoomScaleSheetLayoutView="100" workbookViewId="0">
      <pane ySplit="9" topLeftCell="A236" activePane="bottomLeft" state="frozen"/>
      <selection activeCell="B26" sqref="B26"/>
      <selection pane="bottomLeft" activeCell="D7" sqref="D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129"/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130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127">
        <v>4.0999999999999996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127">
        <v>4.2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127">
        <v>4.3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127">
        <v>4.4000000000000004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127">
        <v>4.5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127">
        <v>4.5999999999999996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127">
        <v>4.7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127">
        <v>4.8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127">
        <v>4.9000000000000004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128">
        <v>4.0999999999999996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vjUiRzHqSns+THU+vUsRiNH780A+2JY4ny//uLLUPSF4StrWl+RNiOShW2IKXovAFAhs6h/pW0zoRbaSn6B46g==" saltValue="oMax4wUeIoIW7OiSX0MWVQ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21" priority="1"/>
  </conditionalFormatting>
  <dataValidations count="8"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9">
    <tabColor rgb="FF92D050"/>
    <pageSetUpPr fitToPage="1"/>
  </sheetPr>
  <dimension ref="A1:R255"/>
  <sheetViews>
    <sheetView zoomScale="85" zoomScaleNormal="85" zoomScaleSheetLayoutView="100" workbookViewId="0">
      <pane ySplit="9" topLeftCell="A236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X8ntv3Tb456ZbR/weUCNUkUVX1+sfUidZOCQ5y+c4c+ZbrO9y5JmEiqwmzkdit3G9DjU76YDdFv+KSVEUbai0A==" saltValue="NwAaVBbcUEcMREGRsFNpUA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20" priority="1"/>
  </conditionalFormatting>
  <dataValidations count="8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type="list" allowBlank="1" showInputMessage="1" showErrorMessage="1" sqref="D1:I1">
      <formula1>"Moksliniai tyrimai, Eksperimentinė plėtra"</formula1>
    </dataValidation>
    <dataValidation allowBlank="1" showErrorMessage="1" sqref="F103:F152"/>
    <dataValidation allowBlank="1" showInputMessage="1" showErrorMessage="1" prompt="Įveskite vienos pareigybės darbuotojų fizinio rodiklio pasiekimui skiriamą darbo laiką valandomis." sqref="E103:E152"/>
    <dataValidation type="list" allowBlank="1" showInputMessage="1" showErrorMessage="1" prompt="Pasirinkite finansavimo intensyvumą vadovaudamiesi Aprašo 59 punktu." sqref="D7">
      <formula1>"0%,25%,35%,40%,45%,50%,60%,65%,70%,75%,80%"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0">
    <tabColor rgb="FF92D050"/>
    <pageSetUpPr fitToPage="1"/>
  </sheetPr>
  <dimension ref="A1:R255"/>
  <sheetViews>
    <sheetView zoomScale="85" zoomScaleNormal="85" zoomScaleSheetLayoutView="100" workbookViewId="0">
      <pane ySplit="9" topLeftCell="A236" activePane="bottomLeft" state="frozen"/>
      <selection activeCell="B26" sqref="B26"/>
      <selection pane="bottomLeft" activeCell="B248" sqref="B248:F248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22.5703125" style="22" customWidth="1"/>
    <col min="11" max="11" width="16.5703125" style="22" customWidth="1"/>
    <col min="12" max="12" width="15.28515625" style="22" customWidth="1"/>
    <col min="13" max="13" width="10" style="22" customWidth="1"/>
    <col min="14" max="14" width="11.7109375" style="22" customWidth="1"/>
    <col min="15" max="15" width="14" style="22" customWidth="1"/>
    <col min="16" max="16" width="15" style="22" customWidth="1"/>
    <col min="17" max="17" width="22.42578125" style="22" customWidth="1"/>
    <col min="18" max="16384" width="9.140625" style="22"/>
  </cols>
  <sheetData>
    <row r="1" spans="1:9" x14ac:dyDescent="0.2">
      <c r="A1" s="125"/>
      <c r="B1" s="125"/>
      <c r="C1" s="125" t="s">
        <v>88</v>
      </c>
      <c r="D1" s="149"/>
      <c r="E1" s="149"/>
      <c r="F1" s="149"/>
      <c r="G1" s="149"/>
      <c r="H1" s="149"/>
      <c r="I1" s="149"/>
    </row>
    <row r="2" spans="1:9" ht="13.5" customHeight="1" x14ac:dyDescent="0.2">
      <c r="A2" s="125"/>
      <c r="B2" s="125"/>
      <c r="C2" s="125" t="s">
        <v>85</v>
      </c>
      <c r="D2" s="117"/>
      <c r="E2" s="21"/>
      <c r="F2" s="21"/>
      <c r="G2" s="21"/>
      <c r="H2" s="21"/>
      <c r="I2" s="21"/>
    </row>
    <row r="3" spans="1:9" x14ac:dyDescent="0.2">
      <c r="A3" s="148" t="s">
        <v>73</v>
      </c>
      <c r="B3" s="148"/>
      <c r="C3" s="148"/>
      <c r="D3" s="149"/>
      <c r="E3" s="149"/>
      <c r="F3" s="149"/>
      <c r="G3" s="149"/>
      <c r="H3" s="149"/>
      <c r="I3" s="150"/>
    </row>
    <row r="4" spans="1:9" x14ac:dyDescent="0.2">
      <c r="A4" s="125"/>
      <c r="B4" s="125"/>
      <c r="C4" s="125" t="s">
        <v>139</v>
      </c>
      <c r="D4" s="154"/>
      <c r="E4" s="154"/>
      <c r="F4" s="155" t="s">
        <v>140</v>
      </c>
      <c r="G4" s="155"/>
      <c r="H4" s="118"/>
      <c r="I4" s="21"/>
    </row>
    <row r="5" spans="1:9" x14ac:dyDescent="0.2">
      <c r="A5" s="148" t="s">
        <v>137</v>
      </c>
      <c r="B5" s="148"/>
      <c r="C5" s="148"/>
      <c r="D5" s="153"/>
      <c r="E5" s="153"/>
      <c r="F5" s="153"/>
      <c r="G5" s="153"/>
      <c r="H5" s="153"/>
      <c r="I5" s="149"/>
    </row>
    <row r="6" spans="1:9" x14ac:dyDescent="0.2">
      <c r="A6" s="125"/>
      <c r="B6" s="125"/>
      <c r="C6" s="125" t="s">
        <v>211</v>
      </c>
      <c r="D6" s="153"/>
      <c r="E6" s="153"/>
      <c r="F6" s="153"/>
      <c r="G6" s="153"/>
      <c r="H6" s="153"/>
      <c r="I6" s="153"/>
    </row>
    <row r="7" spans="1:9" x14ac:dyDescent="0.2">
      <c r="A7" s="125"/>
      <c r="B7" s="125"/>
      <c r="C7" s="125" t="s">
        <v>89</v>
      </c>
      <c r="D7" s="57"/>
      <c r="E7" s="21"/>
      <c r="F7" s="21"/>
      <c r="G7" s="24" t="s">
        <v>158</v>
      </c>
      <c r="H7" s="23" t="s">
        <v>228</v>
      </c>
      <c r="I7" s="21"/>
    </row>
    <row r="8" spans="1:9" ht="6" customHeight="1" x14ac:dyDescent="0.2"/>
    <row r="9" spans="1:9" ht="38.25" x14ac:dyDescent="0.2">
      <c r="A9" s="126" t="s">
        <v>4</v>
      </c>
      <c r="B9" s="151" t="s">
        <v>175</v>
      </c>
      <c r="C9" s="151"/>
      <c r="D9" s="126" t="s">
        <v>1</v>
      </c>
      <c r="E9" s="126" t="s">
        <v>2</v>
      </c>
      <c r="F9" s="126" t="s">
        <v>3</v>
      </c>
      <c r="G9" s="126" t="s">
        <v>87</v>
      </c>
      <c r="H9" s="126" t="s">
        <v>86</v>
      </c>
      <c r="I9" s="126" t="s">
        <v>11</v>
      </c>
    </row>
    <row r="10" spans="1:9" ht="27.75" customHeight="1" x14ac:dyDescent="0.2">
      <c r="A10" s="26">
        <v>4</v>
      </c>
      <c r="B10" s="152" t="s">
        <v>92</v>
      </c>
      <c r="C10" s="152"/>
      <c r="D10" s="152"/>
      <c r="E10" s="152"/>
      <c r="F10" s="152"/>
      <c r="G10" s="89">
        <f>SUM(G11:G20)</f>
        <v>0</v>
      </c>
      <c r="H10" s="89">
        <f>SUM(H11:H20)</f>
        <v>0</v>
      </c>
      <c r="I10" s="27"/>
    </row>
    <row r="11" spans="1:9" x14ac:dyDescent="0.2">
      <c r="A11" s="29" t="s">
        <v>13</v>
      </c>
      <c r="B11" s="142" t="s">
        <v>12</v>
      </c>
      <c r="C11" s="142"/>
      <c r="D11" s="30"/>
      <c r="E11" s="31"/>
      <c r="F11" s="32"/>
      <c r="G11" s="90">
        <f t="shared" ref="G11:G20" si="0">ROUND(E11*F11,2)</f>
        <v>0</v>
      </c>
      <c r="H11" s="90">
        <f t="shared" ref="H11:H101" si="1">ROUND(G11*$D$7,2)</f>
        <v>0</v>
      </c>
      <c r="I11" s="33"/>
    </row>
    <row r="12" spans="1:9" x14ac:dyDescent="0.2">
      <c r="A12" s="29" t="s">
        <v>14</v>
      </c>
      <c r="B12" s="142" t="s">
        <v>12</v>
      </c>
      <c r="C12" s="142"/>
      <c r="D12" s="30"/>
      <c r="E12" s="31"/>
      <c r="F12" s="32"/>
      <c r="G12" s="90">
        <f t="shared" si="0"/>
        <v>0</v>
      </c>
      <c r="H12" s="90">
        <f t="shared" si="1"/>
        <v>0</v>
      </c>
      <c r="I12" s="33"/>
    </row>
    <row r="13" spans="1:9" x14ac:dyDescent="0.2">
      <c r="A13" s="29" t="s">
        <v>15</v>
      </c>
      <c r="B13" s="142" t="s">
        <v>12</v>
      </c>
      <c r="C13" s="142"/>
      <c r="D13" s="30"/>
      <c r="E13" s="31"/>
      <c r="F13" s="32"/>
      <c r="G13" s="90">
        <f t="shared" si="0"/>
        <v>0</v>
      </c>
      <c r="H13" s="90">
        <f t="shared" si="1"/>
        <v>0</v>
      </c>
      <c r="I13" s="33"/>
    </row>
    <row r="14" spans="1:9" x14ac:dyDescent="0.2">
      <c r="A14" s="29" t="s">
        <v>16</v>
      </c>
      <c r="B14" s="142" t="s">
        <v>12</v>
      </c>
      <c r="C14" s="142"/>
      <c r="D14" s="30"/>
      <c r="E14" s="31"/>
      <c r="F14" s="32"/>
      <c r="G14" s="90">
        <f t="shared" si="0"/>
        <v>0</v>
      </c>
      <c r="H14" s="90">
        <f t="shared" si="1"/>
        <v>0</v>
      </c>
      <c r="I14" s="33"/>
    </row>
    <row r="15" spans="1:9" x14ac:dyDescent="0.2">
      <c r="A15" s="29" t="s">
        <v>17</v>
      </c>
      <c r="B15" s="142" t="s">
        <v>12</v>
      </c>
      <c r="C15" s="142"/>
      <c r="D15" s="30"/>
      <c r="E15" s="31"/>
      <c r="F15" s="32"/>
      <c r="G15" s="90">
        <f t="shared" si="0"/>
        <v>0</v>
      </c>
      <c r="H15" s="90">
        <f t="shared" si="1"/>
        <v>0</v>
      </c>
      <c r="I15" s="33"/>
    </row>
    <row r="16" spans="1:9" x14ac:dyDescent="0.2">
      <c r="A16" s="29" t="s">
        <v>18</v>
      </c>
      <c r="B16" s="142" t="s">
        <v>12</v>
      </c>
      <c r="C16" s="142"/>
      <c r="D16" s="30"/>
      <c r="E16" s="31"/>
      <c r="F16" s="32"/>
      <c r="G16" s="90">
        <f t="shared" si="0"/>
        <v>0</v>
      </c>
      <c r="H16" s="90">
        <f t="shared" si="1"/>
        <v>0</v>
      </c>
      <c r="I16" s="33"/>
    </row>
    <row r="17" spans="1:9" x14ac:dyDescent="0.2">
      <c r="A17" s="29" t="s">
        <v>19</v>
      </c>
      <c r="B17" s="142" t="s">
        <v>12</v>
      </c>
      <c r="C17" s="142"/>
      <c r="D17" s="30"/>
      <c r="E17" s="31"/>
      <c r="F17" s="32"/>
      <c r="G17" s="90">
        <f t="shared" si="0"/>
        <v>0</v>
      </c>
      <c r="H17" s="90">
        <f t="shared" si="1"/>
        <v>0</v>
      </c>
      <c r="I17" s="33"/>
    </row>
    <row r="18" spans="1:9" x14ac:dyDescent="0.2">
      <c r="A18" s="29" t="s">
        <v>20</v>
      </c>
      <c r="B18" s="142" t="s">
        <v>12</v>
      </c>
      <c r="C18" s="142"/>
      <c r="D18" s="30"/>
      <c r="E18" s="31"/>
      <c r="F18" s="32"/>
      <c r="G18" s="90">
        <f t="shared" si="0"/>
        <v>0</v>
      </c>
      <c r="H18" s="90">
        <f t="shared" si="1"/>
        <v>0</v>
      </c>
      <c r="I18" s="33"/>
    </row>
    <row r="19" spans="1:9" x14ac:dyDescent="0.2">
      <c r="A19" s="29" t="s">
        <v>21</v>
      </c>
      <c r="B19" s="142" t="s">
        <v>12</v>
      </c>
      <c r="C19" s="142"/>
      <c r="D19" s="30"/>
      <c r="E19" s="31"/>
      <c r="F19" s="32"/>
      <c r="G19" s="90">
        <f t="shared" si="0"/>
        <v>0</v>
      </c>
      <c r="H19" s="90">
        <f t="shared" si="1"/>
        <v>0</v>
      </c>
      <c r="I19" s="33"/>
    </row>
    <row r="20" spans="1:9" x14ac:dyDescent="0.2">
      <c r="A20" s="29" t="s">
        <v>22</v>
      </c>
      <c r="B20" s="142" t="s">
        <v>12</v>
      </c>
      <c r="C20" s="142"/>
      <c r="D20" s="30"/>
      <c r="E20" s="31"/>
      <c r="F20" s="32"/>
      <c r="G20" s="90">
        <f t="shared" si="0"/>
        <v>0</v>
      </c>
      <c r="H20" s="90">
        <f t="shared" si="1"/>
        <v>0</v>
      </c>
      <c r="I20" s="33"/>
    </row>
    <row r="21" spans="1:9" x14ac:dyDescent="0.2">
      <c r="A21" s="26">
        <v>5</v>
      </c>
      <c r="B21" s="152" t="s">
        <v>6</v>
      </c>
      <c r="C21" s="152"/>
      <c r="D21" s="152"/>
      <c r="E21" s="152"/>
      <c r="F21" s="152"/>
      <c r="G21" s="89">
        <f>G22+G33+G44+G72+G102+G153+G224+G242+G248</f>
        <v>0</v>
      </c>
      <c r="H21" s="89">
        <f>H22+H33+H44+H72+H102+H153+H224+H242+H248</f>
        <v>0</v>
      </c>
      <c r="I21" s="27"/>
    </row>
    <row r="22" spans="1:9" x14ac:dyDescent="0.2">
      <c r="A22" s="34" t="s">
        <v>7</v>
      </c>
      <c r="B22" s="145" t="s">
        <v>109</v>
      </c>
      <c r="C22" s="146"/>
      <c r="D22" s="146"/>
      <c r="E22" s="146"/>
      <c r="F22" s="147"/>
      <c r="G22" s="91">
        <f>SUM(G23:G32)</f>
        <v>0</v>
      </c>
      <c r="H22" s="91">
        <f>SUM(H23:H32)</f>
        <v>0</v>
      </c>
      <c r="I22" s="35"/>
    </row>
    <row r="23" spans="1:9" x14ac:dyDescent="0.2">
      <c r="A23" s="29" t="s">
        <v>23</v>
      </c>
      <c r="B23" s="142" t="s">
        <v>54</v>
      </c>
      <c r="C23" s="142"/>
      <c r="D23" s="30"/>
      <c r="E23" s="31"/>
      <c r="F23" s="32"/>
      <c r="G23" s="90">
        <f t="shared" ref="G23:G32" si="2">ROUND(E23*F23,2)</f>
        <v>0</v>
      </c>
      <c r="H23" s="90">
        <f t="shared" si="1"/>
        <v>0</v>
      </c>
      <c r="I23" s="33"/>
    </row>
    <row r="24" spans="1:9" x14ac:dyDescent="0.2">
      <c r="A24" s="29" t="s">
        <v>24</v>
      </c>
      <c r="B24" s="142" t="s">
        <v>54</v>
      </c>
      <c r="C24" s="142"/>
      <c r="D24" s="30"/>
      <c r="E24" s="31"/>
      <c r="F24" s="32"/>
      <c r="G24" s="90">
        <f t="shared" si="2"/>
        <v>0</v>
      </c>
      <c r="H24" s="90">
        <f t="shared" si="1"/>
        <v>0</v>
      </c>
      <c r="I24" s="33"/>
    </row>
    <row r="25" spans="1:9" x14ac:dyDescent="0.2">
      <c r="A25" s="29" t="s">
        <v>25</v>
      </c>
      <c r="B25" s="142" t="s">
        <v>54</v>
      </c>
      <c r="C25" s="142"/>
      <c r="D25" s="30"/>
      <c r="E25" s="31"/>
      <c r="F25" s="32"/>
      <c r="G25" s="90">
        <f t="shared" si="2"/>
        <v>0</v>
      </c>
      <c r="H25" s="90">
        <f t="shared" si="1"/>
        <v>0</v>
      </c>
      <c r="I25" s="33"/>
    </row>
    <row r="26" spans="1:9" x14ac:dyDescent="0.2">
      <c r="A26" s="29" t="s">
        <v>26</v>
      </c>
      <c r="B26" s="142" t="s">
        <v>54</v>
      </c>
      <c r="C26" s="142"/>
      <c r="D26" s="30"/>
      <c r="E26" s="31"/>
      <c r="F26" s="32"/>
      <c r="G26" s="90">
        <f t="shared" si="2"/>
        <v>0</v>
      </c>
      <c r="H26" s="90">
        <f t="shared" si="1"/>
        <v>0</v>
      </c>
      <c r="I26" s="33"/>
    </row>
    <row r="27" spans="1:9" x14ac:dyDescent="0.2">
      <c r="A27" s="29" t="s">
        <v>27</v>
      </c>
      <c r="B27" s="142" t="s">
        <v>54</v>
      </c>
      <c r="C27" s="142"/>
      <c r="D27" s="30"/>
      <c r="E27" s="31"/>
      <c r="F27" s="32"/>
      <c r="G27" s="90">
        <f t="shared" si="2"/>
        <v>0</v>
      </c>
      <c r="H27" s="90">
        <f t="shared" si="1"/>
        <v>0</v>
      </c>
      <c r="I27" s="33"/>
    </row>
    <row r="28" spans="1:9" x14ac:dyDescent="0.2">
      <c r="A28" s="29" t="s">
        <v>28</v>
      </c>
      <c r="B28" s="142" t="s">
        <v>54</v>
      </c>
      <c r="C28" s="142"/>
      <c r="D28" s="30"/>
      <c r="E28" s="31"/>
      <c r="F28" s="32"/>
      <c r="G28" s="90">
        <f t="shared" si="2"/>
        <v>0</v>
      </c>
      <c r="H28" s="90">
        <f t="shared" si="1"/>
        <v>0</v>
      </c>
      <c r="I28" s="33"/>
    </row>
    <row r="29" spans="1:9" x14ac:dyDescent="0.2">
      <c r="A29" s="29" t="s">
        <v>29</v>
      </c>
      <c r="B29" s="142" t="s">
        <v>54</v>
      </c>
      <c r="C29" s="142"/>
      <c r="D29" s="30"/>
      <c r="E29" s="31"/>
      <c r="F29" s="32"/>
      <c r="G29" s="90">
        <f t="shared" si="2"/>
        <v>0</v>
      </c>
      <c r="H29" s="90">
        <f t="shared" si="1"/>
        <v>0</v>
      </c>
      <c r="I29" s="33"/>
    </row>
    <row r="30" spans="1:9" x14ac:dyDescent="0.2">
      <c r="A30" s="29" t="s">
        <v>30</v>
      </c>
      <c r="B30" s="142" t="s">
        <v>54</v>
      </c>
      <c r="C30" s="142"/>
      <c r="D30" s="30"/>
      <c r="E30" s="31"/>
      <c r="F30" s="32"/>
      <c r="G30" s="90">
        <f t="shared" si="2"/>
        <v>0</v>
      </c>
      <c r="H30" s="90">
        <f t="shared" si="1"/>
        <v>0</v>
      </c>
      <c r="I30" s="33"/>
    </row>
    <row r="31" spans="1:9" x14ac:dyDescent="0.2">
      <c r="A31" s="29" t="s">
        <v>31</v>
      </c>
      <c r="B31" s="142" t="s">
        <v>54</v>
      </c>
      <c r="C31" s="142"/>
      <c r="D31" s="30"/>
      <c r="E31" s="31"/>
      <c r="F31" s="32"/>
      <c r="G31" s="90">
        <f t="shared" si="2"/>
        <v>0</v>
      </c>
      <c r="H31" s="90">
        <f t="shared" si="1"/>
        <v>0</v>
      </c>
      <c r="I31" s="33"/>
    </row>
    <row r="32" spans="1:9" x14ac:dyDescent="0.2">
      <c r="A32" s="29" t="s">
        <v>32</v>
      </c>
      <c r="B32" s="142" t="s">
        <v>54</v>
      </c>
      <c r="C32" s="142"/>
      <c r="D32" s="30"/>
      <c r="E32" s="31"/>
      <c r="F32" s="32"/>
      <c r="G32" s="90">
        <f t="shared" si="2"/>
        <v>0</v>
      </c>
      <c r="H32" s="90">
        <f t="shared" si="1"/>
        <v>0</v>
      </c>
      <c r="I32" s="33"/>
    </row>
    <row r="33" spans="1:9" ht="27.6" customHeight="1" x14ac:dyDescent="0.2">
      <c r="A33" s="34" t="s">
        <v>8</v>
      </c>
      <c r="B33" s="145" t="s">
        <v>227</v>
      </c>
      <c r="C33" s="146"/>
      <c r="D33" s="146"/>
      <c r="E33" s="146"/>
      <c r="F33" s="147"/>
      <c r="G33" s="91">
        <f>SUM(G34:G43)</f>
        <v>0</v>
      </c>
      <c r="H33" s="91">
        <f>SUM(H34:H43)</f>
        <v>0</v>
      </c>
      <c r="I33" s="35"/>
    </row>
    <row r="34" spans="1:9" x14ac:dyDescent="0.2">
      <c r="A34" s="29" t="s">
        <v>33</v>
      </c>
      <c r="B34" s="142" t="s">
        <v>54</v>
      </c>
      <c r="C34" s="142"/>
      <c r="D34" s="30"/>
      <c r="E34" s="31"/>
      <c r="F34" s="32"/>
      <c r="G34" s="90">
        <f t="shared" ref="G34:G43" si="3">ROUND(E34*F34,2)</f>
        <v>0</v>
      </c>
      <c r="H34" s="90">
        <f t="shared" si="1"/>
        <v>0</v>
      </c>
      <c r="I34" s="33"/>
    </row>
    <row r="35" spans="1:9" x14ac:dyDescent="0.2">
      <c r="A35" s="29" t="s">
        <v>34</v>
      </c>
      <c r="B35" s="142" t="s">
        <v>54</v>
      </c>
      <c r="C35" s="142"/>
      <c r="D35" s="30"/>
      <c r="E35" s="31"/>
      <c r="F35" s="32"/>
      <c r="G35" s="90">
        <f t="shared" si="3"/>
        <v>0</v>
      </c>
      <c r="H35" s="90">
        <f t="shared" si="1"/>
        <v>0</v>
      </c>
      <c r="I35" s="33"/>
    </row>
    <row r="36" spans="1:9" x14ac:dyDescent="0.2">
      <c r="A36" s="29" t="s">
        <v>35</v>
      </c>
      <c r="B36" s="142" t="s">
        <v>54</v>
      </c>
      <c r="C36" s="142"/>
      <c r="D36" s="30"/>
      <c r="E36" s="31"/>
      <c r="F36" s="32"/>
      <c r="G36" s="90">
        <f t="shared" si="3"/>
        <v>0</v>
      </c>
      <c r="H36" s="90">
        <f t="shared" si="1"/>
        <v>0</v>
      </c>
      <c r="I36" s="33"/>
    </row>
    <row r="37" spans="1:9" x14ac:dyDescent="0.2">
      <c r="A37" s="29" t="s">
        <v>36</v>
      </c>
      <c r="B37" s="142" t="s">
        <v>54</v>
      </c>
      <c r="C37" s="142"/>
      <c r="D37" s="30"/>
      <c r="E37" s="31"/>
      <c r="F37" s="32"/>
      <c r="G37" s="90">
        <f t="shared" si="3"/>
        <v>0</v>
      </c>
      <c r="H37" s="90">
        <f t="shared" si="1"/>
        <v>0</v>
      </c>
      <c r="I37" s="33"/>
    </row>
    <row r="38" spans="1:9" x14ac:dyDescent="0.2">
      <c r="A38" s="29" t="s">
        <v>37</v>
      </c>
      <c r="B38" s="142" t="s">
        <v>54</v>
      </c>
      <c r="C38" s="142"/>
      <c r="D38" s="30"/>
      <c r="E38" s="31"/>
      <c r="F38" s="32"/>
      <c r="G38" s="90">
        <f t="shared" si="3"/>
        <v>0</v>
      </c>
      <c r="H38" s="90">
        <f t="shared" si="1"/>
        <v>0</v>
      </c>
      <c r="I38" s="33"/>
    </row>
    <row r="39" spans="1:9" x14ac:dyDescent="0.2">
      <c r="A39" s="29" t="s">
        <v>38</v>
      </c>
      <c r="B39" s="142" t="s">
        <v>54</v>
      </c>
      <c r="C39" s="142"/>
      <c r="D39" s="30"/>
      <c r="E39" s="31"/>
      <c r="F39" s="32"/>
      <c r="G39" s="90">
        <f t="shared" si="3"/>
        <v>0</v>
      </c>
      <c r="H39" s="90">
        <f t="shared" si="1"/>
        <v>0</v>
      </c>
      <c r="I39" s="33"/>
    </row>
    <row r="40" spans="1:9" x14ac:dyDescent="0.2">
      <c r="A40" s="29" t="s">
        <v>39</v>
      </c>
      <c r="B40" s="142" t="s">
        <v>54</v>
      </c>
      <c r="C40" s="142"/>
      <c r="D40" s="30"/>
      <c r="E40" s="31"/>
      <c r="F40" s="32"/>
      <c r="G40" s="90">
        <f t="shared" si="3"/>
        <v>0</v>
      </c>
      <c r="H40" s="90">
        <f t="shared" si="1"/>
        <v>0</v>
      </c>
      <c r="I40" s="33"/>
    </row>
    <row r="41" spans="1:9" x14ac:dyDescent="0.2">
      <c r="A41" s="29" t="s">
        <v>40</v>
      </c>
      <c r="B41" s="142" t="s">
        <v>54</v>
      </c>
      <c r="C41" s="142"/>
      <c r="D41" s="30"/>
      <c r="E41" s="31"/>
      <c r="F41" s="32"/>
      <c r="G41" s="90">
        <f t="shared" si="3"/>
        <v>0</v>
      </c>
      <c r="H41" s="90">
        <f t="shared" si="1"/>
        <v>0</v>
      </c>
      <c r="I41" s="33"/>
    </row>
    <row r="42" spans="1:9" x14ac:dyDescent="0.2">
      <c r="A42" s="29" t="s">
        <v>41</v>
      </c>
      <c r="B42" s="142" t="s">
        <v>54</v>
      </c>
      <c r="C42" s="142"/>
      <c r="D42" s="30"/>
      <c r="E42" s="31"/>
      <c r="F42" s="32"/>
      <c r="G42" s="90">
        <f t="shared" si="3"/>
        <v>0</v>
      </c>
      <c r="H42" s="90">
        <f t="shared" si="1"/>
        <v>0</v>
      </c>
      <c r="I42" s="33"/>
    </row>
    <row r="43" spans="1:9" x14ac:dyDescent="0.2">
      <c r="A43" s="29" t="s">
        <v>42</v>
      </c>
      <c r="B43" s="142" t="s">
        <v>54</v>
      </c>
      <c r="C43" s="142"/>
      <c r="D43" s="30"/>
      <c r="E43" s="31"/>
      <c r="F43" s="32"/>
      <c r="G43" s="90">
        <f t="shared" si="3"/>
        <v>0</v>
      </c>
      <c r="H43" s="90">
        <f t="shared" si="1"/>
        <v>0</v>
      </c>
      <c r="I43" s="33"/>
    </row>
    <row r="44" spans="1:9" ht="25.5" customHeight="1" x14ac:dyDescent="0.2">
      <c r="A44" s="34" t="s">
        <v>9</v>
      </c>
      <c r="B44" s="145" t="s">
        <v>174</v>
      </c>
      <c r="C44" s="146"/>
      <c r="D44" s="146"/>
      <c r="E44" s="146"/>
      <c r="F44" s="147"/>
      <c r="G44" s="91">
        <f>SUM(G45:G71)</f>
        <v>0</v>
      </c>
      <c r="H44" s="91">
        <f>SUM(H45:H71)</f>
        <v>0</v>
      </c>
      <c r="I44" s="35"/>
    </row>
    <row r="45" spans="1:9" x14ac:dyDescent="0.2">
      <c r="A45" s="29" t="s">
        <v>44</v>
      </c>
      <c r="B45" s="142" t="s">
        <v>12</v>
      </c>
      <c r="C45" s="142"/>
      <c r="D45" s="30"/>
      <c r="E45" s="31"/>
      <c r="F45" s="32"/>
      <c r="G45" s="90">
        <f>ROUND(E45*F45,2)</f>
        <v>0</v>
      </c>
      <c r="H45" s="90">
        <f>ROUND(G45*$D$7,2)</f>
        <v>0</v>
      </c>
      <c r="I45" s="33"/>
    </row>
    <row r="46" spans="1:9" x14ac:dyDescent="0.2">
      <c r="A46" s="29" t="s">
        <v>45</v>
      </c>
      <c r="B46" s="142" t="s">
        <v>12</v>
      </c>
      <c r="C46" s="142"/>
      <c r="D46" s="30"/>
      <c r="E46" s="31"/>
      <c r="F46" s="32"/>
      <c r="G46" s="90">
        <f>ROUND(E46*F46,2)</f>
        <v>0</v>
      </c>
      <c r="H46" s="90">
        <f>ROUND(G46*$D$7,2)</f>
        <v>0</v>
      </c>
      <c r="I46" s="33"/>
    </row>
    <row r="47" spans="1:9" x14ac:dyDescent="0.2">
      <c r="A47" s="29" t="s">
        <v>46</v>
      </c>
      <c r="B47" s="142" t="s">
        <v>12</v>
      </c>
      <c r="C47" s="142"/>
      <c r="D47" s="30"/>
      <c r="E47" s="31"/>
      <c r="F47" s="32"/>
      <c r="G47" s="90">
        <f>ROUND(E47*F47,2)</f>
        <v>0</v>
      </c>
      <c r="H47" s="90">
        <f>ROUND(G47*$D$7,2)</f>
        <v>0</v>
      </c>
      <c r="I47" s="33"/>
    </row>
    <row r="48" spans="1:9" x14ac:dyDescent="0.2">
      <c r="A48" s="29" t="s">
        <v>47</v>
      </c>
      <c r="B48" s="142" t="s">
        <v>12</v>
      </c>
      <c r="C48" s="142"/>
      <c r="D48" s="30"/>
      <c r="E48" s="31"/>
      <c r="F48" s="32"/>
      <c r="G48" s="90">
        <f>ROUND(E48*F48,2)</f>
        <v>0</v>
      </c>
      <c r="H48" s="90">
        <f>ROUND(G48*$D$7,2)</f>
        <v>0</v>
      </c>
      <c r="I48" s="33"/>
    </row>
    <row r="49" spans="1:9" x14ac:dyDescent="0.2">
      <c r="A49" s="29" t="s">
        <v>48</v>
      </c>
      <c r="B49" s="142" t="s">
        <v>12</v>
      </c>
      <c r="C49" s="142"/>
      <c r="D49" s="30"/>
      <c r="E49" s="31"/>
      <c r="F49" s="32"/>
      <c r="G49" s="90">
        <f t="shared" ref="G49:G71" si="4">ROUND(E49*F49,2)</f>
        <v>0</v>
      </c>
      <c r="H49" s="90">
        <f t="shared" ref="H49:H71" si="5">ROUND(G49*$D$7,2)</f>
        <v>0</v>
      </c>
      <c r="I49" s="33"/>
    </row>
    <row r="50" spans="1:9" x14ac:dyDescent="0.2">
      <c r="A50" s="29" t="s">
        <v>49</v>
      </c>
      <c r="B50" s="142" t="s">
        <v>12</v>
      </c>
      <c r="C50" s="142"/>
      <c r="D50" s="30"/>
      <c r="E50" s="31"/>
      <c r="F50" s="32"/>
      <c r="G50" s="90">
        <f t="shared" si="4"/>
        <v>0</v>
      </c>
      <c r="H50" s="90">
        <f t="shared" si="5"/>
        <v>0</v>
      </c>
      <c r="I50" s="33"/>
    </row>
    <row r="51" spans="1:9" x14ac:dyDescent="0.2">
      <c r="A51" s="29" t="s">
        <v>50</v>
      </c>
      <c r="B51" s="142" t="s">
        <v>12</v>
      </c>
      <c r="C51" s="142"/>
      <c r="D51" s="30"/>
      <c r="E51" s="31"/>
      <c r="F51" s="32"/>
      <c r="G51" s="90">
        <f t="shared" si="4"/>
        <v>0</v>
      </c>
      <c r="H51" s="90">
        <f t="shared" si="5"/>
        <v>0</v>
      </c>
      <c r="I51" s="33"/>
    </row>
    <row r="52" spans="1:9" x14ac:dyDescent="0.2">
      <c r="A52" s="29" t="s">
        <v>51</v>
      </c>
      <c r="B52" s="142" t="s">
        <v>12</v>
      </c>
      <c r="C52" s="142"/>
      <c r="D52" s="30"/>
      <c r="E52" s="31"/>
      <c r="F52" s="32"/>
      <c r="G52" s="90">
        <f t="shared" si="4"/>
        <v>0</v>
      </c>
      <c r="H52" s="90">
        <f t="shared" si="5"/>
        <v>0</v>
      </c>
      <c r="I52" s="33"/>
    </row>
    <row r="53" spans="1:9" x14ac:dyDescent="0.2">
      <c r="A53" s="29" t="s">
        <v>52</v>
      </c>
      <c r="B53" s="142" t="s">
        <v>12</v>
      </c>
      <c r="C53" s="142"/>
      <c r="D53" s="30"/>
      <c r="E53" s="31"/>
      <c r="F53" s="32"/>
      <c r="G53" s="90">
        <f t="shared" si="4"/>
        <v>0</v>
      </c>
      <c r="H53" s="90">
        <f t="shared" si="5"/>
        <v>0</v>
      </c>
      <c r="I53" s="33"/>
    </row>
    <row r="54" spans="1:9" x14ac:dyDescent="0.2">
      <c r="A54" s="29" t="s">
        <v>53</v>
      </c>
      <c r="B54" s="142" t="s">
        <v>12</v>
      </c>
      <c r="C54" s="142"/>
      <c r="D54" s="30"/>
      <c r="E54" s="31"/>
      <c r="F54" s="32"/>
      <c r="G54" s="90">
        <f t="shared" si="4"/>
        <v>0</v>
      </c>
      <c r="H54" s="90">
        <f t="shared" si="5"/>
        <v>0</v>
      </c>
      <c r="I54" s="33"/>
    </row>
    <row r="55" spans="1:9" x14ac:dyDescent="0.2">
      <c r="A55" s="29" t="s">
        <v>230</v>
      </c>
      <c r="B55" s="142" t="s">
        <v>12</v>
      </c>
      <c r="C55" s="142"/>
      <c r="D55" s="30"/>
      <c r="E55" s="31"/>
      <c r="F55" s="32"/>
      <c r="G55" s="90">
        <f t="shared" si="4"/>
        <v>0</v>
      </c>
      <c r="H55" s="90">
        <f t="shared" si="5"/>
        <v>0</v>
      </c>
      <c r="I55" s="33"/>
    </row>
    <row r="56" spans="1:9" x14ac:dyDescent="0.2">
      <c r="A56" s="29" t="s">
        <v>231</v>
      </c>
      <c r="B56" s="142" t="s">
        <v>12</v>
      </c>
      <c r="C56" s="142"/>
      <c r="D56" s="30"/>
      <c r="E56" s="31"/>
      <c r="F56" s="32"/>
      <c r="G56" s="90">
        <f t="shared" si="4"/>
        <v>0</v>
      </c>
      <c r="H56" s="90">
        <f t="shared" si="5"/>
        <v>0</v>
      </c>
      <c r="I56" s="33"/>
    </row>
    <row r="57" spans="1:9" x14ac:dyDescent="0.2">
      <c r="A57" s="29" t="s">
        <v>232</v>
      </c>
      <c r="B57" s="142" t="s">
        <v>12</v>
      </c>
      <c r="C57" s="142"/>
      <c r="D57" s="30"/>
      <c r="E57" s="31"/>
      <c r="F57" s="32"/>
      <c r="G57" s="90">
        <f t="shared" si="4"/>
        <v>0</v>
      </c>
      <c r="H57" s="90">
        <f t="shared" si="5"/>
        <v>0</v>
      </c>
      <c r="I57" s="33"/>
    </row>
    <row r="58" spans="1:9" x14ac:dyDescent="0.2">
      <c r="A58" s="29" t="s">
        <v>233</v>
      </c>
      <c r="B58" s="142" t="s">
        <v>12</v>
      </c>
      <c r="C58" s="142"/>
      <c r="D58" s="30"/>
      <c r="E58" s="31"/>
      <c r="F58" s="32"/>
      <c r="G58" s="90">
        <f t="shared" si="4"/>
        <v>0</v>
      </c>
      <c r="H58" s="90">
        <f t="shared" si="5"/>
        <v>0</v>
      </c>
      <c r="I58" s="33"/>
    </row>
    <row r="59" spans="1:9" x14ac:dyDescent="0.2">
      <c r="A59" s="29" t="s">
        <v>234</v>
      </c>
      <c r="B59" s="142" t="s">
        <v>12</v>
      </c>
      <c r="C59" s="142"/>
      <c r="D59" s="30"/>
      <c r="E59" s="31"/>
      <c r="F59" s="32"/>
      <c r="G59" s="90">
        <f t="shared" si="4"/>
        <v>0</v>
      </c>
      <c r="H59" s="90">
        <f t="shared" si="5"/>
        <v>0</v>
      </c>
      <c r="I59" s="33"/>
    </row>
    <row r="60" spans="1:9" x14ac:dyDescent="0.2">
      <c r="A60" s="29" t="s">
        <v>235</v>
      </c>
      <c r="B60" s="142" t="s">
        <v>12</v>
      </c>
      <c r="C60" s="142"/>
      <c r="D60" s="30"/>
      <c r="E60" s="31"/>
      <c r="F60" s="32"/>
      <c r="G60" s="90">
        <f t="shared" si="4"/>
        <v>0</v>
      </c>
      <c r="H60" s="90">
        <f t="shared" si="5"/>
        <v>0</v>
      </c>
      <c r="I60" s="33"/>
    </row>
    <row r="61" spans="1:9" x14ac:dyDescent="0.2">
      <c r="A61" s="29" t="s">
        <v>236</v>
      </c>
      <c r="B61" s="142" t="s">
        <v>12</v>
      </c>
      <c r="C61" s="142"/>
      <c r="D61" s="30"/>
      <c r="E61" s="31"/>
      <c r="F61" s="32"/>
      <c r="G61" s="90">
        <f t="shared" si="4"/>
        <v>0</v>
      </c>
      <c r="H61" s="90">
        <f t="shared" si="5"/>
        <v>0</v>
      </c>
      <c r="I61" s="33"/>
    </row>
    <row r="62" spans="1:9" x14ac:dyDescent="0.2">
      <c r="A62" s="29" t="s">
        <v>237</v>
      </c>
      <c r="B62" s="142" t="s">
        <v>12</v>
      </c>
      <c r="C62" s="142"/>
      <c r="D62" s="30"/>
      <c r="E62" s="31"/>
      <c r="F62" s="32"/>
      <c r="G62" s="90">
        <f t="shared" si="4"/>
        <v>0</v>
      </c>
      <c r="H62" s="90">
        <f t="shared" si="5"/>
        <v>0</v>
      </c>
      <c r="I62" s="33"/>
    </row>
    <row r="63" spans="1:9" x14ac:dyDescent="0.2">
      <c r="A63" s="29" t="s">
        <v>238</v>
      </c>
      <c r="B63" s="142" t="s">
        <v>12</v>
      </c>
      <c r="C63" s="142"/>
      <c r="D63" s="30"/>
      <c r="E63" s="31"/>
      <c r="F63" s="32"/>
      <c r="G63" s="90">
        <f t="shared" si="4"/>
        <v>0</v>
      </c>
      <c r="H63" s="90">
        <f t="shared" si="5"/>
        <v>0</v>
      </c>
      <c r="I63" s="33"/>
    </row>
    <row r="64" spans="1:9" x14ac:dyDescent="0.2">
      <c r="A64" s="29" t="s">
        <v>239</v>
      </c>
      <c r="B64" s="142" t="s">
        <v>12</v>
      </c>
      <c r="C64" s="142"/>
      <c r="D64" s="30"/>
      <c r="E64" s="31"/>
      <c r="F64" s="32"/>
      <c r="G64" s="90">
        <f t="shared" si="4"/>
        <v>0</v>
      </c>
      <c r="H64" s="90">
        <f t="shared" si="5"/>
        <v>0</v>
      </c>
      <c r="I64" s="33"/>
    </row>
    <row r="65" spans="1:18" x14ac:dyDescent="0.2">
      <c r="A65" s="29" t="s">
        <v>240</v>
      </c>
      <c r="B65" s="142" t="s">
        <v>12</v>
      </c>
      <c r="C65" s="142"/>
      <c r="D65" s="30"/>
      <c r="E65" s="31"/>
      <c r="F65" s="32"/>
      <c r="G65" s="90">
        <f t="shared" si="4"/>
        <v>0</v>
      </c>
      <c r="H65" s="90">
        <f t="shared" si="5"/>
        <v>0</v>
      </c>
      <c r="I65" s="33"/>
    </row>
    <row r="66" spans="1:18" x14ac:dyDescent="0.2">
      <c r="A66" s="29" t="s">
        <v>241</v>
      </c>
      <c r="B66" s="142" t="s">
        <v>12</v>
      </c>
      <c r="C66" s="142"/>
      <c r="D66" s="30"/>
      <c r="E66" s="31"/>
      <c r="F66" s="32"/>
      <c r="G66" s="90">
        <f t="shared" si="4"/>
        <v>0</v>
      </c>
      <c r="H66" s="90">
        <f t="shared" si="5"/>
        <v>0</v>
      </c>
      <c r="I66" s="33"/>
    </row>
    <row r="67" spans="1:18" x14ac:dyDescent="0.2">
      <c r="A67" s="29" t="s">
        <v>242</v>
      </c>
      <c r="B67" s="142" t="s">
        <v>12</v>
      </c>
      <c r="C67" s="142"/>
      <c r="D67" s="30"/>
      <c r="E67" s="31"/>
      <c r="F67" s="32"/>
      <c r="G67" s="90">
        <f t="shared" si="4"/>
        <v>0</v>
      </c>
      <c r="H67" s="90">
        <f t="shared" si="5"/>
        <v>0</v>
      </c>
      <c r="I67" s="33"/>
    </row>
    <row r="68" spans="1:18" x14ac:dyDescent="0.2">
      <c r="A68" s="29" t="s">
        <v>243</v>
      </c>
      <c r="B68" s="142" t="s">
        <v>12</v>
      </c>
      <c r="C68" s="142"/>
      <c r="D68" s="30"/>
      <c r="E68" s="31"/>
      <c r="F68" s="32"/>
      <c r="G68" s="90">
        <f t="shared" si="4"/>
        <v>0</v>
      </c>
      <c r="H68" s="90">
        <f t="shared" si="5"/>
        <v>0</v>
      </c>
      <c r="I68" s="33"/>
    </row>
    <row r="69" spans="1:18" x14ac:dyDescent="0.2">
      <c r="A69" s="29" t="s">
        <v>244</v>
      </c>
      <c r="B69" s="142" t="s">
        <v>12</v>
      </c>
      <c r="C69" s="142"/>
      <c r="D69" s="30"/>
      <c r="E69" s="31"/>
      <c r="F69" s="32"/>
      <c r="G69" s="90">
        <f t="shared" si="4"/>
        <v>0</v>
      </c>
      <c r="H69" s="90">
        <f t="shared" si="5"/>
        <v>0</v>
      </c>
      <c r="I69" s="33"/>
    </row>
    <row r="70" spans="1:18" x14ac:dyDescent="0.2">
      <c r="A70" s="29" t="s">
        <v>245</v>
      </c>
      <c r="B70" s="142" t="s">
        <v>12</v>
      </c>
      <c r="C70" s="142"/>
      <c r="D70" s="30"/>
      <c r="E70" s="31"/>
      <c r="F70" s="32"/>
      <c r="G70" s="90">
        <f t="shared" si="4"/>
        <v>0</v>
      </c>
      <c r="H70" s="90">
        <f t="shared" si="5"/>
        <v>0</v>
      </c>
      <c r="I70" s="33"/>
    </row>
    <row r="71" spans="1:18" x14ac:dyDescent="0.2">
      <c r="A71" s="29" t="s">
        <v>246</v>
      </c>
      <c r="B71" s="142" t="s">
        <v>12</v>
      </c>
      <c r="C71" s="142"/>
      <c r="D71" s="30"/>
      <c r="E71" s="31"/>
      <c r="F71" s="32"/>
      <c r="G71" s="90">
        <f t="shared" si="4"/>
        <v>0</v>
      </c>
      <c r="H71" s="90">
        <f t="shared" si="5"/>
        <v>0</v>
      </c>
      <c r="I71" s="33"/>
    </row>
    <row r="72" spans="1:18" ht="51.75" customHeight="1" x14ac:dyDescent="0.2">
      <c r="A72" s="34" t="s">
        <v>10</v>
      </c>
      <c r="B72" s="145" t="s">
        <v>110</v>
      </c>
      <c r="C72" s="146"/>
      <c r="D72" s="146"/>
      <c r="E72" s="146"/>
      <c r="F72" s="147"/>
      <c r="G72" s="91">
        <f>SUM(G73:G101)</f>
        <v>0</v>
      </c>
      <c r="H72" s="91">
        <f>SUM(H73:H101)</f>
        <v>0</v>
      </c>
      <c r="I72" s="35"/>
      <c r="J72" s="37" t="s">
        <v>112</v>
      </c>
      <c r="K72" s="37" t="s">
        <v>113</v>
      </c>
      <c r="L72" s="37" t="s">
        <v>114</v>
      </c>
      <c r="M72" s="37" t="s">
        <v>115</v>
      </c>
      <c r="N72" s="37" t="s">
        <v>116</v>
      </c>
      <c r="O72" s="37" t="s">
        <v>117</v>
      </c>
      <c r="P72" s="37" t="s">
        <v>118</v>
      </c>
      <c r="Q72" s="37" t="s">
        <v>119</v>
      </c>
    </row>
    <row r="73" spans="1:18" x14ac:dyDescent="0.2">
      <c r="A73" s="29" t="s">
        <v>55</v>
      </c>
      <c r="B73" s="142" t="s">
        <v>111</v>
      </c>
      <c r="C73" s="142"/>
      <c r="D73" s="30"/>
      <c r="E73" s="93">
        <v>1</v>
      </c>
      <c r="F73" s="90">
        <f t="shared" ref="F73:F101" si="6">Q73</f>
        <v>0</v>
      </c>
      <c r="G73" s="90">
        <f t="shared" ref="G73:G101" si="7">ROUND(E73*F73,2)</f>
        <v>0</v>
      </c>
      <c r="H73" s="90">
        <f t="shared" si="1"/>
        <v>0</v>
      </c>
      <c r="I73" s="33"/>
      <c r="J73" s="38"/>
      <c r="K73" s="39"/>
      <c r="L73" s="39"/>
      <c r="M73" s="39"/>
      <c r="N73" s="94" t="str">
        <f>IFERROR(ROUND((K73-M73)/L73,2),"0")</f>
        <v>0</v>
      </c>
      <c r="O73" s="39"/>
      <c r="P73" s="40"/>
      <c r="Q73" s="94">
        <f>N73*O73*P73</f>
        <v>0</v>
      </c>
      <c r="R73" s="95" t="str">
        <f ca="1">IF(J73=0," ",IF(J73+(L73*30.5)&lt;TODAY(),"DĖMESIO! Patikrinkite, ar nurodytas turtas dar nėra nudėvėtas, amortizuotas"," "))</f>
        <v xml:space="preserve"> </v>
      </c>
    </row>
    <row r="74" spans="1:18" x14ac:dyDescent="0.2">
      <c r="A74" s="29" t="s">
        <v>56</v>
      </c>
      <c r="B74" s="142" t="s">
        <v>111</v>
      </c>
      <c r="C74" s="142"/>
      <c r="D74" s="30"/>
      <c r="E74" s="93">
        <v>1</v>
      </c>
      <c r="F74" s="90">
        <f t="shared" si="6"/>
        <v>0</v>
      </c>
      <c r="G74" s="90">
        <f t="shared" si="7"/>
        <v>0</v>
      </c>
      <c r="H74" s="90">
        <f t="shared" si="1"/>
        <v>0</v>
      </c>
      <c r="I74" s="33"/>
      <c r="J74" s="38"/>
      <c r="K74" s="39"/>
      <c r="L74" s="39"/>
      <c r="M74" s="39"/>
      <c r="N74" s="94" t="str">
        <f t="shared" ref="N74:N101" si="8">IFERROR(ROUND((K74-M74)/L74,2),"0")</f>
        <v>0</v>
      </c>
      <c r="O74" s="39"/>
      <c r="P74" s="40"/>
      <c r="Q74" s="94">
        <f t="shared" ref="Q74:Q101" si="9">N74*O74*P74</f>
        <v>0</v>
      </c>
      <c r="R74" s="95" t="str">
        <f t="shared" ref="R74:R101" ca="1" si="10">IF(J74=0," ",IF(J74+(L74*30.5)&lt;TODAY(),"DĖMESIO! Patikrinkite, ar nurodytas turtas dar nėra nudėvėtas, amortizuotas"," "))</f>
        <v xml:space="preserve"> </v>
      </c>
    </row>
    <row r="75" spans="1:18" x14ac:dyDescent="0.2">
      <c r="A75" s="29" t="s">
        <v>57</v>
      </c>
      <c r="B75" s="142" t="s">
        <v>111</v>
      </c>
      <c r="C75" s="142"/>
      <c r="D75" s="30"/>
      <c r="E75" s="93">
        <v>1</v>
      </c>
      <c r="F75" s="90">
        <f t="shared" si="6"/>
        <v>0</v>
      </c>
      <c r="G75" s="90">
        <f t="shared" si="7"/>
        <v>0</v>
      </c>
      <c r="H75" s="90">
        <f t="shared" si="1"/>
        <v>0</v>
      </c>
      <c r="I75" s="33"/>
      <c r="J75" s="38"/>
      <c r="K75" s="39"/>
      <c r="L75" s="39"/>
      <c r="M75" s="39"/>
      <c r="N75" s="94" t="str">
        <f t="shared" si="8"/>
        <v>0</v>
      </c>
      <c r="O75" s="39"/>
      <c r="P75" s="40"/>
      <c r="Q75" s="94">
        <f t="shared" si="9"/>
        <v>0</v>
      </c>
      <c r="R75" s="95" t="str">
        <f t="shared" ca="1" si="10"/>
        <v xml:space="preserve"> </v>
      </c>
    </row>
    <row r="76" spans="1:18" x14ac:dyDescent="0.2">
      <c r="A76" s="29" t="s">
        <v>58</v>
      </c>
      <c r="B76" s="142" t="s">
        <v>111</v>
      </c>
      <c r="C76" s="142"/>
      <c r="D76" s="30"/>
      <c r="E76" s="93">
        <v>1</v>
      </c>
      <c r="F76" s="90">
        <f t="shared" si="6"/>
        <v>0</v>
      </c>
      <c r="G76" s="90">
        <f t="shared" si="7"/>
        <v>0</v>
      </c>
      <c r="H76" s="90">
        <f t="shared" si="1"/>
        <v>0</v>
      </c>
      <c r="I76" s="33"/>
      <c r="J76" s="38"/>
      <c r="K76" s="39"/>
      <c r="L76" s="39"/>
      <c r="M76" s="39"/>
      <c r="N76" s="94" t="str">
        <f t="shared" si="8"/>
        <v>0</v>
      </c>
      <c r="O76" s="39"/>
      <c r="P76" s="40"/>
      <c r="Q76" s="94">
        <f t="shared" si="9"/>
        <v>0</v>
      </c>
      <c r="R76" s="95" t="str">
        <f t="shared" ca="1" si="10"/>
        <v xml:space="preserve"> </v>
      </c>
    </row>
    <row r="77" spans="1:18" x14ac:dyDescent="0.2">
      <c r="A77" s="29" t="s">
        <v>59</v>
      </c>
      <c r="B77" s="142" t="s">
        <v>111</v>
      </c>
      <c r="C77" s="142"/>
      <c r="D77" s="30"/>
      <c r="E77" s="93">
        <v>1</v>
      </c>
      <c r="F77" s="90">
        <f t="shared" si="6"/>
        <v>0</v>
      </c>
      <c r="G77" s="90">
        <f t="shared" si="7"/>
        <v>0</v>
      </c>
      <c r="H77" s="90">
        <f t="shared" si="1"/>
        <v>0</v>
      </c>
      <c r="I77" s="33"/>
      <c r="J77" s="38"/>
      <c r="K77" s="39"/>
      <c r="L77" s="39"/>
      <c r="M77" s="39"/>
      <c r="N77" s="94" t="str">
        <f t="shared" si="8"/>
        <v>0</v>
      </c>
      <c r="O77" s="39"/>
      <c r="P77" s="40"/>
      <c r="Q77" s="94">
        <f t="shared" si="9"/>
        <v>0</v>
      </c>
      <c r="R77" s="95" t="str">
        <f t="shared" ca="1" si="10"/>
        <v xml:space="preserve"> </v>
      </c>
    </row>
    <row r="78" spans="1:18" x14ac:dyDescent="0.2">
      <c r="A78" s="29" t="s">
        <v>60</v>
      </c>
      <c r="B78" s="142" t="s">
        <v>111</v>
      </c>
      <c r="C78" s="142"/>
      <c r="D78" s="30"/>
      <c r="E78" s="93">
        <v>1</v>
      </c>
      <c r="F78" s="90">
        <f t="shared" si="6"/>
        <v>0</v>
      </c>
      <c r="G78" s="90">
        <f t="shared" si="7"/>
        <v>0</v>
      </c>
      <c r="H78" s="90">
        <f t="shared" si="1"/>
        <v>0</v>
      </c>
      <c r="I78" s="33"/>
      <c r="J78" s="38"/>
      <c r="K78" s="39"/>
      <c r="L78" s="39"/>
      <c r="M78" s="39"/>
      <c r="N78" s="94" t="str">
        <f t="shared" si="8"/>
        <v>0</v>
      </c>
      <c r="O78" s="39"/>
      <c r="P78" s="40"/>
      <c r="Q78" s="94">
        <f t="shared" si="9"/>
        <v>0</v>
      </c>
      <c r="R78" s="95" t="str">
        <f t="shared" ca="1" si="10"/>
        <v xml:space="preserve"> </v>
      </c>
    </row>
    <row r="79" spans="1:18" x14ac:dyDescent="0.2">
      <c r="A79" s="29" t="s">
        <v>61</v>
      </c>
      <c r="B79" s="142" t="s">
        <v>111</v>
      </c>
      <c r="C79" s="142"/>
      <c r="D79" s="30"/>
      <c r="E79" s="93">
        <v>1</v>
      </c>
      <c r="F79" s="90">
        <f t="shared" si="6"/>
        <v>0</v>
      </c>
      <c r="G79" s="90">
        <f t="shared" si="7"/>
        <v>0</v>
      </c>
      <c r="H79" s="90">
        <f t="shared" si="1"/>
        <v>0</v>
      </c>
      <c r="I79" s="33"/>
      <c r="J79" s="38"/>
      <c r="K79" s="39"/>
      <c r="L79" s="39"/>
      <c r="M79" s="39"/>
      <c r="N79" s="94" t="str">
        <f t="shared" si="8"/>
        <v>0</v>
      </c>
      <c r="O79" s="39"/>
      <c r="P79" s="40"/>
      <c r="Q79" s="94">
        <f t="shared" si="9"/>
        <v>0</v>
      </c>
      <c r="R79" s="95" t="str">
        <f t="shared" ca="1" si="10"/>
        <v xml:space="preserve"> </v>
      </c>
    </row>
    <row r="80" spans="1:18" x14ac:dyDescent="0.2">
      <c r="A80" s="29" t="s">
        <v>62</v>
      </c>
      <c r="B80" s="142" t="s">
        <v>111</v>
      </c>
      <c r="C80" s="142"/>
      <c r="D80" s="30"/>
      <c r="E80" s="93">
        <v>1</v>
      </c>
      <c r="F80" s="90">
        <f t="shared" si="6"/>
        <v>0</v>
      </c>
      <c r="G80" s="90">
        <f t="shared" si="7"/>
        <v>0</v>
      </c>
      <c r="H80" s="90">
        <f t="shared" si="1"/>
        <v>0</v>
      </c>
      <c r="I80" s="33"/>
      <c r="J80" s="38"/>
      <c r="K80" s="39"/>
      <c r="L80" s="39"/>
      <c r="M80" s="39"/>
      <c r="N80" s="94" t="str">
        <f t="shared" si="8"/>
        <v>0</v>
      </c>
      <c r="O80" s="39"/>
      <c r="P80" s="40"/>
      <c r="Q80" s="94">
        <f t="shared" si="9"/>
        <v>0</v>
      </c>
      <c r="R80" s="95" t="str">
        <f t="shared" ca="1" si="10"/>
        <v xml:space="preserve"> </v>
      </c>
    </row>
    <row r="81" spans="1:18" x14ac:dyDescent="0.2">
      <c r="A81" s="29" t="s">
        <v>63</v>
      </c>
      <c r="B81" s="142" t="s">
        <v>111</v>
      </c>
      <c r="C81" s="142"/>
      <c r="D81" s="30"/>
      <c r="E81" s="93">
        <v>1</v>
      </c>
      <c r="F81" s="90">
        <f t="shared" si="6"/>
        <v>0</v>
      </c>
      <c r="G81" s="90">
        <f t="shared" si="7"/>
        <v>0</v>
      </c>
      <c r="H81" s="90">
        <f t="shared" si="1"/>
        <v>0</v>
      </c>
      <c r="I81" s="33"/>
      <c r="J81" s="38"/>
      <c r="K81" s="39"/>
      <c r="L81" s="39"/>
      <c r="M81" s="39"/>
      <c r="N81" s="94" t="str">
        <f t="shared" si="8"/>
        <v>0</v>
      </c>
      <c r="O81" s="39"/>
      <c r="P81" s="40"/>
      <c r="Q81" s="94">
        <f t="shared" si="9"/>
        <v>0</v>
      </c>
      <c r="R81" s="95" t="str">
        <f t="shared" ca="1" si="10"/>
        <v xml:space="preserve"> </v>
      </c>
    </row>
    <row r="82" spans="1:18" x14ac:dyDescent="0.2">
      <c r="A82" s="29" t="s">
        <v>64</v>
      </c>
      <c r="B82" s="142" t="s">
        <v>111</v>
      </c>
      <c r="C82" s="142"/>
      <c r="D82" s="30"/>
      <c r="E82" s="93">
        <v>1</v>
      </c>
      <c r="F82" s="90">
        <f t="shared" si="6"/>
        <v>0</v>
      </c>
      <c r="G82" s="90">
        <f t="shared" si="7"/>
        <v>0</v>
      </c>
      <c r="H82" s="90">
        <f t="shared" si="1"/>
        <v>0</v>
      </c>
      <c r="I82" s="33"/>
      <c r="J82" s="38"/>
      <c r="K82" s="39"/>
      <c r="L82" s="39"/>
      <c r="M82" s="39"/>
      <c r="N82" s="94" t="str">
        <f t="shared" si="8"/>
        <v>0</v>
      </c>
      <c r="O82" s="39"/>
      <c r="P82" s="40"/>
      <c r="Q82" s="94">
        <f t="shared" si="9"/>
        <v>0</v>
      </c>
      <c r="R82" s="95" t="str">
        <f t="shared" ca="1" si="10"/>
        <v xml:space="preserve"> </v>
      </c>
    </row>
    <row r="83" spans="1:18" x14ac:dyDescent="0.2">
      <c r="A83" s="29" t="s">
        <v>130</v>
      </c>
      <c r="B83" s="142" t="s">
        <v>111</v>
      </c>
      <c r="C83" s="142"/>
      <c r="D83" s="30"/>
      <c r="E83" s="93">
        <v>1</v>
      </c>
      <c r="F83" s="90">
        <f t="shared" si="6"/>
        <v>0</v>
      </c>
      <c r="G83" s="90">
        <f t="shared" si="7"/>
        <v>0</v>
      </c>
      <c r="H83" s="90">
        <f t="shared" si="1"/>
        <v>0</v>
      </c>
      <c r="I83" s="33"/>
      <c r="J83" s="38"/>
      <c r="K83" s="39"/>
      <c r="L83" s="39"/>
      <c r="M83" s="39"/>
      <c r="N83" s="94" t="str">
        <f t="shared" si="8"/>
        <v>0</v>
      </c>
      <c r="O83" s="39"/>
      <c r="P83" s="40"/>
      <c r="Q83" s="94">
        <f t="shared" si="9"/>
        <v>0</v>
      </c>
      <c r="R83" s="95" t="str">
        <f t="shared" ca="1" si="10"/>
        <v xml:space="preserve"> </v>
      </c>
    </row>
    <row r="84" spans="1:18" x14ac:dyDescent="0.2">
      <c r="A84" s="29" t="s">
        <v>131</v>
      </c>
      <c r="B84" s="142" t="s">
        <v>111</v>
      </c>
      <c r="C84" s="142"/>
      <c r="D84" s="30"/>
      <c r="E84" s="93">
        <v>1</v>
      </c>
      <c r="F84" s="90">
        <f t="shared" si="6"/>
        <v>0</v>
      </c>
      <c r="G84" s="90">
        <f t="shared" si="7"/>
        <v>0</v>
      </c>
      <c r="H84" s="90">
        <f t="shared" si="1"/>
        <v>0</v>
      </c>
      <c r="I84" s="33"/>
      <c r="J84" s="38"/>
      <c r="K84" s="39"/>
      <c r="L84" s="39"/>
      <c r="M84" s="39"/>
      <c r="N84" s="94" t="str">
        <f t="shared" si="8"/>
        <v>0</v>
      </c>
      <c r="O84" s="39"/>
      <c r="P84" s="40"/>
      <c r="Q84" s="94">
        <f t="shared" si="9"/>
        <v>0</v>
      </c>
      <c r="R84" s="95" t="str">
        <f t="shared" ca="1" si="10"/>
        <v xml:space="preserve"> </v>
      </c>
    </row>
    <row r="85" spans="1:18" x14ac:dyDescent="0.2">
      <c r="A85" s="29" t="s">
        <v>132</v>
      </c>
      <c r="B85" s="142" t="s">
        <v>111</v>
      </c>
      <c r="C85" s="142"/>
      <c r="D85" s="30"/>
      <c r="E85" s="93">
        <v>1</v>
      </c>
      <c r="F85" s="90">
        <f t="shared" si="6"/>
        <v>0</v>
      </c>
      <c r="G85" s="90">
        <f t="shared" si="7"/>
        <v>0</v>
      </c>
      <c r="H85" s="90">
        <f t="shared" si="1"/>
        <v>0</v>
      </c>
      <c r="I85" s="33"/>
      <c r="J85" s="38"/>
      <c r="K85" s="39"/>
      <c r="L85" s="39"/>
      <c r="M85" s="39"/>
      <c r="N85" s="94" t="str">
        <f t="shared" si="8"/>
        <v>0</v>
      </c>
      <c r="O85" s="39"/>
      <c r="P85" s="40"/>
      <c r="Q85" s="94">
        <f t="shared" si="9"/>
        <v>0</v>
      </c>
      <c r="R85" s="95" t="str">
        <f t="shared" ca="1" si="10"/>
        <v xml:space="preserve"> </v>
      </c>
    </row>
    <row r="86" spans="1:18" x14ac:dyDescent="0.2">
      <c r="A86" s="29" t="s">
        <v>133</v>
      </c>
      <c r="B86" s="142" t="s">
        <v>111</v>
      </c>
      <c r="C86" s="142"/>
      <c r="D86" s="30"/>
      <c r="E86" s="93">
        <v>1</v>
      </c>
      <c r="F86" s="90">
        <f t="shared" si="6"/>
        <v>0</v>
      </c>
      <c r="G86" s="90">
        <f t="shared" si="7"/>
        <v>0</v>
      </c>
      <c r="H86" s="90">
        <f t="shared" si="1"/>
        <v>0</v>
      </c>
      <c r="I86" s="33"/>
      <c r="J86" s="38"/>
      <c r="K86" s="39"/>
      <c r="L86" s="39"/>
      <c r="M86" s="39"/>
      <c r="N86" s="94" t="str">
        <f t="shared" si="8"/>
        <v>0</v>
      </c>
      <c r="O86" s="39"/>
      <c r="P86" s="40"/>
      <c r="Q86" s="94">
        <f t="shared" si="9"/>
        <v>0</v>
      </c>
      <c r="R86" s="95" t="str">
        <f t="shared" ca="1" si="10"/>
        <v xml:space="preserve"> </v>
      </c>
    </row>
    <row r="87" spans="1:18" x14ac:dyDescent="0.2">
      <c r="A87" s="29" t="s">
        <v>134</v>
      </c>
      <c r="B87" s="142" t="s">
        <v>111</v>
      </c>
      <c r="C87" s="142"/>
      <c r="D87" s="30"/>
      <c r="E87" s="93">
        <v>1</v>
      </c>
      <c r="F87" s="90">
        <f t="shared" si="6"/>
        <v>0</v>
      </c>
      <c r="G87" s="90">
        <f t="shared" si="7"/>
        <v>0</v>
      </c>
      <c r="H87" s="90">
        <f t="shared" si="1"/>
        <v>0</v>
      </c>
      <c r="I87" s="33"/>
      <c r="J87" s="38"/>
      <c r="K87" s="39"/>
      <c r="L87" s="39"/>
      <c r="M87" s="39"/>
      <c r="N87" s="94" t="str">
        <f t="shared" si="8"/>
        <v>0</v>
      </c>
      <c r="O87" s="39"/>
      <c r="P87" s="40"/>
      <c r="Q87" s="94">
        <f t="shared" si="9"/>
        <v>0</v>
      </c>
      <c r="R87" s="95" t="str">
        <f t="shared" ca="1" si="10"/>
        <v xml:space="preserve"> </v>
      </c>
    </row>
    <row r="88" spans="1:18" x14ac:dyDescent="0.2">
      <c r="A88" s="29" t="s">
        <v>188</v>
      </c>
      <c r="B88" s="142" t="s">
        <v>111</v>
      </c>
      <c r="C88" s="142"/>
      <c r="D88" s="30"/>
      <c r="E88" s="93">
        <v>1</v>
      </c>
      <c r="F88" s="90">
        <f t="shared" si="6"/>
        <v>0</v>
      </c>
      <c r="G88" s="90">
        <f t="shared" si="7"/>
        <v>0</v>
      </c>
      <c r="H88" s="90">
        <f t="shared" si="1"/>
        <v>0</v>
      </c>
      <c r="I88" s="33"/>
      <c r="J88" s="38"/>
      <c r="K88" s="39"/>
      <c r="L88" s="39"/>
      <c r="M88" s="39"/>
      <c r="N88" s="94" t="str">
        <f t="shared" si="8"/>
        <v>0</v>
      </c>
      <c r="O88" s="39"/>
      <c r="P88" s="40"/>
      <c r="Q88" s="94">
        <f t="shared" si="9"/>
        <v>0</v>
      </c>
      <c r="R88" s="95" t="str">
        <f t="shared" ca="1" si="10"/>
        <v xml:space="preserve"> </v>
      </c>
    </row>
    <row r="89" spans="1:18" x14ac:dyDescent="0.2">
      <c r="A89" s="29" t="s">
        <v>189</v>
      </c>
      <c r="B89" s="142" t="s">
        <v>111</v>
      </c>
      <c r="C89" s="142"/>
      <c r="D89" s="30"/>
      <c r="E89" s="93">
        <v>1</v>
      </c>
      <c r="F89" s="90">
        <f t="shared" si="6"/>
        <v>0</v>
      </c>
      <c r="G89" s="90">
        <f t="shared" si="7"/>
        <v>0</v>
      </c>
      <c r="H89" s="90">
        <f t="shared" si="1"/>
        <v>0</v>
      </c>
      <c r="I89" s="33"/>
      <c r="J89" s="38"/>
      <c r="K89" s="39"/>
      <c r="L89" s="39"/>
      <c r="M89" s="39"/>
      <c r="N89" s="94" t="str">
        <f t="shared" si="8"/>
        <v>0</v>
      </c>
      <c r="O89" s="39"/>
      <c r="P89" s="40"/>
      <c r="Q89" s="94">
        <f t="shared" si="9"/>
        <v>0</v>
      </c>
      <c r="R89" s="95" t="str">
        <f t="shared" ca="1" si="10"/>
        <v xml:space="preserve"> </v>
      </c>
    </row>
    <row r="90" spans="1:18" x14ac:dyDescent="0.2">
      <c r="A90" s="29" t="s">
        <v>190</v>
      </c>
      <c r="B90" s="142" t="s">
        <v>111</v>
      </c>
      <c r="C90" s="142"/>
      <c r="D90" s="30"/>
      <c r="E90" s="93">
        <v>1</v>
      </c>
      <c r="F90" s="90">
        <f t="shared" si="6"/>
        <v>0</v>
      </c>
      <c r="G90" s="90">
        <f t="shared" si="7"/>
        <v>0</v>
      </c>
      <c r="H90" s="90">
        <f t="shared" si="1"/>
        <v>0</v>
      </c>
      <c r="I90" s="33"/>
      <c r="J90" s="38"/>
      <c r="K90" s="39"/>
      <c r="L90" s="39"/>
      <c r="M90" s="39"/>
      <c r="N90" s="94" t="str">
        <f t="shared" si="8"/>
        <v>0</v>
      </c>
      <c r="O90" s="39"/>
      <c r="P90" s="40"/>
      <c r="Q90" s="94">
        <f t="shared" si="9"/>
        <v>0</v>
      </c>
      <c r="R90" s="95" t="str">
        <f t="shared" ca="1" si="10"/>
        <v xml:space="preserve"> </v>
      </c>
    </row>
    <row r="91" spans="1:18" x14ac:dyDescent="0.2">
      <c r="A91" s="29" t="s">
        <v>191</v>
      </c>
      <c r="B91" s="142" t="s">
        <v>111</v>
      </c>
      <c r="C91" s="142"/>
      <c r="D91" s="30"/>
      <c r="E91" s="93">
        <v>1</v>
      </c>
      <c r="F91" s="90">
        <f t="shared" si="6"/>
        <v>0</v>
      </c>
      <c r="G91" s="90">
        <f t="shared" si="7"/>
        <v>0</v>
      </c>
      <c r="H91" s="90">
        <f t="shared" si="1"/>
        <v>0</v>
      </c>
      <c r="I91" s="33"/>
      <c r="J91" s="38"/>
      <c r="K91" s="39"/>
      <c r="L91" s="39"/>
      <c r="M91" s="39"/>
      <c r="N91" s="94" t="str">
        <f t="shared" si="8"/>
        <v>0</v>
      </c>
      <c r="O91" s="39"/>
      <c r="P91" s="40"/>
      <c r="Q91" s="94">
        <f t="shared" si="9"/>
        <v>0</v>
      </c>
      <c r="R91" s="95" t="str">
        <f t="shared" ca="1" si="10"/>
        <v xml:space="preserve"> </v>
      </c>
    </row>
    <row r="92" spans="1:18" x14ac:dyDescent="0.2">
      <c r="A92" s="29" t="s">
        <v>192</v>
      </c>
      <c r="B92" s="142" t="s">
        <v>111</v>
      </c>
      <c r="C92" s="142"/>
      <c r="D92" s="30"/>
      <c r="E92" s="93">
        <v>1</v>
      </c>
      <c r="F92" s="90">
        <f t="shared" si="6"/>
        <v>0</v>
      </c>
      <c r="G92" s="90">
        <f t="shared" si="7"/>
        <v>0</v>
      </c>
      <c r="H92" s="90">
        <f t="shared" si="1"/>
        <v>0</v>
      </c>
      <c r="I92" s="33"/>
      <c r="J92" s="38"/>
      <c r="K92" s="39"/>
      <c r="L92" s="39"/>
      <c r="M92" s="39"/>
      <c r="N92" s="94" t="str">
        <f t="shared" si="8"/>
        <v>0</v>
      </c>
      <c r="O92" s="39"/>
      <c r="P92" s="40"/>
      <c r="Q92" s="94">
        <f t="shared" si="9"/>
        <v>0</v>
      </c>
      <c r="R92" s="95" t="str">
        <f t="shared" ca="1" si="10"/>
        <v xml:space="preserve"> </v>
      </c>
    </row>
    <row r="93" spans="1:18" x14ac:dyDescent="0.2">
      <c r="A93" s="29" t="s">
        <v>193</v>
      </c>
      <c r="B93" s="142" t="s">
        <v>111</v>
      </c>
      <c r="C93" s="142"/>
      <c r="D93" s="30"/>
      <c r="E93" s="93">
        <v>1</v>
      </c>
      <c r="F93" s="90">
        <f t="shared" si="6"/>
        <v>0</v>
      </c>
      <c r="G93" s="90">
        <f t="shared" si="7"/>
        <v>0</v>
      </c>
      <c r="H93" s="90">
        <f t="shared" si="1"/>
        <v>0</v>
      </c>
      <c r="I93" s="33"/>
      <c r="J93" s="38"/>
      <c r="K93" s="39"/>
      <c r="L93" s="39"/>
      <c r="M93" s="39"/>
      <c r="N93" s="94" t="str">
        <f t="shared" si="8"/>
        <v>0</v>
      </c>
      <c r="O93" s="39"/>
      <c r="P93" s="40"/>
      <c r="Q93" s="94">
        <f t="shared" si="9"/>
        <v>0</v>
      </c>
      <c r="R93" s="95" t="str">
        <f t="shared" ca="1" si="10"/>
        <v xml:space="preserve"> </v>
      </c>
    </row>
    <row r="94" spans="1:18" x14ac:dyDescent="0.2">
      <c r="A94" s="29" t="s">
        <v>194</v>
      </c>
      <c r="B94" s="142" t="s">
        <v>111</v>
      </c>
      <c r="C94" s="142"/>
      <c r="D94" s="30"/>
      <c r="E94" s="93">
        <v>1</v>
      </c>
      <c r="F94" s="90">
        <f t="shared" si="6"/>
        <v>0</v>
      </c>
      <c r="G94" s="90">
        <f t="shared" si="7"/>
        <v>0</v>
      </c>
      <c r="H94" s="90">
        <f t="shared" si="1"/>
        <v>0</v>
      </c>
      <c r="I94" s="33"/>
      <c r="J94" s="38"/>
      <c r="K94" s="39"/>
      <c r="L94" s="39"/>
      <c r="M94" s="39"/>
      <c r="N94" s="94" t="str">
        <f t="shared" si="8"/>
        <v>0</v>
      </c>
      <c r="O94" s="39"/>
      <c r="P94" s="40"/>
      <c r="Q94" s="94">
        <f t="shared" si="9"/>
        <v>0</v>
      </c>
      <c r="R94" s="95" t="str">
        <f t="shared" ca="1" si="10"/>
        <v xml:space="preserve"> </v>
      </c>
    </row>
    <row r="95" spans="1:18" x14ac:dyDescent="0.2">
      <c r="A95" s="29" t="s">
        <v>195</v>
      </c>
      <c r="B95" s="142" t="s">
        <v>111</v>
      </c>
      <c r="C95" s="142"/>
      <c r="D95" s="30"/>
      <c r="E95" s="93">
        <v>1</v>
      </c>
      <c r="F95" s="90">
        <f t="shared" si="6"/>
        <v>0</v>
      </c>
      <c r="G95" s="90">
        <f t="shared" si="7"/>
        <v>0</v>
      </c>
      <c r="H95" s="90">
        <f t="shared" si="1"/>
        <v>0</v>
      </c>
      <c r="I95" s="33"/>
      <c r="J95" s="38"/>
      <c r="K95" s="39"/>
      <c r="L95" s="39"/>
      <c r="M95" s="39"/>
      <c r="N95" s="94" t="str">
        <f t="shared" si="8"/>
        <v>0</v>
      </c>
      <c r="O95" s="39"/>
      <c r="P95" s="40"/>
      <c r="Q95" s="94">
        <f t="shared" si="9"/>
        <v>0</v>
      </c>
      <c r="R95" s="95" t="str">
        <f t="shared" ca="1" si="10"/>
        <v xml:space="preserve"> </v>
      </c>
    </row>
    <row r="96" spans="1:18" x14ac:dyDescent="0.2">
      <c r="A96" s="29" t="s">
        <v>196</v>
      </c>
      <c r="B96" s="142" t="s">
        <v>111</v>
      </c>
      <c r="C96" s="142"/>
      <c r="D96" s="30"/>
      <c r="E96" s="93">
        <v>1</v>
      </c>
      <c r="F96" s="90">
        <f t="shared" si="6"/>
        <v>0</v>
      </c>
      <c r="G96" s="90">
        <f t="shared" si="7"/>
        <v>0</v>
      </c>
      <c r="H96" s="90">
        <f t="shared" si="1"/>
        <v>0</v>
      </c>
      <c r="I96" s="33"/>
      <c r="J96" s="38"/>
      <c r="K96" s="39"/>
      <c r="L96" s="39"/>
      <c r="M96" s="39"/>
      <c r="N96" s="94" t="str">
        <f t="shared" si="8"/>
        <v>0</v>
      </c>
      <c r="O96" s="39"/>
      <c r="P96" s="40"/>
      <c r="Q96" s="94">
        <f t="shared" si="9"/>
        <v>0</v>
      </c>
      <c r="R96" s="95" t="str">
        <f t="shared" ca="1" si="10"/>
        <v xml:space="preserve"> </v>
      </c>
    </row>
    <row r="97" spans="1:18" x14ac:dyDescent="0.2">
      <c r="A97" s="29" t="s">
        <v>197</v>
      </c>
      <c r="B97" s="142" t="s">
        <v>111</v>
      </c>
      <c r="C97" s="142"/>
      <c r="D97" s="30"/>
      <c r="E97" s="93">
        <v>1</v>
      </c>
      <c r="F97" s="90">
        <f t="shared" si="6"/>
        <v>0</v>
      </c>
      <c r="G97" s="90">
        <f t="shared" si="7"/>
        <v>0</v>
      </c>
      <c r="H97" s="90">
        <f t="shared" si="1"/>
        <v>0</v>
      </c>
      <c r="I97" s="33"/>
      <c r="J97" s="38"/>
      <c r="K97" s="39"/>
      <c r="L97" s="39"/>
      <c r="M97" s="39"/>
      <c r="N97" s="94" t="str">
        <f t="shared" si="8"/>
        <v>0</v>
      </c>
      <c r="O97" s="39"/>
      <c r="P97" s="40"/>
      <c r="Q97" s="94">
        <f t="shared" si="9"/>
        <v>0</v>
      </c>
      <c r="R97" s="95" t="str">
        <f t="shared" ca="1" si="10"/>
        <v xml:space="preserve"> </v>
      </c>
    </row>
    <row r="98" spans="1:18" x14ac:dyDescent="0.2">
      <c r="A98" s="29" t="s">
        <v>198</v>
      </c>
      <c r="B98" s="142" t="s">
        <v>111</v>
      </c>
      <c r="C98" s="142"/>
      <c r="D98" s="30"/>
      <c r="E98" s="93">
        <v>1</v>
      </c>
      <c r="F98" s="90">
        <f t="shared" si="6"/>
        <v>0</v>
      </c>
      <c r="G98" s="90">
        <f t="shared" si="7"/>
        <v>0</v>
      </c>
      <c r="H98" s="90">
        <f t="shared" si="1"/>
        <v>0</v>
      </c>
      <c r="I98" s="33"/>
      <c r="J98" s="38"/>
      <c r="K98" s="39"/>
      <c r="L98" s="39"/>
      <c r="M98" s="39"/>
      <c r="N98" s="94" t="str">
        <f t="shared" si="8"/>
        <v>0</v>
      </c>
      <c r="O98" s="39"/>
      <c r="P98" s="40"/>
      <c r="Q98" s="94">
        <f t="shared" si="9"/>
        <v>0</v>
      </c>
      <c r="R98" s="95" t="str">
        <f t="shared" ca="1" si="10"/>
        <v xml:space="preserve"> </v>
      </c>
    </row>
    <row r="99" spans="1:18" x14ac:dyDescent="0.2">
      <c r="A99" s="29" t="s">
        <v>199</v>
      </c>
      <c r="B99" s="142" t="s">
        <v>111</v>
      </c>
      <c r="C99" s="142"/>
      <c r="D99" s="30"/>
      <c r="E99" s="93">
        <v>1</v>
      </c>
      <c r="F99" s="90">
        <f t="shared" si="6"/>
        <v>0</v>
      </c>
      <c r="G99" s="90">
        <f t="shared" si="7"/>
        <v>0</v>
      </c>
      <c r="H99" s="90">
        <f t="shared" si="1"/>
        <v>0</v>
      </c>
      <c r="I99" s="33"/>
      <c r="J99" s="38"/>
      <c r="K99" s="39"/>
      <c r="L99" s="39"/>
      <c r="M99" s="39"/>
      <c r="N99" s="94" t="str">
        <f t="shared" si="8"/>
        <v>0</v>
      </c>
      <c r="O99" s="39"/>
      <c r="P99" s="40"/>
      <c r="Q99" s="94">
        <f t="shared" si="9"/>
        <v>0</v>
      </c>
      <c r="R99" s="95" t="str">
        <f t="shared" ca="1" si="10"/>
        <v xml:space="preserve"> </v>
      </c>
    </row>
    <row r="100" spans="1:18" x14ac:dyDescent="0.2">
      <c r="A100" s="29" t="s">
        <v>247</v>
      </c>
      <c r="B100" s="142" t="s">
        <v>111</v>
      </c>
      <c r="C100" s="142"/>
      <c r="D100" s="30"/>
      <c r="E100" s="93">
        <v>1</v>
      </c>
      <c r="F100" s="90">
        <f t="shared" si="6"/>
        <v>0</v>
      </c>
      <c r="G100" s="90">
        <f t="shared" si="7"/>
        <v>0</v>
      </c>
      <c r="H100" s="90">
        <f t="shared" si="1"/>
        <v>0</v>
      </c>
      <c r="I100" s="33"/>
      <c r="J100" s="38"/>
      <c r="K100" s="39"/>
      <c r="L100" s="39"/>
      <c r="M100" s="39"/>
      <c r="N100" s="94" t="str">
        <f t="shared" si="8"/>
        <v>0</v>
      </c>
      <c r="O100" s="39"/>
      <c r="P100" s="40"/>
      <c r="Q100" s="94">
        <f t="shared" si="9"/>
        <v>0</v>
      </c>
      <c r="R100" s="95" t="str">
        <f t="shared" ca="1" si="10"/>
        <v xml:space="preserve"> </v>
      </c>
    </row>
    <row r="101" spans="1:18" x14ac:dyDescent="0.2">
      <c r="A101" s="29" t="s">
        <v>248</v>
      </c>
      <c r="B101" s="142" t="s">
        <v>111</v>
      </c>
      <c r="C101" s="142"/>
      <c r="D101" s="30"/>
      <c r="E101" s="93">
        <v>1</v>
      </c>
      <c r="F101" s="90">
        <f t="shared" si="6"/>
        <v>0</v>
      </c>
      <c r="G101" s="90">
        <f t="shared" si="7"/>
        <v>0</v>
      </c>
      <c r="H101" s="90">
        <f t="shared" si="1"/>
        <v>0</v>
      </c>
      <c r="I101" s="33"/>
      <c r="J101" s="38"/>
      <c r="K101" s="39"/>
      <c r="L101" s="39"/>
      <c r="M101" s="39"/>
      <c r="N101" s="94" t="str">
        <f t="shared" si="8"/>
        <v>0</v>
      </c>
      <c r="O101" s="39"/>
      <c r="P101" s="40"/>
      <c r="Q101" s="94">
        <f t="shared" si="9"/>
        <v>0</v>
      </c>
      <c r="R101" s="95" t="str">
        <f t="shared" ca="1" si="10"/>
        <v xml:space="preserve"> </v>
      </c>
    </row>
    <row r="102" spans="1:18" ht="57" customHeight="1" x14ac:dyDescent="0.2">
      <c r="A102" s="34" t="s">
        <v>65</v>
      </c>
      <c r="B102" s="180" t="s">
        <v>79</v>
      </c>
      <c r="C102" s="181"/>
      <c r="D102" s="181"/>
      <c r="E102" s="181"/>
      <c r="F102" s="182"/>
      <c r="G102" s="91">
        <f>SUM(G103:G152)</f>
        <v>0</v>
      </c>
      <c r="H102" s="91">
        <f>SUM(H103:H152)</f>
        <v>0</v>
      </c>
      <c r="I102" s="41"/>
      <c r="J102" s="37" t="s">
        <v>176</v>
      </c>
    </row>
    <row r="103" spans="1:18" x14ac:dyDescent="0.2">
      <c r="A103" s="162" t="s">
        <v>66</v>
      </c>
      <c r="B103" s="165" t="s">
        <v>107</v>
      </c>
      <c r="C103" s="33" t="s">
        <v>108</v>
      </c>
      <c r="D103" s="168" t="s">
        <v>5</v>
      </c>
      <c r="E103" s="171"/>
      <c r="F103" s="156" t="str">
        <f>IFERROR(ROUND(AVERAGE(J103:J107),2),"0")</f>
        <v>0</v>
      </c>
      <c r="G103" s="156">
        <f>ROUND(E103*F103,2)</f>
        <v>0</v>
      </c>
      <c r="H103" s="156">
        <f>ROUND(G103*$D$7,2)</f>
        <v>0</v>
      </c>
      <c r="I103" s="159"/>
      <c r="J103" s="39"/>
    </row>
    <row r="104" spans="1:18" x14ac:dyDescent="0.2">
      <c r="A104" s="163"/>
      <c r="B104" s="166"/>
      <c r="C104" s="33" t="s">
        <v>108</v>
      </c>
      <c r="D104" s="169"/>
      <c r="E104" s="172"/>
      <c r="F104" s="157"/>
      <c r="G104" s="157"/>
      <c r="H104" s="157"/>
      <c r="I104" s="160"/>
      <c r="J104" s="39"/>
    </row>
    <row r="105" spans="1:18" x14ac:dyDescent="0.2">
      <c r="A105" s="163"/>
      <c r="B105" s="166"/>
      <c r="C105" s="33" t="s">
        <v>108</v>
      </c>
      <c r="D105" s="169"/>
      <c r="E105" s="172"/>
      <c r="F105" s="157"/>
      <c r="G105" s="157"/>
      <c r="H105" s="157"/>
      <c r="I105" s="160"/>
      <c r="J105" s="39"/>
    </row>
    <row r="106" spans="1:18" x14ac:dyDescent="0.2">
      <c r="A106" s="163"/>
      <c r="B106" s="166"/>
      <c r="C106" s="33" t="s">
        <v>108</v>
      </c>
      <c r="D106" s="169"/>
      <c r="E106" s="172"/>
      <c r="F106" s="157"/>
      <c r="G106" s="157"/>
      <c r="H106" s="157"/>
      <c r="I106" s="160"/>
      <c r="J106" s="39"/>
    </row>
    <row r="107" spans="1:18" x14ac:dyDescent="0.2">
      <c r="A107" s="164"/>
      <c r="B107" s="167"/>
      <c r="C107" s="33" t="s">
        <v>108</v>
      </c>
      <c r="D107" s="170"/>
      <c r="E107" s="173"/>
      <c r="F107" s="158"/>
      <c r="G107" s="158"/>
      <c r="H107" s="158"/>
      <c r="I107" s="161"/>
      <c r="J107" s="39"/>
    </row>
    <row r="108" spans="1:18" x14ac:dyDescent="0.2">
      <c r="A108" s="162" t="s">
        <v>67</v>
      </c>
      <c r="B108" s="165" t="s">
        <v>107</v>
      </c>
      <c r="C108" s="33" t="s">
        <v>108</v>
      </c>
      <c r="D108" s="168" t="s">
        <v>5</v>
      </c>
      <c r="E108" s="171"/>
      <c r="F108" s="156" t="str">
        <f>IFERROR(ROUND(AVERAGE(J108:J112),2),"0")</f>
        <v>0</v>
      </c>
      <c r="G108" s="156">
        <f>ROUND(E108*F108,2)</f>
        <v>0</v>
      </c>
      <c r="H108" s="156">
        <f>ROUND(G108*$D$7,2)</f>
        <v>0</v>
      </c>
      <c r="I108" s="159"/>
      <c r="J108" s="39"/>
    </row>
    <row r="109" spans="1:18" x14ac:dyDescent="0.2">
      <c r="A109" s="163"/>
      <c r="B109" s="166"/>
      <c r="C109" s="33" t="s">
        <v>108</v>
      </c>
      <c r="D109" s="169"/>
      <c r="E109" s="172"/>
      <c r="F109" s="157"/>
      <c r="G109" s="157"/>
      <c r="H109" s="157"/>
      <c r="I109" s="160"/>
      <c r="J109" s="39"/>
    </row>
    <row r="110" spans="1:18" x14ac:dyDescent="0.2">
      <c r="A110" s="163"/>
      <c r="B110" s="166"/>
      <c r="C110" s="33" t="s">
        <v>108</v>
      </c>
      <c r="D110" s="169"/>
      <c r="E110" s="172"/>
      <c r="F110" s="157"/>
      <c r="G110" s="157"/>
      <c r="H110" s="157"/>
      <c r="I110" s="160"/>
      <c r="J110" s="39"/>
    </row>
    <row r="111" spans="1:18" x14ac:dyDescent="0.2">
      <c r="A111" s="163"/>
      <c r="B111" s="166"/>
      <c r="C111" s="33" t="s">
        <v>108</v>
      </c>
      <c r="D111" s="169"/>
      <c r="E111" s="172"/>
      <c r="F111" s="157"/>
      <c r="G111" s="157"/>
      <c r="H111" s="157"/>
      <c r="I111" s="160"/>
      <c r="J111" s="39"/>
    </row>
    <row r="112" spans="1:18" x14ac:dyDescent="0.2">
      <c r="A112" s="164"/>
      <c r="B112" s="167"/>
      <c r="C112" s="33" t="s">
        <v>108</v>
      </c>
      <c r="D112" s="170"/>
      <c r="E112" s="173"/>
      <c r="F112" s="158"/>
      <c r="G112" s="158"/>
      <c r="H112" s="158"/>
      <c r="I112" s="161"/>
      <c r="J112" s="39"/>
    </row>
    <row r="113" spans="1:10" x14ac:dyDescent="0.2">
      <c r="A113" s="162" t="s">
        <v>68</v>
      </c>
      <c r="B113" s="165" t="s">
        <v>107</v>
      </c>
      <c r="C113" s="33" t="s">
        <v>108</v>
      </c>
      <c r="D113" s="168" t="s">
        <v>5</v>
      </c>
      <c r="E113" s="171"/>
      <c r="F113" s="156" t="str">
        <f>IFERROR(ROUND(AVERAGE(J113:J117),2),"0")</f>
        <v>0</v>
      </c>
      <c r="G113" s="156">
        <f>ROUND(E113*F113,2)</f>
        <v>0</v>
      </c>
      <c r="H113" s="156">
        <f>ROUND(G113*$D$7,2)</f>
        <v>0</v>
      </c>
      <c r="I113" s="159"/>
      <c r="J113" s="39"/>
    </row>
    <row r="114" spans="1:10" x14ac:dyDescent="0.2">
      <c r="A114" s="163"/>
      <c r="B114" s="166"/>
      <c r="C114" s="33" t="s">
        <v>108</v>
      </c>
      <c r="D114" s="169"/>
      <c r="E114" s="172"/>
      <c r="F114" s="157"/>
      <c r="G114" s="157"/>
      <c r="H114" s="157"/>
      <c r="I114" s="160"/>
      <c r="J114" s="39"/>
    </row>
    <row r="115" spans="1:10" x14ac:dyDescent="0.2">
      <c r="A115" s="163"/>
      <c r="B115" s="166"/>
      <c r="C115" s="33" t="s">
        <v>108</v>
      </c>
      <c r="D115" s="169"/>
      <c r="E115" s="172"/>
      <c r="F115" s="157"/>
      <c r="G115" s="157"/>
      <c r="H115" s="157"/>
      <c r="I115" s="160"/>
      <c r="J115" s="39"/>
    </row>
    <row r="116" spans="1:10" x14ac:dyDescent="0.2">
      <c r="A116" s="163"/>
      <c r="B116" s="166"/>
      <c r="C116" s="33" t="s">
        <v>108</v>
      </c>
      <c r="D116" s="169"/>
      <c r="E116" s="172"/>
      <c r="F116" s="157"/>
      <c r="G116" s="157"/>
      <c r="H116" s="157"/>
      <c r="I116" s="160"/>
      <c r="J116" s="39"/>
    </row>
    <row r="117" spans="1:10" x14ac:dyDescent="0.2">
      <c r="A117" s="164"/>
      <c r="B117" s="167"/>
      <c r="C117" s="33" t="s">
        <v>108</v>
      </c>
      <c r="D117" s="170"/>
      <c r="E117" s="173"/>
      <c r="F117" s="158"/>
      <c r="G117" s="158"/>
      <c r="H117" s="158"/>
      <c r="I117" s="161"/>
      <c r="J117" s="39"/>
    </row>
    <row r="118" spans="1:10" x14ac:dyDescent="0.2">
      <c r="A118" s="162" t="s">
        <v>69</v>
      </c>
      <c r="B118" s="165" t="s">
        <v>107</v>
      </c>
      <c r="C118" s="33" t="s">
        <v>108</v>
      </c>
      <c r="D118" s="168" t="s">
        <v>5</v>
      </c>
      <c r="E118" s="171"/>
      <c r="F118" s="156" t="str">
        <f>IFERROR(ROUND(AVERAGE(J118:J122),2),"0")</f>
        <v>0</v>
      </c>
      <c r="G118" s="156">
        <f>ROUND(E118*F118,2)</f>
        <v>0</v>
      </c>
      <c r="H118" s="156">
        <f>ROUND(G118*$D$7,2)</f>
        <v>0</v>
      </c>
      <c r="I118" s="159"/>
      <c r="J118" s="39"/>
    </row>
    <row r="119" spans="1:10" x14ac:dyDescent="0.2">
      <c r="A119" s="163"/>
      <c r="B119" s="166"/>
      <c r="C119" s="33" t="s">
        <v>108</v>
      </c>
      <c r="D119" s="169"/>
      <c r="E119" s="172"/>
      <c r="F119" s="157"/>
      <c r="G119" s="157"/>
      <c r="H119" s="157"/>
      <c r="I119" s="160"/>
      <c r="J119" s="39"/>
    </row>
    <row r="120" spans="1:10" x14ac:dyDescent="0.2">
      <c r="A120" s="163"/>
      <c r="B120" s="166"/>
      <c r="C120" s="33" t="s">
        <v>108</v>
      </c>
      <c r="D120" s="169"/>
      <c r="E120" s="172"/>
      <c r="F120" s="157"/>
      <c r="G120" s="157"/>
      <c r="H120" s="157"/>
      <c r="I120" s="160"/>
      <c r="J120" s="39"/>
    </row>
    <row r="121" spans="1:10" x14ac:dyDescent="0.2">
      <c r="A121" s="163"/>
      <c r="B121" s="166"/>
      <c r="C121" s="33" t="s">
        <v>108</v>
      </c>
      <c r="D121" s="169"/>
      <c r="E121" s="172"/>
      <c r="F121" s="157"/>
      <c r="G121" s="157"/>
      <c r="H121" s="157"/>
      <c r="I121" s="160"/>
      <c r="J121" s="39"/>
    </row>
    <row r="122" spans="1:10" x14ac:dyDescent="0.2">
      <c r="A122" s="164"/>
      <c r="B122" s="167"/>
      <c r="C122" s="33" t="s">
        <v>108</v>
      </c>
      <c r="D122" s="170"/>
      <c r="E122" s="173"/>
      <c r="F122" s="158"/>
      <c r="G122" s="158"/>
      <c r="H122" s="158"/>
      <c r="I122" s="161"/>
      <c r="J122" s="39"/>
    </row>
    <row r="123" spans="1:10" x14ac:dyDescent="0.2">
      <c r="A123" s="162" t="s">
        <v>70</v>
      </c>
      <c r="B123" s="165" t="s">
        <v>107</v>
      </c>
      <c r="C123" s="33" t="s">
        <v>108</v>
      </c>
      <c r="D123" s="168" t="s">
        <v>5</v>
      </c>
      <c r="E123" s="171"/>
      <c r="F123" s="156" t="str">
        <f>IFERROR(ROUND(AVERAGE(J123:J127),2),"0")</f>
        <v>0</v>
      </c>
      <c r="G123" s="156">
        <f>ROUND(E123*F123,2)</f>
        <v>0</v>
      </c>
      <c r="H123" s="156">
        <f>ROUND(G123*$D$7,2)</f>
        <v>0</v>
      </c>
      <c r="I123" s="159"/>
      <c r="J123" s="39"/>
    </row>
    <row r="124" spans="1:10" x14ac:dyDescent="0.2">
      <c r="A124" s="163"/>
      <c r="B124" s="166"/>
      <c r="C124" s="33" t="s">
        <v>108</v>
      </c>
      <c r="D124" s="169"/>
      <c r="E124" s="172"/>
      <c r="F124" s="157"/>
      <c r="G124" s="157"/>
      <c r="H124" s="157"/>
      <c r="I124" s="160"/>
      <c r="J124" s="39"/>
    </row>
    <row r="125" spans="1:10" x14ac:dyDescent="0.2">
      <c r="A125" s="163"/>
      <c r="B125" s="166"/>
      <c r="C125" s="33" t="s">
        <v>108</v>
      </c>
      <c r="D125" s="169"/>
      <c r="E125" s="172"/>
      <c r="F125" s="157"/>
      <c r="G125" s="157"/>
      <c r="H125" s="157"/>
      <c r="I125" s="160"/>
      <c r="J125" s="39"/>
    </row>
    <row r="126" spans="1:10" x14ac:dyDescent="0.2">
      <c r="A126" s="163"/>
      <c r="B126" s="166"/>
      <c r="C126" s="33" t="s">
        <v>108</v>
      </c>
      <c r="D126" s="169"/>
      <c r="E126" s="172"/>
      <c r="F126" s="157"/>
      <c r="G126" s="157"/>
      <c r="H126" s="157"/>
      <c r="I126" s="160"/>
      <c r="J126" s="39"/>
    </row>
    <row r="127" spans="1:10" x14ac:dyDescent="0.2">
      <c r="A127" s="164"/>
      <c r="B127" s="167"/>
      <c r="C127" s="33" t="s">
        <v>108</v>
      </c>
      <c r="D127" s="170"/>
      <c r="E127" s="173"/>
      <c r="F127" s="158"/>
      <c r="G127" s="158"/>
      <c r="H127" s="158"/>
      <c r="I127" s="161"/>
      <c r="J127" s="39"/>
    </row>
    <row r="128" spans="1:10" x14ac:dyDescent="0.2">
      <c r="A128" s="162" t="s">
        <v>74</v>
      </c>
      <c r="B128" s="165" t="s">
        <v>107</v>
      </c>
      <c r="C128" s="33" t="s">
        <v>108</v>
      </c>
      <c r="D128" s="168" t="s">
        <v>5</v>
      </c>
      <c r="E128" s="171"/>
      <c r="F128" s="156" t="str">
        <f>IFERROR(ROUND(AVERAGE(J128:J132),2),"0")</f>
        <v>0</v>
      </c>
      <c r="G128" s="156">
        <f>ROUND(E128*F128,2)</f>
        <v>0</v>
      </c>
      <c r="H128" s="156">
        <f>ROUND(G128*$D$7,2)</f>
        <v>0</v>
      </c>
      <c r="I128" s="159"/>
      <c r="J128" s="39"/>
    </row>
    <row r="129" spans="1:10" x14ac:dyDescent="0.2">
      <c r="A129" s="163"/>
      <c r="B129" s="166"/>
      <c r="C129" s="33" t="s">
        <v>108</v>
      </c>
      <c r="D129" s="169"/>
      <c r="E129" s="172"/>
      <c r="F129" s="157"/>
      <c r="G129" s="157"/>
      <c r="H129" s="157"/>
      <c r="I129" s="160"/>
      <c r="J129" s="39"/>
    </row>
    <row r="130" spans="1:10" x14ac:dyDescent="0.2">
      <c r="A130" s="163"/>
      <c r="B130" s="166"/>
      <c r="C130" s="33" t="s">
        <v>108</v>
      </c>
      <c r="D130" s="169"/>
      <c r="E130" s="172"/>
      <c r="F130" s="157"/>
      <c r="G130" s="157"/>
      <c r="H130" s="157"/>
      <c r="I130" s="160"/>
      <c r="J130" s="39"/>
    </row>
    <row r="131" spans="1:10" x14ac:dyDescent="0.2">
      <c r="A131" s="163"/>
      <c r="B131" s="166"/>
      <c r="C131" s="33" t="s">
        <v>108</v>
      </c>
      <c r="D131" s="169"/>
      <c r="E131" s="172"/>
      <c r="F131" s="157"/>
      <c r="G131" s="157"/>
      <c r="H131" s="157"/>
      <c r="I131" s="160"/>
      <c r="J131" s="39"/>
    </row>
    <row r="132" spans="1:10" x14ac:dyDescent="0.2">
      <c r="A132" s="164"/>
      <c r="B132" s="167"/>
      <c r="C132" s="33" t="s">
        <v>108</v>
      </c>
      <c r="D132" s="170"/>
      <c r="E132" s="173"/>
      <c r="F132" s="158"/>
      <c r="G132" s="158"/>
      <c r="H132" s="158"/>
      <c r="I132" s="161"/>
      <c r="J132" s="39"/>
    </row>
    <row r="133" spans="1:10" x14ac:dyDescent="0.2">
      <c r="A133" s="162" t="s">
        <v>75</v>
      </c>
      <c r="B133" s="165" t="s">
        <v>107</v>
      </c>
      <c r="C133" s="33" t="s">
        <v>108</v>
      </c>
      <c r="D133" s="168" t="s">
        <v>5</v>
      </c>
      <c r="E133" s="171"/>
      <c r="F133" s="156" t="str">
        <f>IFERROR(ROUND(AVERAGE(J133:J137),2),"0")</f>
        <v>0</v>
      </c>
      <c r="G133" s="156">
        <f>ROUND(E133*F133,2)</f>
        <v>0</v>
      </c>
      <c r="H133" s="156">
        <f>ROUND(G133*$D$7,2)</f>
        <v>0</v>
      </c>
      <c r="I133" s="159"/>
      <c r="J133" s="39"/>
    </row>
    <row r="134" spans="1:10" x14ac:dyDescent="0.2">
      <c r="A134" s="163"/>
      <c r="B134" s="166"/>
      <c r="C134" s="33" t="s">
        <v>108</v>
      </c>
      <c r="D134" s="169"/>
      <c r="E134" s="172"/>
      <c r="F134" s="157"/>
      <c r="G134" s="157"/>
      <c r="H134" s="157"/>
      <c r="I134" s="160"/>
      <c r="J134" s="39"/>
    </row>
    <row r="135" spans="1:10" x14ac:dyDescent="0.2">
      <c r="A135" s="163"/>
      <c r="B135" s="166"/>
      <c r="C135" s="33" t="s">
        <v>108</v>
      </c>
      <c r="D135" s="169"/>
      <c r="E135" s="172"/>
      <c r="F135" s="157"/>
      <c r="G135" s="157"/>
      <c r="H135" s="157"/>
      <c r="I135" s="160"/>
      <c r="J135" s="39"/>
    </row>
    <row r="136" spans="1:10" x14ac:dyDescent="0.2">
      <c r="A136" s="163"/>
      <c r="B136" s="166"/>
      <c r="C136" s="33" t="s">
        <v>108</v>
      </c>
      <c r="D136" s="169"/>
      <c r="E136" s="172"/>
      <c r="F136" s="157"/>
      <c r="G136" s="157"/>
      <c r="H136" s="157"/>
      <c r="I136" s="160"/>
      <c r="J136" s="39"/>
    </row>
    <row r="137" spans="1:10" x14ac:dyDescent="0.2">
      <c r="A137" s="164"/>
      <c r="B137" s="167"/>
      <c r="C137" s="33" t="s">
        <v>108</v>
      </c>
      <c r="D137" s="170"/>
      <c r="E137" s="173"/>
      <c r="F137" s="158"/>
      <c r="G137" s="158"/>
      <c r="H137" s="158"/>
      <c r="I137" s="161"/>
      <c r="J137" s="39"/>
    </row>
    <row r="138" spans="1:10" x14ac:dyDescent="0.2">
      <c r="A138" s="162" t="s">
        <v>76</v>
      </c>
      <c r="B138" s="165" t="s">
        <v>107</v>
      </c>
      <c r="C138" s="33" t="s">
        <v>108</v>
      </c>
      <c r="D138" s="168" t="s">
        <v>5</v>
      </c>
      <c r="E138" s="171"/>
      <c r="F138" s="156" t="str">
        <f>IFERROR(ROUND(AVERAGE(J138:J142),2),"0")</f>
        <v>0</v>
      </c>
      <c r="G138" s="156">
        <f>ROUND(E138*F138,2)</f>
        <v>0</v>
      </c>
      <c r="H138" s="156">
        <f>ROUND(G138*$D$7,2)</f>
        <v>0</v>
      </c>
      <c r="I138" s="159"/>
      <c r="J138" s="39"/>
    </row>
    <row r="139" spans="1:10" x14ac:dyDescent="0.2">
      <c r="A139" s="163"/>
      <c r="B139" s="166"/>
      <c r="C139" s="33" t="s">
        <v>108</v>
      </c>
      <c r="D139" s="169"/>
      <c r="E139" s="172"/>
      <c r="F139" s="157"/>
      <c r="G139" s="157"/>
      <c r="H139" s="157"/>
      <c r="I139" s="160"/>
      <c r="J139" s="39"/>
    </row>
    <row r="140" spans="1:10" x14ac:dyDescent="0.2">
      <c r="A140" s="163"/>
      <c r="B140" s="166"/>
      <c r="C140" s="33" t="s">
        <v>108</v>
      </c>
      <c r="D140" s="169"/>
      <c r="E140" s="172"/>
      <c r="F140" s="157"/>
      <c r="G140" s="157"/>
      <c r="H140" s="157"/>
      <c r="I140" s="160"/>
      <c r="J140" s="39"/>
    </row>
    <row r="141" spans="1:10" x14ac:dyDescent="0.2">
      <c r="A141" s="163"/>
      <c r="B141" s="166"/>
      <c r="C141" s="33" t="s">
        <v>108</v>
      </c>
      <c r="D141" s="169"/>
      <c r="E141" s="172"/>
      <c r="F141" s="157"/>
      <c r="G141" s="157"/>
      <c r="H141" s="157"/>
      <c r="I141" s="160"/>
      <c r="J141" s="39"/>
    </row>
    <row r="142" spans="1:10" x14ac:dyDescent="0.2">
      <c r="A142" s="164"/>
      <c r="B142" s="167"/>
      <c r="C142" s="33" t="s">
        <v>108</v>
      </c>
      <c r="D142" s="170"/>
      <c r="E142" s="173"/>
      <c r="F142" s="158"/>
      <c r="G142" s="158"/>
      <c r="H142" s="158"/>
      <c r="I142" s="161"/>
      <c r="J142" s="39"/>
    </row>
    <row r="143" spans="1:10" x14ac:dyDescent="0.2">
      <c r="A143" s="162" t="s">
        <v>77</v>
      </c>
      <c r="B143" s="165" t="s">
        <v>107</v>
      </c>
      <c r="C143" s="33" t="s">
        <v>108</v>
      </c>
      <c r="D143" s="168" t="s">
        <v>5</v>
      </c>
      <c r="E143" s="171"/>
      <c r="F143" s="156" t="str">
        <f>IFERROR(ROUND(AVERAGE(J143:J147),2),"0")</f>
        <v>0</v>
      </c>
      <c r="G143" s="156">
        <f>ROUND(E143*F143,2)</f>
        <v>0</v>
      </c>
      <c r="H143" s="156">
        <f>ROUND(G143*$D$7,2)</f>
        <v>0</v>
      </c>
      <c r="I143" s="159"/>
      <c r="J143" s="39"/>
    </row>
    <row r="144" spans="1:10" x14ac:dyDescent="0.2">
      <c r="A144" s="163"/>
      <c r="B144" s="166"/>
      <c r="C144" s="33" t="s">
        <v>108</v>
      </c>
      <c r="D144" s="169"/>
      <c r="E144" s="172"/>
      <c r="F144" s="157"/>
      <c r="G144" s="157"/>
      <c r="H144" s="157"/>
      <c r="I144" s="160"/>
      <c r="J144" s="39"/>
    </row>
    <row r="145" spans="1:10" x14ac:dyDescent="0.2">
      <c r="A145" s="163"/>
      <c r="B145" s="166"/>
      <c r="C145" s="33" t="s">
        <v>108</v>
      </c>
      <c r="D145" s="169"/>
      <c r="E145" s="172"/>
      <c r="F145" s="157"/>
      <c r="G145" s="157"/>
      <c r="H145" s="157"/>
      <c r="I145" s="160"/>
      <c r="J145" s="39"/>
    </row>
    <row r="146" spans="1:10" x14ac:dyDescent="0.2">
      <c r="A146" s="163"/>
      <c r="B146" s="166"/>
      <c r="C146" s="33" t="s">
        <v>108</v>
      </c>
      <c r="D146" s="169"/>
      <c r="E146" s="172"/>
      <c r="F146" s="157"/>
      <c r="G146" s="157"/>
      <c r="H146" s="157"/>
      <c r="I146" s="160"/>
      <c r="J146" s="39"/>
    </row>
    <row r="147" spans="1:10" x14ac:dyDescent="0.2">
      <c r="A147" s="164"/>
      <c r="B147" s="167"/>
      <c r="C147" s="33" t="s">
        <v>108</v>
      </c>
      <c r="D147" s="170"/>
      <c r="E147" s="173"/>
      <c r="F147" s="158"/>
      <c r="G147" s="158"/>
      <c r="H147" s="158"/>
      <c r="I147" s="161"/>
      <c r="J147" s="39"/>
    </row>
    <row r="148" spans="1:10" x14ac:dyDescent="0.2">
      <c r="A148" s="162" t="s">
        <v>78</v>
      </c>
      <c r="B148" s="165" t="s">
        <v>107</v>
      </c>
      <c r="C148" s="33" t="s">
        <v>108</v>
      </c>
      <c r="D148" s="168" t="s">
        <v>5</v>
      </c>
      <c r="E148" s="171"/>
      <c r="F148" s="156" t="str">
        <f>IFERROR(ROUND(AVERAGE(J148:J152),2),"0")</f>
        <v>0</v>
      </c>
      <c r="G148" s="156">
        <f>ROUND(E148*F148,2)</f>
        <v>0</v>
      </c>
      <c r="H148" s="156">
        <f>ROUND(G148*$D$7,2)</f>
        <v>0</v>
      </c>
      <c r="I148" s="159"/>
      <c r="J148" s="39"/>
    </row>
    <row r="149" spans="1:10" x14ac:dyDescent="0.2">
      <c r="A149" s="163"/>
      <c r="B149" s="166"/>
      <c r="C149" s="33" t="s">
        <v>108</v>
      </c>
      <c r="D149" s="169"/>
      <c r="E149" s="172"/>
      <c r="F149" s="157"/>
      <c r="G149" s="157"/>
      <c r="H149" s="157"/>
      <c r="I149" s="160"/>
      <c r="J149" s="39"/>
    </row>
    <row r="150" spans="1:10" x14ac:dyDescent="0.2">
      <c r="A150" s="163"/>
      <c r="B150" s="166"/>
      <c r="C150" s="33" t="s">
        <v>108</v>
      </c>
      <c r="D150" s="169"/>
      <c r="E150" s="172"/>
      <c r="F150" s="157"/>
      <c r="G150" s="157"/>
      <c r="H150" s="157"/>
      <c r="I150" s="160"/>
      <c r="J150" s="39"/>
    </row>
    <row r="151" spans="1:10" x14ac:dyDescent="0.2">
      <c r="A151" s="163"/>
      <c r="B151" s="166"/>
      <c r="C151" s="33" t="s">
        <v>108</v>
      </c>
      <c r="D151" s="169"/>
      <c r="E151" s="172"/>
      <c r="F151" s="157"/>
      <c r="G151" s="157"/>
      <c r="H151" s="157"/>
      <c r="I151" s="160"/>
      <c r="J151" s="39"/>
    </row>
    <row r="152" spans="1:10" x14ac:dyDescent="0.2">
      <c r="A152" s="164"/>
      <c r="B152" s="167"/>
      <c r="C152" s="33" t="s">
        <v>108</v>
      </c>
      <c r="D152" s="170"/>
      <c r="E152" s="173"/>
      <c r="F152" s="158"/>
      <c r="G152" s="158"/>
      <c r="H152" s="158"/>
      <c r="I152" s="161"/>
      <c r="J152" s="39"/>
    </row>
    <row r="153" spans="1:10" ht="12.75" customHeight="1" x14ac:dyDescent="0.2">
      <c r="A153" s="34" t="s">
        <v>71</v>
      </c>
      <c r="B153" s="180" t="s">
        <v>80</v>
      </c>
      <c r="C153" s="181"/>
      <c r="D153" s="181"/>
      <c r="E153" s="181"/>
      <c r="F153" s="182"/>
      <c r="G153" s="91">
        <f>SUM(G154,G161,G168,G175,G182,G189,G196,G203,G210,G217)</f>
        <v>0</v>
      </c>
      <c r="H153" s="91">
        <f>SUM(H154,H161,H168,H175,H182,H189,H196,H203,H210,H217)</f>
        <v>0</v>
      </c>
      <c r="I153" s="41"/>
    </row>
    <row r="154" spans="1:10" x14ac:dyDescent="0.2">
      <c r="A154" s="174" t="s">
        <v>177</v>
      </c>
      <c r="B154" s="177" t="s">
        <v>144</v>
      </c>
      <c r="C154" s="97" t="s">
        <v>145</v>
      </c>
      <c r="D154" s="99"/>
      <c r="E154" s="100"/>
      <c r="F154" s="94"/>
      <c r="G154" s="92">
        <f>SUM(G155:G160)</f>
        <v>0</v>
      </c>
      <c r="H154" s="92">
        <f>ROUND(G154*$D$7,2)</f>
        <v>0</v>
      </c>
      <c r="I154" s="177"/>
    </row>
    <row r="155" spans="1:10" x14ac:dyDescent="0.2">
      <c r="A155" s="175"/>
      <c r="B155" s="178"/>
      <c r="C155" s="98" t="s">
        <v>146</v>
      </c>
      <c r="D155" s="43"/>
      <c r="E155" s="44"/>
      <c r="F155" s="39"/>
      <c r="G155" s="94">
        <f t="shared" ref="G155:G160" si="11">ROUND(E155*F155,2)</f>
        <v>0</v>
      </c>
      <c r="H155" s="45"/>
      <c r="I155" s="178"/>
    </row>
    <row r="156" spans="1:10" ht="13.5" customHeight="1" x14ac:dyDescent="0.2">
      <c r="A156" s="175"/>
      <c r="B156" s="178"/>
      <c r="C156" s="98" t="s">
        <v>147</v>
      </c>
      <c r="D156" s="43"/>
      <c r="E156" s="44"/>
      <c r="F156" s="39"/>
      <c r="G156" s="94">
        <f t="shared" si="11"/>
        <v>0</v>
      </c>
      <c r="H156" s="45"/>
      <c r="I156" s="178"/>
    </row>
    <row r="157" spans="1:10" x14ac:dyDescent="0.2">
      <c r="A157" s="175"/>
      <c r="B157" s="178"/>
      <c r="C157" s="98" t="s">
        <v>148</v>
      </c>
      <c r="D157" s="43"/>
      <c r="E157" s="44"/>
      <c r="F157" s="39"/>
      <c r="G157" s="94">
        <f t="shared" si="11"/>
        <v>0</v>
      </c>
      <c r="H157" s="45"/>
      <c r="I157" s="178"/>
    </row>
    <row r="158" spans="1:10" x14ac:dyDescent="0.2">
      <c r="A158" s="175"/>
      <c r="B158" s="178"/>
      <c r="C158" s="98" t="s">
        <v>149</v>
      </c>
      <c r="D158" s="43"/>
      <c r="E158" s="44"/>
      <c r="F158" s="39"/>
      <c r="G158" s="94">
        <f t="shared" si="11"/>
        <v>0</v>
      </c>
      <c r="H158" s="45"/>
      <c r="I158" s="178"/>
    </row>
    <row r="159" spans="1:10" x14ac:dyDescent="0.2">
      <c r="A159" s="175"/>
      <c r="B159" s="178"/>
      <c r="C159" s="45" t="s">
        <v>150</v>
      </c>
      <c r="D159" s="43"/>
      <c r="E159" s="44"/>
      <c r="F159" s="39"/>
      <c r="G159" s="94">
        <f t="shared" si="11"/>
        <v>0</v>
      </c>
      <c r="H159" s="45"/>
      <c r="I159" s="178"/>
    </row>
    <row r="160" spans="1:10" x14ac:dyDescent="0.2">
      <c r="A160" s="176"/>
      <c r="B160" s="179"/>
      <c r="C160" s="45" t="s">
        <v>150</v>
      </c>
      <c r="D160" s="43"/>
      <c r="E160" s="44"/>
      <c r="F160" s="39"/>
      <c r="G160" s="94">
        <f t="shared" si="11"/>
        <v>0</v>
      </c>
      <c r="H160" s="45"/>
      <c r="I160" s="179"/>
    </row>
    <row r="161" spans="1:9" ht="12.75" customHeight="1" x14ac:dyDescent="0.2">
      <c r="A161" s="174" t="s">
        <v>178</v>
      </c>
      <c r="B161" s="177" t="s">
        <v>144</v>
      </c>
      <c r="C161" s="97" t="s">
        <v>145</v>
      </c>
      <c r="D161" s="99"/>
      <c r="E161" s="100"/>
      <c r="F161" s="94"/>
      <c r="G161" s="92">
        <f>SUM(G162:G167)</f>
        <v>0</v>
      </c>
      <c r="H161" s="92">
        <f>ROUND(G161*$D$7,2)</f>
        <v>0</v>
      </c>
      <c r="I161" s="177"/>
    </row>
    <row r="162" spans="1:9" x14ac:dyDescent="0.2">
      <c r="A162" s="175"/>
      <c r="B162" s="178"/>
      <c r="C162" s="98" t="s">
        <v>146</v>
      </c>
      <c r="D162" s="43"/>
      <c r="E162" s="44"/>
      <c r="F162" s="39"/>
      <c r="G162" s="94">
        <f t="shared" ref="G162:G167" si="12">ROUND(E162*F162,2)</f>
        <v>0</v>
      </c>
      <c r="H162" s="45"/>
      <c r="I162" s="178"/>
    </row>
    <row r="163" spans="1:9" x14ac:dyDescent="0.2">
      <c r="A163" s="175"/>
      <c r="B163" s="178"/>
      <c r="C163" s="98" t="s">
        <v>147</v>
      </c>
      <c r="D163" s="43"/>
      <c r="E163" s="44"/>
      <c r="F163" s="39"/>
      <c r="G163" s="94">
        <f t="shared" si="12"/>
        <v>0</v>
      </c>
      <c r="H163" s="45"/>
      <c r="I163" s="178"/>
    </row>
    <row r="164" spans="1:9" x14ac:dyDescent="0.2">
      <c r="A164" s="175"/>
      <c r="B164" s="178"/>
      <c r="C164" s="98" t="s">
        <v>148</v>
      </c>
      <c r="D164" s="43"/>
      <c r="E164" s="44"/>
      <c r="F164" s="39"/>
      <c r="G164" s="94">
        <f t="shared" si="12"/>
        <v>0</v>
      </c>
      <c r="H164" s="45"/>
      <c r="I164" s="178"/>
    </row>
    <row r="165" spans="1:9" x14ac:dyDescent="0.2">
      <c r="A165" s="175"/>
      <c r="B165" s="178"/>
      <c r="C165" s="98" t="s">
        <v>149</v>
      </c>
      <c r="D165" s="43"/>
      <c r="E165" s="44"/>
      <c r="F165" s="39"/>
      <c r="G165" s="94">
        <f t="shared" si="12"/>
        <v>0</v>
      </c>
      <c r="H165" s="45"/>
      <c r="I165" s="178"/>
    </row>
    <row r="166" spans="1:9" x14ac:dyDescent="0.2">
      <c r="A166" s="175"/>
      <c r="B166" s="178"/>
      <c r="C166" s="45" t="s">
        <v>150</v>
      </c>
      <c r="D166" s="43"/>
      <c r="E166" s="44"/>
      <c r="F166" s="39"/>
      <c r="G166" s="94">
        <f t="shared" si="12"/>
        <v>0</v>
      </c>
      <c r="H166" s="45"/>
      <c r="I166" s="178"/>
    </row>
    <row r="167" spans="1:9" x14ac:dyDescent="0.2">
      <c r="A167" s="176"/>
      <c r="B167" s="179"/>
      <c r="C167" s="45" t="s">
        <v>150</v>
      </c>
      <c r="D167" s="43"/>
      <c r="E167" s="44"/>
      <c r="F167" s="39"/>
      <c r="G167" s="94">
        <f t="shared" si="12"/>
        <v>0</v>
      </c>
      <c r="H167" s="45"/>
      <c r="I167" s="179"/>
    </row>
    <row r="168" spans="1:9" ht="12.75" customHeight="1" x14ac:dyDescent="0.2">
      <c r="A168" s="174" t="s">
        <v>179</v>
      </c>
      <c r="B168" s="177" t="s">
        <v>144</v>
      </c>
      <c r="C168" s="97" t="s">
        <v>145</v>
      </c>
      <c r="D168" s="99"/>
      <c r="E168" s="100"/>
      <c r="F168" s="94"/>
      <c r="G168" s="92">
        <f>SUM(G169:G174)</f>
        <v>0</v>
      </c>
      <c r="H168" s="92">
        <f>ROUND(G168*$D$7,2)</f>
        <v>0</v>
      </c>
      <c r="I168" s="177"/>
    </row>
    <row r="169" spans="1:9" x14ac:dyDescent="0.2">
      <c r="A169" s="175"/>
      <c r="B169" s="178"/>
      <c r="C169" s="98" t="s">
        <v>146</v>
      </c>
      <c r="D169" s="43"/>
      <c r="E169" s="44"/>
      <c r="F169" s="39"/>
      <c r="G169" s="94">
        <f t="shared" ref="G169:G174" si="13">ROUND(E169*F169,2)</f>
        <v>0</v>
      </c>
      <c r="H169" s="45"/>
      <c r="I169" s="178"/>
    </row>
    <row r="170" spans="1:9" x14ac:dyDescent="0.2">
      <c r="A170" s="175"/>
      <c r="B170" s="178"/>
      <c r="C170" s="98" t="s">
        <v>147</v>
      </c>
      <c r="D170" s="43"/>
      <c r="E170" s="44"/>
      <c r="F170" s="39"/>
      <c r="G170" s="94">
        <f t="shared" si="13"/>
        <v>0</v>
      </c>
      <c r="H170" s="45"/>
      <c r="I170" s="178"/>
    </row>
    <row r="171" spans="1:9" x14ac:dyDescent="0.2">
      <c r="A171" s="175"/>
      <c r="B171" s="178"/>
      <c r="C171" s="98" t="s">
        <v>148</v>
      </c>
      <c r="D171" s="43"/>
      <c r="E171" s="44"/>
      <c r="F171" s="39"/>
      <c r="G171" s="94">
        <f t="shared" si="13"/>
        <v>0</v>
      </c>
      <c r="H171" s="45"/>
      <c r="I171" s="178"/>
    </row>
    <row r="172" spans="1:9" x14ac:dyDescent="0.2">
      <c r="A172" s="175"/>
      <c r="B172" s="178"/>
      <c r="C172" s="98" t="s">
        <v>149</v>
      </c>
      <c r="D172" s="43"/>
      <c r="E172" s="44"/>
      <c r="F172" s="39"/>
      <c r="G172" s="94">
        <f t="shared" si="13"/>
        <v>0</v>
      </c>
      <c r="H172" s="45"/>
      <c r="I172" s="178"/>
    </row>
    <row r="173" spans="1:9" x14ac:dyDescent="0.2">
      <c r="A173" s="175"/>
      <c r="B173" s="178"/>
      <c r="C173" s="45" t="s">
        <v>150</v>
      </c>
      <c r="D173" s="43"/>
      <c r="E173" s="44"/>
      <c r="F173" s="39"/>
      <c r="G173" s="94">
        <f t="shared" si="13"/>
        <v>0</v>
      </c>
      <c r="H173" s="45"/>
      <c r="I173" s="178"/>
    </row>
    <row r="174" spans="1:9" x14ac:dyDescent="0.2">
      <c r="A174" s="176"/>
      <c r="B174" s="179"/>
      <c r="C174" s="45" t="s">
        <v>150</v>
      </c>
      <c r="D174" s="43"/>
      <c r="E174" s="44"/>
      <c r="F174" s="39"/>
      <c r="G174" s="94">
        <f t="shared" si="13"/>
        <v>0</v>
      </c>
      <c r="H174" s="45"/>
      <c r="I174" s="179"/>
    </row>
    <row r="175" spans="1:9" ht="12.75" customHeight="1" x14ac:dyDescent="0.2">
      <c r="A175" s="174" t="s">
        <v>180</v>
      </c>
      <c r="B175" s="177" t="s">
        <v>144</v>
      </c>
      <c r="C175" s="97" t="s">
        <v>145</v>
      </c>
      <c r="D175" s="99"/>
      <c r="E175" s="100"/>
      <c r="F175" s="94"/>
      <c r="G175" s="92">
        <f>SUM(G176:G181)</f>
        <v>0</v>
      </c>
      <c r="H175" s="92">
        <f>ROUND(G175*$D$7,2)</f>
        <v>0</v>
      </c>
      <c r="I175" s="177"/>
    </row>
    <row r="176" spans="1:9" ht="12.75" customHeight="1" x14ac:dyDescent="0.2">
      <c r="A176" s="175"/>
      <c r="B176" s="178"/>
      <c r="C176" s="98" t="s">
        <v>146</v>
      </c>
      <c r="D176" s="43"/>
      <c r="E176" s="44"/>
      <c r="F176" s="39"/>
      <c r="G176" s="94">
        <f t="shared" ref="G176:G181" si="14">ROUND(E176*F176,2)</f>
        <v>0</v>
      </c>
      <c r="H176" s="45"/>
      <c r="I176" s="178"/>
    </row>
    <row r="177" spans="1:9" ht="12.75" customHeight="1" x14ac:dyDescent="0.2">
      <c r="A177" s="175"/>
      <c r="B177" s="178"/>
      <c r="C177" s="98" t="s">
        <v>147</v>
      </c>
      <c r="D177" s="43"/>
      <c r="E177" s="44"/>
      <c r="F177" s="39"/>
      <c r="G177" s="94">
        <f t="shared" si="14"/>
        <v>0</v>
      </c>
      <c r="H177" s="45"/>
      <c r="I177" s="178"/>
    </row>
    <row r="178" spans="1:9" ht="12.75" customHeight="1" x14ac:dyDescent="0.2">
      <c r="A178" s="175"/>
      <c r="B178" s="178"/>
      <c r="C178" s="98" t="s">
        <v>148</v>
      </c>
      <c r="D178" s="43"/>
      <c r="E178" s="44"/>
      <c r="F178" s="39"/>
      <c r="G178" s="94">
        <f t="shared" si="14"/>
        <v>0</v>
      </c>
      <c r="H178" s="45"/>
      <c r="I178" s="178"/>
    </row>
    <row r="179" spans="1:9" ht="12.75" customHeight="1" x14ac:dyDescent="0.2">
      <c r="A179" s="175"/>
      <c r="B179" s="178"/>
      <c r="C179" s="98" t="s">
        <v>149</v>
      </c>
      <c r="D179" s="43"/>
      <c r="E179" s="44"/>
      <c r="F179" s="39"/>
      <c r="G179" s="94">
        <f t="shared" si="14"/>
        <v>0</v>
      </c>
      <c r="H179" s="45"/>
      <c r="I179" s="178"/>
    </row>
    <row r="180" spans="1:9" ht="12.75" customHeight="1" x14ac:dyDescent="0.2">
      <c r="A180" s="175"/>
      <c r="B180" s="178"/>
      <c r="C180" s="45" t="s">
        <v>150</v>
      </c>
      <c r="D180" s="43"/>
      <c r="E180" s="44"/>
      <c r="F180" s="39"/>
      <c r="G180" s="94">
        <f t="shared" si="14"/>
        <v>0</v>
      </c>
      <c r="H180" s="45"/>
      <c r="I180" s="178"/>
    </row>
    <row r="181" spans="1:9" ht="12.75" customHeight="1" x14ac:dyDescent="0.2">
      <c r="A181" s="176"/>
      <c r="B181" s="179"/>
      <c r="C181" s="45" t="s">
        <v>150</v>
      </c>
      <c r="D181" s="43"/>
      <c r="E181" s="44"/>
      <c r="F181" s="39"/>
      <c r="G181" s="94">
        <f t="shared" si="14"/>
        <v>0</v>
      </c>
      <c r="H181" s="45"/>
      <c r="I181" s="179"/>
    </row>
    <row r="182" spans="1:9" ht="12.75" customHeight="1" x14ac:dyDescent="0.2">
      <c r="A182" s="174" t="s">
        <v>181</v>
      </c>
      <c r="B182" s="177" t="s">
        <v>144</v>
      </c>
      <c r="C182" s="97" t="s">
        <v>145</v>
      </c>
      <c r="D182" s="99"/>
      <c r="E182" s="100"/>
      <c r="F182" s="94"/>
      <c r="G182" s="92">
        <f>SUM(G183:G188)</f>
        <v>0</v>
      </c>
      <c r="H182" s="92">
        <f>ROUND(G182*$D$7,2)</f>
        <v>0</v>
      </c>
      <c r="I182" s="177"/>
    </row>
    <row r="183" spans="1:9" ht="12.75" customHeight="1" x14ac:dyDescent="0.2">
      <c r="A183" s="175"/>
      <c r="B183" s="178"/>
      <c r="C183" s="98" t="s">
        <v>146</v>
      </c>
      <c r="D183" s="43"/>
      <c r="E183" s="44"/>
      <c r="F183" s="39"/>
      <c r="G183" s="94">
        <f t="shared" ref="G183:G188" si="15">ROUND(E183*F183,2)</f>
        <v>0</v>
      </c>
      <c r="H183" s="45"/>
      <c r="I183" s="178"/>
    </row>
    <row r="184" spans="1:9" ht="12.75" customHeight="1" x14ac:dyDescent="0.2">
      <c r="A184" s="175"/>
      <c r="B184" s="178"/>
      <c r="C184" s="98" t="s">
        <v>147</v>
      </c>
      <c r="D184" s="43"/>
      <c r="E184" s="44"/>
      <c r="F184" s="39"/>
      <c r="G184" s="94">
        <f t="shared" si="15"/>
        <v>0</v>
      </c>
      <c r="H184" s="45"/>
      <c r="I184" s="178"/>
    </row>
    <row r="185" spans="1:9" ht="12.75" customHeight="1" x14ac:dyDescent="0.2">
      <c r="A185" s="175"/>
      <c r="B185" s="178"/>
      <c r="C185" s="98" t="s">
        <v>148</v>
      </c>
      <c r="D185" s="43"/>
      <c r="E185" s="44"/>
      <c r="F185" s="39"/>
      <c r="G185" s="94">
        <f t="shared" si="15"/>
        <v>0</v>
      </c>
      <c r="H185" s="45"/>
      <c r="I185" s="178"/>
    </row>
    <row r="186" spans="1:9" ht="12.75" customHeight="1" x14ac:dyDescent="0.2">
      <c r="A186" s="175"/>
      <c r="B186" s="178"/>
      <c r="C186" s="98" t="s">
        <v>149</v>
      </c>
      <c r="D186" s="43"/>
      <c r="E186" s="44"/>
      <c r="F186" s="39"/>
      <c r="G186" s="94">
        <f t="shared" si="15"/>
        <v>0</v>
      </c>
      <c r="H186" s="45"/>
      <c r="I186" s="178"/>
    </row>
    <row r="187" spans="1:9" ht="12.75" customHeight="1" x14ac:dyDescent="0.2">
      <c r="A187" s="175"/>
      <c r="B187" s="178"/>
      <c r="C187" s="45" t="s">
        <v>150</v>
      </c>
      <c r="D187" s="43"/>
      <c r="E187" s="44"/>
      <c r="F187" s="39"/>
      <c r="G187" s="94">
        <f t="shared" si="15"/>
        <v>0</v>
      </c>
      <c r="H187" s="45"/>
      <c r="I187" s="178"/>
    </row>
    <row r="188" spans="1:9" ht="12.75" customHeight="1" x14ac:dyDescent="0.2">
      <c r="A188" s="176"/>
      <c r="B188" s="179"/>
      <c r="C188" s="45" t="s">
        <v>150</v>
      </c>
      <c r="D188" s="43"/>
      <c r="E188" s="44"/>
      <c r="F188" s="39"/>
      <c r="G188" s="94">
        <f t="shared" si="15"/>
        <v>0</v>
      </c>
      <c r="H188" s="45"/>
      <c r="I188" s="179"/>
    </row>
    <row r="189" spans="1:9" ht="12.75" customHeight="1" x14ac:dyDescent="0.2">
      <c r="A189" s="174" t="s">
        <v>182</v>
      </c>
      <c r="B189" s="177" t="s">
        <v>144</v>
      </c>
      <c r="C189" s="97" t="s">
        <v>145</v>
      </c>
      <c r="D189" s="99"/>
      <c r="E189" s="100"/>
      <c r="F189" s="94"/>
      <c r="G189" s="92">
        <f>SUM(G190:G195)</f>
        <v>0</v>
      </c>
      <c r="H189" s="92">
        <f>ROUND(G189*$D$7,2)</f>
        <v>0</v>
      </c>
      <c r="I189" s="177"/>
    </row>
    <row r="190" spans="1:9" ht="12.75" customHeight="1" x14ac:dyDescent="0.2">
      <c r="A190" s="175"/>
      <c r="B190" s="178"/>
      <c r="C190" s="98" t="s">
        <v>146</v>
      </c>
      <c r="D190" s="43"/>
      <c r="E190" s="44"/>
      <c r="F190" s="39"/>
      <c r="G190" s="94">
        <f t="shared" ref="G190:G195" si="16">ROUND(E190*F190,2)</f>
        <v>0</v>
      </c>
      <c r="H190" s="45"/>
      <c r="I190" s="178"/>
    </row>
    <row r="191" spans="1:9" ht="12.75" customHeight="1" x14ac:dyDescent="0.2">
      <c r="A191" s="175"/>
      <c r="B191" s="178"/>
      <c r="C191" s="98" t="s">
        <v>147</v>
      </c>
      <c r="D191" s="43"/>
      <c r="E191" s="44"/>
      <c r="F191" s="39"/>
      <c r="G191" s="94">
        <f t="shared" si="16"/>
        <v>0</v>
      </c>
      <c r="H191" s="45"/>
      <c r="I191" s="178"/>
    </row>
    <row r="192" spans="1:9" ht="12.75" customHeight="1" x14ac:dyDescent="0.2">
      <c r="A192" s="175"/>
      <c r="B192" s="178"/>
      <c r="C192" s="98" t="s">
        <v>148</v>
      </c>
      <c r="D192" s="43"/>
      <c r="E192" s="44"/>
      <c r="F192" s="39"/>
      <c r="G192" s="94">
        <f t="shared" si="16"/>
        <v>0</v>
      </c>
      <c r="H192" s="45"/>
      <c r="I192" s="178"/>
    </row>
    <row r="193" spans="1:9" ht="12.75" customHeight="1" x14ac:dyDescent="0.2">
      <c r="A193" s="175"/>
      <c r="B193" s="178"/>
      <c r="C193" s="98" t="s">
        <v>149</v>
      </c>
      <c r="D193" s="43"/>
      <c r="E193" s="44"/>
      <c r="F193" s="39"/>
      <c r="G193" s="94">
        <f t="shared" si="16"/>
        <v>0</v>
      </c>
      <c r="H193" s="45"/>
      <c r="I193" s="178"/>
    </row>
    <row r="194" spans="1:9" ht="12.75" customHeight="1" x14ac:dyDescent="0.2">
      <c r="A194" s="175"/>
      <c r="B194" s="178"/>
      <c r="C194" s="45" t="s">
        <v>150</v>
      </c>
      <c r="D194" s="43"/>
      <c r="E194" s="44"/>
      <c r="F194" s="39"/>
      <c r="G194" s="94">
        <f t="shared" si="16"/>
        <v>0</v>
      </c>
      <c r="H194" s="45"/>
      <c r="I194" s="178"/>
    </row>
    <row r="195" spans="1:9" ht="12.75" customHeight="1" x14ac:dyDescent="0.2">
      <c r="A195" s="176"/>
      <c r="B195" s="179"/>
      <c r="C195" s="45" t="s">
        <v>150</v>
      </c>
      <c r="D195" s="43"/>
      <c r="E195" s="44"/>
      <c r="F195" s="39"/>
      <c r="G195" s="94">
        <f t="shared" si="16"/>
        <v>0</v>
      </c>
      <c r="H195" s="45"/>
      <c r="I195" s="179"/>
    </row>
    <row r="196" spans="1:9" ht="12.75" customHeight="1" x14ac:dyDescent="0.2">
      <c r="A196" s="174" t="s">
        <v>183</v>
      </c>
      <c r="B196" s="177" t="s">
        <v>144</v>
      </c>
      <c r="C196" s="97" t="s">
        <v>145</v>
      </c>
      <c r="D196" s="99"/>
      <c r="E196" s="100"/>
      <c r="F196" s="94"/>
      <c r="G196" s="92">
        <f>SUM(G197:G202)</f>
        <v>0</v>
      </c>
      <c r="H196" s="92">
        <f>ROUND(G196*$D$7,2)</f>
        <v>0</v>
      </c>
      <c r="I196" s="177"/>
    </row>
    <row r="197" spans="1:9" ht="12.75" customHeight="1" x14ac:dyDescent="0.2">
      <c r="A197" s="175"/>
      <c r="B197" s="178"/>
      <c r="C197" s="98" t="s">
        <v>146</v>
      </c>
      <c r="D197" s="43"/>
      <c r="E197" s="44"/>
      <c r="F197" s="39"/>
      <c r="G197" s="94">
        <f t="shared" ref="G197:G202" si="17">ROUND(E197*F197,2)</f>
        <v>0</v>
      </c>
      <c r="H197" s="45"/>
      <c r="I197" s="178"/>
    </row>
    <row r="198" spans="1:9" ht="12.75" customHeight="1" x14ac:dyDescent="0.2">
      <c r="A198" s="175"/>
      <c r="B198" s="178"/>
      <c r="C198" s="98" t="s">
        <v>147</v>
      </c>
      <c r="D198" s="43"/>
      <c r="E198" s="44"/>
      <c r="F198" s="39"/>
      <c r="G198" s="94">
        <f t="shared" si="17"/>
        <v>0</v>
      </c>
      <c r="H198" s="45"/>
      <c r="I198" s="178"/>
    </row>
    <row r="199" spans="1:9" ht="12.75" customHeight="1" x14ac:dyDescent="0.2">
      <c r="A199" s="175"/>
      <c r="B199" s="178"/>
      <c r="C199" s="98" t="s">
        <v>148</v>
      </c>
      <c r="D199" s="43"/>
      <c r="E199" s="44"/>
      <c r="F199" s="39"/>
      <c r="G199" s="94">
        <f t="shared" si="17"/>
        <v>0</v>
      </c>
      <c r="H199" s="45"/>
      <c r="I199" s="178"/>
    </row>
    <row r="200" spans="1:9" ht="12.75" customHeight="1" x14ac:dyDescent="0.2">
      <c r="A200" s="175"/>
      <c r="B200" s="178"/>
      <c r="C200" s="98" t="s">
        <v>149</v>
      </c>
      <c r="D200" s="43"/>
      <c r="E200" s="44"/>
      <c r="F200" s="39"/>
      <c r="G200" s="94">
        <f t="shared" si="17"/>
        <v>0</v>
      </c>
      <c r="H200" s="45"/>
      <c r="I200" s="178"/>
    </row>
    <row r="201" spans="1:9" ht="12.75" customHeight="1" x14ac:dyDescent="0.2">
      <c r="A201" s="175"/>
      <c r="B201" s="178"/>
      <c r="C201" s="45" t="s">
        <v>150</v>
      </c>
      <c r="D201" s="43"/>
      <c r="E201" s="44"/>
      <c r="F201" s="39"/>
      <c r="G201" s="94">
        <f t="shared" si="17"/>
        <v>0</v>
      </c>
      <c r="H201" s="45"/>
      <c r="I201" s="178"/>
    </row>
    <row r="202" spans="1:9" ht="12.75" customHeight="1" x14ac:dyDescent="0.2">
      <c r="A202" s="176"/>
      <c r="B202" s="179"/>
      <c r="C202" s="45" t="s">
        <v>150</v>
      </c>
      <c r="D202" s="43"/>
      <c r="E202" s="44"/>
      <c r="F202" s="39"/>
      <c r="G202" s="94">
        <f t="shared" si="17"/>
        <v>0</v>
      </c>
      <c r="H202" s="45"/>
      <c r="I202" s="179"/>
    </row>
    <row r="203" spans="1:9" ht="12.75" customHeight="1" x14ac:dyDescent="0.2">
      <c r="A203" s="174" t="s">
        <v>184</v>
      </c>
      <c r="B203" s="177" t="s">
        <v>144</v>
      </c>
      <c r="C203" s="97" t="s">
        <v>145</v>
      </c>
      <c r="D203" s="99"/>
      <c r="E203" s="100"/>
      <c r="F203" s="94"/>
      <c r="G203" s="92">
        <f>SUM(G204:G209)</f>
        <v>0</v>
      </c>
      <c r="H203" s="92">
        <f>ROUND(G203*$D$7,2)</f>
        <v>0</v>
      </c>
      <c r="I203" s="177"/>
    </row>
    <row r="204" spans="1:9" ht="12.75" customHeight="1" x14ac:dyDescent="0.2">
      <c r="A204" s="175"/>
      <c r="B204" s="178"/>
      <c r="C204" s="98" t="s">
        <v>146</v>
      </c>
      <c r="D204" s="43"/>
      <c r="E204" s="44"/>
      <c r="F204" s="39"/>
      <c r="G204" s="94">
        <f t="shared" ref="G204:G209" si="18">ROUND(E204*F204,2)</f>
        <v>0</v>
      </c>
      <c r="H204" s="45"/>
      <c r="I204" s="178"/>
    </row>
    <row r="205" spans="1:9" ht="12.75" customHeight="1" x14ac:dyDescent="0.2">
      <c r="A205" s="175"/>
      <c r="B205" s="178"/>
      <c r="C205" s="98" t="s">
        <v>147</v>
      </c>
      <c r="D205" s="43"/>
      <c r="E205" s="44"/>
      <c r="F205" s="39"/>
      <c r="G205" s="94">
        <f t="shared" si="18"/>
        <v>0</v>
      </c>
      <c r="H205" s="45"/>
      <c r="I205" s="178"/>
    </row>
    <row r="206" spans="1:9" ht="12.75" customHeight="1" x14ac:dyDescent="0.2">
      <c r="A206" s="175"/>
      <c r="B206" s="178"/>
      <c r="C206" s="98" t="s">
        <v>148</v>
      </c>
      <c r="D206" s="43"/>
      <c r="E206" s="44"/>
      <c r="F206" s="39"/>
      <c r="G206" s="94">
        <f t="shared" si="18"/>
        <v>0</v>
      </c>
      <c r="H206" s="45"/>
      <c r="I206" s="178"/>
    </row>
    <row r="207" spans="1:9" ht="12.75" customHeight="1" x14ac:dyDescent="0.2">
      <c r="A207" s="175"/>
      <c r="B207" s="178"/>
      <c r="C207" s="98" t="s">
        <v>149</v>
      </c>
      <c r="D207" s="43"/>
      <c r="E207" s="44"/>
      <c r="F207" s="39"/>
      <c r="G207" s="94">
        <f t="shared" si="18"/>
        <v>0</v>
      </c>
      <c r="H207" s="45"/>
      <c r="I207" s="178"/>
    </row>
    <row r="208" spans="1:9" ht="12.75" customHeight="1" x14ac:dyDescent="0.2">
      <c r="A208" s="175"/>
      <c r="B208" s="178"/>
      <c r="C208" s="45" t="s">
        <v>150</v>
      </c>
      <c r="D208" s="43"/>
      <c r="E208" s="44"/>
      <c r="F208" s="39"/>
      <c r="G208" s="94">
        <f t="shared" si="18"/>
        <v>0</v>
      </c>
      <c r="H208" s="45"/>
      <c r="I208" s="178"/>
    </row>
    <row r="209" spans="1:11" ht="12.75" customHeight="1" x14ac:dyDescent="0.2">
      <c r="A209" s="176"/>
      <c r="B209" s="179"/>
      <c r="C209" s="45" t="s">
        <v>150</v>
      </c>
      <c r="D209" s="43"/>
      <c r="E209" s="44"/>
      <c r="F209" s="39"/>
      <c r="G209" s="94">
        <f t="shared" si="18"/>
        <v>0</v>
      </c>
      <c r="H209" s="45"/>
      <c r="I209" s="179"/>
    </row>
    <row r="210" spans="1:11" ht="12.75" customHeight="1" x14ac:dyDescent="0.2">
      <c r="A210" s="174" t="s">
        <v>185</v>
      </c>
      <c r="B210" s="177" t="s">
        <v>144</v>
      </c>
      <c r="C210" s="97" t="s">
        <v>145</v>
      </c>
      <c r="D210" s="99"/>
      <c r="E210" s="100"/>
      <c r="F210" s="94"/>
      <c r="G210" s="92">
        <f>SUM(G211:G216)</f>
        <v>0</v>
      </c>
      <c r="H210" s="92">
        <f>ROUND(G210*$D$7,2)</f>
        <v>0</v>
      </c>
      <c r="I210" s="177"/>
    </row>
    <row r="211" spans="1:11" ht="12.75" customHeight="1" x14ac:dyDescent="0.2">
      <c r="A211" s="175"/>
      <c r="B211" s="178"/>
      <c r="C211" s="98" t="s">
        <v>146</v>
      </c>
      <c r="D211" s="43"/>
      <c r="E211" s="44"/>
      <c r="F211" s="39"/>
      <c r="G211" s="94">
        <f t="shared" ref="G211:G216" si="19">ROUND(E211*F211,2)</f>
        <v>0</v>
      </c>
      <c r="H211" s="45"/>
      <c r="I211" s="178"/>
    </row>
    <row r="212" spans="1:11" ht="12.75" customHeight="1" x14ac:dyDescent="0.2">
      <c r="A212" s="175"/>
      <c r="B212" s="178"/>
      <c r="C212" s="98" t="s">
        <v>147</v>
      </c>
      <c r="D212" s="43"/>
      <c r="E212" s="44"/>
      <c r="F212" s="39"/>
      <c r="G212" s="94">
        <f t="shared" si="19"/>
        <v>0</v>
      </c>
      <c r="H212" s="45"/>
      <c r="I212" s="178"/>
    </row>
    <row r="213" spans="1:11" ht="12.75" customHeight="1" x14ac:dyDescent="0.2">
      <c r="A213" s="175"/>
      <c r="B213" s="178"/>
      <c r="C213" s="98" t="s">
        <v>148</v>
      </c>
      <c r="D213" s="43"/>
      <c r="E213" s="44"/>
      <c r="F213" s="39"/>
      <c r="G213" s="94">
        <f t="shared" si="19"/>
        <v>0</v>
      </c>
      <c r="H213" s="45"/>
      <c r="I213" s="178"/>
    </row>
    <row r="214" spans="1:11" ht="12.75" customHeight="1" x14ac:dyDescent="0.2">
      <c r="A214" s="175"/>
      <c r="B214" s="178"/>
      <c r="C214" s="98" t="s">
        <v>149</v>
      </c>
      <c r="D214" s="43"/>
      <c r="E214" s="44"/>
      <c r="F214" s="39"/>
      <c r="G214" s="94">
        <f t="shared" si="19"/>
        <v>0</v>
      </c>
      <c r="H214" s="45"/>
      <c r="I214" s="178"/>
    </row>
    <row r="215" spans="1:11" ht="12.75" customHeight="1" x14ac:dyDescent="0.2">
      <c r="A215" s="175"/>
      <c r="B215" s="178"/>
      <c r="C215" s="45" t="s">
        <v>150</v>
      </c>
      <c r="D215" s="43"/>
      <c r="E215" s="44"/>
      <c r="F215" s="39"/>
      <c r="G215" s="94">
        <f t="shared" si="19"/>
        <v>0</v>
      </c>
      <c r="H215" s="45"/>
      <c r="I215" s="178"/>
    </row>
    <row r="216" spans="1:11" ht="12.75" customHeight="1" x14ac:dyDescent="0.2">
      <c r="A216" s="176"/>
      <c r="B216" s="179"/>
      <c r="C216" s="45" t="s">
        <v>150</v>
      </c>
      <c r="D216" s="43"/>
      <c r="E216" s="44"/>
      <c r="F216" s="39"/>
      <c r="G216" s="94">
        <f t="shared" si="19"/>
        <v>0</v>
      </c>
      <c r="H216" s="45"/>
      <c r="I216" s="179"/>
    </row>
    <row r="217" spans="1:11" ht="12.75" customHeight="1" x14ac:dyDescent="0.2">
      <c r="A217" s="174" t="s">
        <v>186</v>
      </c>
      <c r="B217" s="177" t="s">
        <v>144</v>
      </c>
      <c r="C217" s="97" t="s">
        <v>145</v>
      </c>
      <c r="D217" s="99"/>
      <c r="E217" s="100"/>
      <c r="F217" s="94"/>
      <c r="G217" s="92">
        <f>SUM(G218:G223)</f>
        <v>0</v>
      </c>
      <c r="H217" s="92">
        <f>ROUND(G217*$D$7,2)</f>
        <v>0</v>
      </c>
      <c r="I217" s="177"/>
    </row>
    <row r="218" spans="1:11" ht="12.75" customHeight="1" x14ac:dyDescent="0.2">
      <c r="A218" s="175"/>
      <c r="B218" s="178"/>
      <c r="C218" s="98" t="s">
        <v>146</v>
      </c>
      <c r="D218" s="43"/>
      <c r="E218" s="44"/>
      <c r="F218" s="39"/>
      <c r="G218" s="94">
        <f t="shared" ref="G218:G223" si="20">ROUND(E218*F218,2)</f>
        <v>0</v>
      </c>
      <c r="H218" s="45"/>
      <c r="I218" s="178"/>
    </row>
    <row r="219" spans="1:11" ht="12.75" customHeight="1" x14ac:dyDescent="0.2">
      <c r="A219" s="175"/>
      <c r="B219" s="178"/>
      <c r="C219" s="98" t="s">
        <v>147</v>
      </c>
      <c r="D219" s="43"/>
      <c r="E219" s="44"/>
      <c r="F219" s="39"/>
      <c r="G219" s="94">
        <f t="shared" si="20"/>
        <v>0</v>
      </c>
      <c r="H219" s="45"/>
      <c r="I219" s="178"/>
    </row>
    <row r="220" spans="1:11" ht="12.75" customHeight="1" x14ac:dyDescent="0.2">
      <c r="A220" s="175"/>
      <c r="B220" s="178"/>
      <c r="C220" s="98" t="s">
        <v>148</v>
      </c>
      <c r="D220" s="43"/>
      <c r="E220" s="44"/>
      <c r="F220" s="39"/>
      <c r="G220" s="94">
        <f t="shared" si="20"/>
        <v>0</v>
      </c>
      <c r="H220" s="45"/>
      <c r="I220" s="178"/>
    </row>
    <row r="221" spans="1:11" x14ac:dyDescent="0.2">
      <c r="A221" s="175"/>
      <c r="B221" s="178"/>
      <c r="C221" s="98" t="s">
        <v>149</v>
      </c>
      <c r="D221" s="43"/>
      <c r="E221" s="44"/>
      <c r="F221" s="39"/>
      <c r="G221" s="94">
        <f t="shared" si="20"/>
        <v>0</v>
      </c>
      <c r="H221" s="45"/>
      <c r="I221" s="178"/>
    </row>
    <row r="222" spans="1:11" x14ac:dyDescent="0.2">
      <c r="A222" s="175"/>
      <c r="B222" s="178"/>
      <c r="C222" s="45" t="s">
        <v>150</v>
      </c>
      <c r="D222" s="43"/>
      <c r="E222" s="44"/>
      <c r="F222" s="39"/>
      <c r="G222" s="94">
        <f t="shared" si="20"/>
        <v>0</v>
      </c>
      <c r="H222" s="45"/>
      <c r="I222" s="178"/>
    </row>
    <row r="223" spans="1:11" x14ac:dyDescent="0.2">
      <c r="A223" s="176"/>
      <c r="B223" s="179"/>
      <c r="C223" s="45" t="s">
        <v>150</v>
      </c>
      <c r="D223" s="43"/>
      <c r="E223" s="44"/>
      <c r="F223" s="39"/>
      <c r="G223" s="94">
        <f t="shared" si="20"/>
        <v>0</v>
      </c>
      <c r="H223" s="45"/>
      <c r="I223" s="179"/>
    </row>
    <row r="224" spans="1:11" ht="26.25" customHeight="1" x14ac:dyDescent="0.2">
      <c r="A224" s="34" t="s">
        <v>93</v>
      </c>
      <c r="B224" s="144" t="s">
        <v>81</v>
      </c>
      <c r="C224" s="144"/>
      <c r="D224" s="144"/>
      <c r="E224" s="144"/>
      <c r="F224" s="144"/>
      <c r="G224" s="91">
        <f>SUM(G225:G241)</f>
        <v>0</v>
      </c>
      <c r="H224" s="91">
        <f>SUM(H225:H241)</f>
        <v>0</v>
      </c>
      <c r="I224" s="41"/>
      <c r="J224" s="37" t="s">
        <v>143</v>
      </c>
      <c r="K224" s="37" t="s">
        <v>138</v>
      </c>
    </row>
    <row r="225" spans="1:11" x14ac:dyDescent="0.2">
      <c r="A225" s="29" t="s">
        <v>94</v>
      </c>
      <c r="B225" s="142" t="s">
        <v>72</v>
      </c>
      <c r="C225" s="142"/>
      <c r="D225" s="96" t="s">
        <v>120</v>
      </c>
      <c r="E225" s="46"/>
      <c r="F225" s="90">
        <f t="shared" ref="F225:F237" si="21">J225*K225</f>
        <v>0</v>
      </c>
      <c r="G225" s="90">
        <f t="shared" ref="G225:G241" si="22">ROUND(E225*F225,2)</f>
        <v>0</v>
      </c>
      <c r="H225" s="90">
        <f>ROUND(G225*$D$7,2)</f>
        <v>0</v>
      </c>
      <c r="I225" s="33"/>
      <c r="J225" s="39"/>
      <c r="K225" s="39"/>
    </row>
    <row r="226" spans="1:11" x14ac:dyDescent="0.2">
      <c r="A226" s="29" t="s">
        <v>95</v>
      </c>
      <c r="B226" s="142" t="s">
        <v>72</v>
      </c>
      <c r="C226" s="142"/>
      <c r="D226" s="96" t="s">
        <v>120</v>
      </c>
      <c r="E226" s="46"/>
      <c r="F226" s="90">
        <f t="shared" si="21"/>
        <v>0</v>
      </c>
      <c r="G226" s="90">
        <f t="shared" si="22"/>
        <v>0</v>
      </c>
      <c r="H226" s="90">
        <f t="shared" ref="H226:H237" si="23">ROUND(G226*$D$7,2)</f>
        <v>0</v>
      </c>
      <c r="I226" s="33"/>
      <c r="J226" s="39"/>
      <c r="K226" s="39"/>
    </row>
    <row r="227" spans="1:11" x14ac:dyDescent="0.2">
      <c r="A227" s="29" t="s">
        <v>96</v>
      </c>
      <c r="B227" s="142" t="s">
        <v>72</v>
      </c>
      <c r="C227" s="142"/>
      <c r="D227" s="96" t="s">
        <v>120</v>
      </c>
      <c r="E227" s="46"/>
      <c r="F227" s="90">
        <f t="shared" si="21"/>
        <v>0</v>
      </c>
      <c r="G227" s="90">
        <f t="shared" si="22"/>
        <v>0</v>
      </c>
      <c r="H227" s="90">
        <f t="shared" si="23"/>
        <v>0</v>
      </c>
      <c r="I227" s="33"/>
      <c r="J227" s="39"/>
      <c r="K227" s="39"/>
    </row>
    <row r="228" spans="1:11" x14ac:dyDescent="0.2">
      <c r="A228" s="29" t="s">
        <v>97</v>
      </c>
      <c r="B228" s="142" t="s">
        <v>72</v>
      </c>
      <c r="C228" s="142"/>
      <c r="D228" s="96" t="s">
        <v>120</v>
      </c>
      <c r="E228" s="46"/>
      <c r="F228" s="90">
        <f t="shared" si="21"/>
        <v>0</v>
      </c>
      <c r="G228" s="90">
        <f t="shared" si="22"/>
        <v>0</v>
      </c>
      <c r="H228" s="90">
        <f t="shared" si="23"/>
        <v>0</v>
      </c>
      <c r="I228" s="33"/>
      <c r="J228" s="39"/>
      <c r="K228" s="39"/>
    </row>
    <row r="229" spans="1:11" x14ac:dyDescent="0.2">
      <c r="A229" s="29" t="s">
        <v>98</v>
      </c>
      <c r="B229" s="142" t="s">
        <v>72</v>
      </c>
      <c r="C229" s="142"/>
      <c r="D229" s="96" t="s">
        <v>120</v>
      </c>
      <c r="E229" s="46"/>
      <c r="F229" s="90">
        <f t="shared" si="21"/>
        <v>0</v>
      </c>
      <c r="G229" s="90">
        <f t="shared" si="22"/>
        <v>0</v>
      </c>
      <c r="H229" s="90">
        <f t="shared" si="23"/>
        <v>0</v>
      </c>
      <c r="I229" s="33"/>
      <c r="J229" s="39"/>
      <c r="K229" s="39"/>
    </row>
    <row r="230" spans="1:11" x14ac:dyDescent="0.2">
      <c r="A230" s="29" t="s">
        <v>200</v>
      </c>
      <c r="B230" s="142" t="s">
        <v>72</v>
      </c>
      <c r="C230" s="142"/>
      <c r="D230" s="96" t="s">
        <v>120</v>
      </c>
      <c r="E230" s="46"/>
      <c r="F230" s="90">
        <f t="shared" si="21"/>
        <v>0</v>
      </c>
      <c r="G230" s="90">
        <f t="shared" si="22"/>
        <v>0</v>
      </c>
      <c r="H230" s="90">
        <f t="shared" si="23"/>
        <v>0</v>
      </c>
      <c r="I230" s="33"/>
      <c r="J230" s="39"/>
      <c r="K230" s="39"/>
    </row>
    <row r="231" spans="1:11" x14ac:dyDescent="0.2">
      <c r="A231" s="29" t="s">
        <v>201</v>
      </c>
      <c r="B231" s="142" t="s">
        <v>72</v>
      </c>
      <c r="C231" s="142"/>
      <c r="D231" s="96" t="s">
        <v>120</v>
      </c>
      <c r="E231" s="46"/>
      <c r="F231" s="90">
        <f t="shared" si="21"/>
        <v>0</v>
      </c>
      <c r="G231" s="90">
        <f t="shared" si="22"/>
        <v>0</v>
      </c>
      <c r="H231" s="90">
        <f t="shared" si="23"/>
        <v>0</v>
      </c>
      <c r="I231" s="33"/>
      <c r="J231" s="39"/>
      <c r="K231" s="39"/>
    </row>
    <row r="232" spans="1:11" x14ac:dyDescent="0.2">
      <c r="A232" s="29" t="s">
        <v>202</v>
      </c>
      <c r="B232" s="142" t="s">
        <v>72</v>
      </c>
      <c r="C232" s="142"/>
      <c r="D232" s="96" t="s">
        <v>120</v>
      </c>
      <c r="E232" s="46"/>
      <c r="F232" s="90">
        <f t="shared" si="21"/>
        <v>0</v>
      </c>
      <c r="G232" s="90">
        <f t="shared" si="22"/>
        <v>0</v>
      </c>
      <c r="H232" s="90">
        <f t="shared" si="23"/>
        <v>0</v>
      </c>
      <c r="I232" s="33"/>
      <c r="J232" s="39"/>
      <c r="K232" s="39"/>
    </row>
    <row r="233" spans="1:11" x14ac:dyDescent="0.2">
      <c r="A233" s="29" t="s">
        <v>203</v>
      </c>
      <c r="B233" s="142" t="s">
        <v>72</v>
      </c>
      <c r="C233" s="142"/>
      <c r="D233" s="96" t="s">
        <v>120</v>
      </c>
      <c r="E233" s="46"/>
      <c r="F233" s="90">
        <f t="shared" si="21"/>
        <v>0</v>
      </c>
      <c r="G233" s="90">
        <f t="shared" si="22"/>
        <v>0</v>
      </c>
      <c r="H233" s="90">
        <f t="shared" si="23"/>
        <v>0</v>
      </c>
      <c r="I233" s="33"/>
      <c r="J233" s="39"/>
      <c r="K233" s="39"/>
    </row>
    <row r="234" spans="1:11" x14ac:dyDescent="0.2">
      <c r="A234" s="29" t="s">
        <v>204</v>
      </c>
      <c r="B234" s="142" t="s">
        <v>72</v>
      </c>
      <c r="C234" s="142"/>
      <c r="D234" s="96" t="s">
        <v>120</v>
      </c>
      <c r="E234" s="46"/>
      <c r="F234" s="90">
        <f t="shared" si="21"/>
        <v>0</v>
      </c>
      <c r="G234" s="90">
        <f t="shared" si="22"/>
        <v>0</v>
      </c>
      <c r="H234" s="90">
        <f t="shared" si="23"/>
        <v>0</v>
      </c>
      <c r="I234" s="33"/>
      <c r="J234" s="39"/>
      <c r="K234" s="39"/>
    </row>
    <row r="235" spans="1:11" x14ac:dyDescent="0.2">
      <c r="A235" s="29" t="s">
        <v>249</v>
      </c>
      <c r="B235" s="142" t="s">
        <v>72</v>
      </c>
      <c r="C235" s="142"/>
      <c r="D235" s="96" t="s">
        <v>120</v>
      </c>
      <c r="E235" s="46"/>
      <c r="F235" s="90">
        <f t="shared" si="21"/>
        <v>0</v>
      </c>
      <c r="G235" s="90">
        <f t="shared" si="22"/>
        <v>0</v>
      </c>
      <c r="H235" s="90">
        <f t="shared" si="23"/>
        <v>0</v>
      </c>
      <c r="I235" s="33"/>
      <c r="J235" s="39"/>
      <c r="K235" s="39"/>
    </row>
    <row r="236" spans="1:11" x14ac:dyDescent="0.2">
      <c r="A236" s="29" t="s">
        <v>250</v>
      </c>
      <c r="B236" s="142" t="s">
        <v>72</v>
      </c>
      <c r="C236" s="142"/>
      <c r="D236" s="96" t="s">
        <v>120</v>
      </c>
      <c r="E236" s="46"/>
      <c r="F236" s="90">
        <f t="shared" si="21"/>
        <v>0</v>
      </c>
      <c r="G236" s="90">
        <f t="shared" si="22"/>
        <v>0</v>
      </c>
      <c r="H236" s="90">
        <f t="shared" si="23"/>
        <v>0</v>
      </c>
      <c r="I236" s="33"/>
      <c r="J236" s="39"/>
      <c r="K236" s="39"/>
    </row>
    <row r="237" spans="1:11" x14ac:dyDescent="0.2">
      <c r="A237" s="29" t="s">
        <v>251</v>
      </c>
      <c r="B237" s="142" t="s">
        <v>72</v>
      </c>
      <c r="C237" s="142"/>
      <c r="D237" s="96" t="s">
        <v>120</v>
      </c>
      <c r="E237" s="46"/>
      <c r="F237" s="90">
        <f t="shared" si="21"/>
        <v>0</v>
      </c>
      <c r="G237" s="90">
        <f t="shared" si="22"/>
        <v>0</v>
      </c>
      <c r="H237" s="90">
        <f t="shared" si="23"/>
        <v>0</v>
      </c>
      <c r="I237" s="33"/>
      <c r="J237" s="39"/>
      <c r="K237" s="39"/>
    </row>
    <row r="238" spans="1:11" x14ac:dyDescent="0.2">
      <c r="A238" s="29" t="s">
        <v>252</v>
      </c>
      <c r="B238" s="142" t="s">
        <v>72</v>
      </c>
      <c r="C238" s="142"/>
      <c r="D238" s="96" t="s">
        <v>120</v>
      </c>
      <c r="E238" s="46"/>
      <c r="F238" s="90">
        <f>J238*K238</f>
        <v>0</v>
      </c>
      <c r="G238" s="90">
        <f t="shared" si="22"/>
        <v>0</v>
      </c>
      <c r="H238" s="90">
        <f>ROUND(G238*$D$7,2)</f>
        <v>0</v>
      </c>
      <c r="I238" s="33"/>
      <c r="J238" s="39"/>
      <c r="K238" s="39"/>
    </row>
    <row r="239" spans="1:11" x14ac:dyDescent="0.2">
      <c r="A239" s="29" t="s">
        <v>253</v>
      </c>
      <c r="B239" s="142" t="s">
        <v>72</v>
      </c>
      <c r="C239" s="142"/>
      <c r="D239" s="96" t="s">
        <v>120</v>
      </c>
      <c r="E239" s="46"/>
      <c r="F239" s="90">
        <f>J239*K239</f>
        <v>0</v>
      </c>
      <c r="G239" s="90">
        <f t="shared" si="22"/>
        <v>0</v>
      </c>
      <c r="H239" s="90">
        <f>ROUND(G239*$D$7,2)</f>
        <v>0</v>
      </c>
      <c r="I239" s="33"/>
      <c r="J239" s="39"/>
      <c r="K239" s="39"/>
    </row>
    <row r="240" spans="1:11" x14ac:dyDescent="0.2">
      <c r="A240" s="29" t="s">
        <v>254</v>
      </c>
      <c r="B240" s="142" t="s">
        <v>72</v>
      </c>
      <c r="C240" s="142"/>
      <c r="D240" s="96" t="s">
        <v>120</v>
      </c>
      <c r="E240" s="46"/>
      <c r="F240" s="90">
        <f>J240*K240</f>
        <v>0</v>
      </c>
      <c r="G240" s="90">
        <f t="shared" si="22"/>
        <v>0</v>
      </c>
      <c r="H240" s="90">
        <f>ROUND(G240*$D$7,2)</f>
        <v>0</v>
      </c>
      <c r="I240" s="33"/>
      <c r="J240" s="39"/>
      <c r="K240" s="39"/>
    </row>
    <row r="241" spans="1:11" x14ac:dyDescent="0.2">
      <c r="A241" s="29" t="s">
        <v>255</v>
      </c>
      <c r="B241" s="142" t="s">
        <v>72</v>
      </c>
      <c r="C241" s="142"/>
      <c r="D241" s="96" t="s">
        <v>120</v>
      </c>
      <c r="E241" s="46"/>
      <c r="F241" s="90">
        <f>J241*K241</f>
        <v>0</v>
      </c>
      <c r="G241" s="90">
        <f t="shared" si="22"/>
        <v>0</v>
      </c>
      <c r="H241" s="90">
        <f>ROUND(G241*$D$7,2)</f>
        <v>0</v>
      </c>
      <c r="I241" s="33"/>
      <c r="J241" s="39"/>
      <c r="K241" s="39"/>
    </row>
    <row r="242" spans="1:11" ht="26.25" customHeight="1" x14ac:dyDescent="0.2">
      <c r="A242" s="34" t="s">
        <v>99</v>
      </c>
      <c r="B242" s="144" t="s">
        <v>105</v>
      </c>
      <c r="C242" s="144"/>
      <c r="D242" s="144"/>
      <c r="E242" s="144"/>
      <c r="F242" s="144"/>
      <c r="G242" s="91">
        <f>SUM(G243:G247)</f>
        <v>0</v>
      </c>
      <c r="H242" s="91">
        <f>SUM(H243:H247)</f>
        <v>0</v>
      </c>
      <c r="I242" s="41"/>
      <c r="J242" s="37" t="s">
        <v>143</v>
      </c>
      <c r="K242" s="37" t="s">
        <v>138</v>
      </c>
    </row>
    <row r="243" spans="1:11" x14ac:dyDescent="0.2">
      <c r="A243" s="29" t="s">
        <v>100</v>
      </c>
      <c r="B243" s="142" t="s">
        <v>106</v>
      </c>
      <c r="C243" s="142"/>
      <c r="D243" s="96" t="s">
        <v>120</v>
      </c>
      <c r="E243" s="46"/>
      <c r="F243" s="90">
        <f>J243*K243</f>
        <v>0</v>
      </c>
      <c r="G243" s="90">
        <f>ROUND(E243*F243,2)</f>
        <v>0</v>
      </c>
      <c r="H243" s="90">
        <f>ROUND(G243*$D$7,2)</f>
        <v>0</v>
      </c>
      <c r="I243" s="33"/>
      <c r="J243" s="39"/>
      <c r="K243" s="39"/>
    </row>
    <row r="244" spans="1:11" x14ac:dyDescent="0.2">
      <c r="A244" s="29" t="s">
        <v>101</v>
      </c>
      <c r="B244" s="142" t="s">
        <v>106</v>
      </c>
      <c r="C244" s="142"/>
      <c r="D244" s="96" t="s">
        <v>120</v>
      </c>
      <c r="E244" s="46"/>
      <c r="F244" s="90">
        <f>J244*K244</f>
        <v>0</v>
      </c>
      <c r="G244" s="90">
        <f>ROUND(E244*F244,2)</f>
        <v>0</v>
      </c>
      <c r="H244" s="90">
        <f>ROUND(G244*$D$7,2)</f>
        <v>0</v>
      </c>
      <c r="I244" s="33"/>
      <c r="J244" s="39"/>
      <c r="K244" s="39"/>
    </row>
    <row r="245" spans="1:11" x14ac:dyDescent="0.2">
      <c r="A245" s="29" t="s">
        <v>102</v>
      </c>
      <c r="B245" s="142" t="s">
        <v>106</v>
      </c>
      <c r="C245" s="142"/>
      <c r="D245" s="96" t="s">
        <v>120</v>
      </c>
      <c r="E245" s="46"/>
      <c r="F245" s="90">
        <f>J245*K245</f>
        <v>0</v>
      </c>
      <c r="G245" s="90">
        <f>ROUND(E245*F245,2)</f>
        <v>0</v>
      </c>
      <c r="H245" s="90">
        <f>ROUND(G245*$D$7,2)</f>
        <v>0</v>
      </c>
      <c r="I245" s="33"/>
      <c r="J245" s="39"/>
      <c r="K245" s="39"/>
    </row>
    <row r="246" spans="1:11" x14ac:dyDescent="0.2">
      <c r="A246" s="29" t="s">
        <v>103</v>
      </c>
      <c r="B246" s="142" t="s">
        <v>106</v>
      </c>
      <c r="C246" s="142"/>
      <c r="D246" s="96" t="s">
        <v>120</v>
      </c>
      <c r="E246" s="46"/>
      <c r="F246" s="90">
        <f>J246*K246</f>
        <v>0</v>
      </c>
      <c r="G246" s="90">
        <f>ROUND(E246*F246,2)</f>
        <v>0</v>
      </c>
      <c r="H246" s="90">
        <f>ROUND(G246*$D$7,2)</f>
        <v>0</v>
      </c>
      <c r="I246" s="33"/>
      <c r="J246" s="39"/>
      <c r="K246" s="39"/>
    </row>
    <row r="247" spans="1:11" x14ac:dyDescent="0.2">
      <c r="A247" s="29" t="s">
        <v>104</v>
      </c>
      <c r="B247" s="142" t="s">
        <v>106</v>
      </c>
      <c r="C247" s="142"/>
      <c r="D247" s="96" t="s">
        <v>120</v>
      </c>
      <c r="E247" s="46"/>
      <c r="F247" s="90">
        <f>J247*K247</f>
        <v>0</v>
      </c>
      <c r="G247" s="90">
        <f>ROUND(E247*F247,2)</f>
        <v>0</v>
      </c>
      <c r="H247" s="90">
        <f>ROUND(G247*$D$7,2)</f>
        <v>0</v>
      </c>
      <c r="I247" s="33"/>
      <c r="J247" s="39"/>
      <c r="K247" s="39"/>
    </row>
    <row r="248" spans="1:11" ht="25.5" customHeight="1" x14ac:dyDescent="0.2">
      <c r="A248" s="34" t="s">
        <v>258</v>
      </c>
      <c r="B248" s="145" t="s">
        <v>266</v>
      </c>
      <c r="C248" s="146"/>
      <c r="D248" s="146"/>
      <c r="E248" s="146"/>
      <c r="F248" s="147"/>
      <c r="G248" s="91">
        <f>SUM(G249:G253)</f>
        <v>0</v>
      </c>
      <c r="H248" s="91">
        <f>SUM(H249:H253)</f>
        <v>0</v>
      </c>
      <c r="I248" s="35"/>
    </row>
    <row r="249" spans="1:11" x14ac:dyDescent="0.2">
      <c r="A249" s="29" t="s">
        <v>259</v>
      </c>
      <c r="B249" s="142" t="s">
        <v>12</v>
      </c>
      <c r="C249" s="142"/>
      <c r="D249" s="30"/>
      <c r="E249" s="31"/>
      <c r="F249" s="32"/>
      <c r="G249" s="90">
        <f>ROUND(E249*F249,2)</f>
        <v>0</v>
      </c>
      <c r="H249" s="90">
        <f>ROUND(G249*$D$7,2)</f>
        <v>0</v>
      </c>
      <c r="I249" s="33"/>
    </row>
    <row r="250" spans="1:11" x14ac:dyDescent="0.2">
      <c r="A250" s="29" t="s">
        <v>260</v>
      </c>
      <c r="B250" s="142" t="s">
        <v>12</v>
      </c>
      <c r="C250" s="142"/>
      <c r="D250" s="30"/>
      <c r="E250" s="31"/>
      <c r="F250" s="32"/>
      <c r="G250" s="90">
        <f>ROUND(E250*F250,2)</f>
        <v>0</v>
      </c>
      <c r="H250" s="90">
        <f>ROUND(G250*$D$7,2)</f>
        <v>0</v>
      </c>
      <c r="I250" s="33"/>
    </row>
    <row r="251" spans="1:11" x14ac:dyDescent="0.2">
      <c r="A251" s="29" t="s">
        <v>261</v>
      </c>
      <c r="B251" s="142" t="s">
        <v>12</v>
      </c>
      <c r="C251" s="142"/>
      <c r="D251" s="30"/>
      <c r="E251" s="31"/>
      <c r="F251" s="32"/>
      <c r="G251" s="90">
        <f>ROUND(E251*F251,2)</f>
        <v>0</v>
      </c>
      <c r="H251" s="90">
        <f>ROUND(G251*$D$7,2)</f>
        <v>0</v>
      </c>
      <c r="I251" s="33"/>
    </row>
    <row r="252" spans="1:11" x14ac:dyDescent="0.2">
      <c r="A252" s="29" t="s">
        <v>262</v>
      </c>
      <c r="B252" s="142" t="s">
        <v>12</v>
      </c>
      <c r="C252" s="142"/>
      <c r="D252" s="30"/>
      <c r="E252" s="31"/>
      <c r="F252" s="32"/>
      <c r="G252" s="90">
        <f>ROUND(E252*F252,2)</f>
        <v>0</v>
      </c>
      <c r="H252" s="90">
        <f>ROUND(G252*$D$7,2)</f>
        <v>0</v>
      </c>
      <c r="I252" s="33"/>
    </row>
    <row r="253" spans="1:11" x14ac:dyDescent="0.2">
      <c r="A253" s="29" t="s">
        <v>263</v>
      </c>
      <c r="B253" s="142" t="s">
        <v>12</v>
      </c>
      <c r="C253" s="142"/>
      <c r="D253" s="30"/>
      <c r="E253" s="31"/>
      <c r="F253" s="32"/>
      <c r="G253" s="90">
        <f t="shared" ref="G253" si="24">ROUND(E253*F253,2)</f>
        <v>0</v>
      </c>
      <c r="H253" s="90">
        <f t="shared" ref="H253" si="25">ROUND(G253*$D$7,2)</f>
        <v>0</v>
      </c>
      <c r="I253" s="33"/>
    </row>
    <row r="254" spans="1:11" x14ac:dyDescent="0.2">
      <c r="A254" s="143" t="s">
        <v>43</v>
      </c>
      <c r="B254" s="143"/>
      <c r="C254" s="143"/>
      <c r="D254" s="143"/>
      <c r="E254" s="143"/>
      <c r="F254" s="143"/>
      <c r="G254" s="89">
        <f>G10+G21</f>
        <v>0</v>
      </c>
      <c r="H254" s="89">
        <f>H10+H21</f>
        <v>0</v>
      </c>
      <c r="I254" s="27"/>
    </row>
    <row r="255" spans="1:11" x14ac:dyDescent="0.2">
      <c r="G255" s="47"/>
      <c r="H255" s="47"/>
    </row>
  </sheetData>
  <sheetProtection algorithmName="SHA-512" hashValue="/39ooPxZ9nYFJaIJntLeVqGWCtOTm6hkqH/PbZY5h/6F5hMfvm7tJXIPJMQBCZHSbGHWVg6HvTX5sq8mVD66cQ==" saltValue="Ub7wNvlIL+Ee7Bc4Q3xVyQ==" spinCount="100000" sheet="1" formatRows="0"/>
  <mergeCells count="244"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68:C68"/>
    <mergeCell ref="B69:C69"/>
    <mergeCell ref="B70:C70"/>
    <mergeCell ref="B71:C71"/>
    <mergeCell ref="B72:F72"/>
    <mergeCell ref="B73:C73"/>
    <mergeCell ref="B62:C62"/>
    <mergeCell ref="B63:C63"/>
    <mergeCell ref="B64:C64"/>
    <mergeCell ref="B65:C65"/>
    <mergeCell ref="B66:C66"/>
    <mergeCell ref="B67:C67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98:C98"/>
    <mergeCell ref="B99:C99"/>
    <mergeCell ref="B100:C100"/>
    <mergeCell ref="B101:C101"/>
    <mergeCell ref="B102:F102"/>
    <mergeCell ref="A103:A107"/>
    <mergeCell ref="B103:B107"/>
    <mergeCell ref="D103:D107"/>
    <mergeCell ref="E103:E107"/>
    <mergeCell ref="F103:F107"/>
    <mergeCell ref="G103:G107"/>
    <mergeCell ref="H103:H107"/>
    <mergeCell ref="I103:I107"/>
    <mergeCell ref="A108:A112"/>
    <mergeCell ref="B108:B112"/>
    <mergeCell ref="D108:D112"/>
    <mergeCell ref="E108:E112"/>
    <mergeCell ref="F108:F112"/>
    <mergeCell ref="G108:G112"/>
    <mergeCell ref="H108:H112"/>
    <mergeCell ref="I108:I112"/>
    <mergeCell ref="A113:A117"/>
    <mergeCell ref="B113:B117"/>
    <mergeCell ref="D113:D117"/>
    <mergeCell ref="E113:E117"/>
    <mergeCell ref="F113:F117"/>
    <mergeCell ref="G113:G117"/>
    <mergeCell ref="H113:H117"/>
    <mergeCell ref="I113:I117"/>
    <mergeCell ref="H118:H122"/>
    <mergeCell ref="I118:I122"/>
    <mergeCell ref="A123:A127"/>
    <mergeCell ref="B123:B127"/>
    <mergeCell ref="D123:D127"/>
    <mergeCell ref="E123:E127"/>
    <mergeCell ref="F123:F127"/>
    <mergeCell ref="G123:G127"/>
    <mergeCell ref="H123:H127"/>
    <mergeCell ref="I123:I127"/>
    <mergeCell ref="A118:A122"/>
    <mergeCell ref="B118:B122"/>
    <mergeCell ref="D118:D122"/>
    <mergeCell ref="E118:E122"/>
    <mergeCell ref="F118:F122"/>
    <mergeCell ref="G118:G122"/>
    <mergeCell ref="H128:H132"/>
    <mergeCell ref="I128:I132"/>
    <mergeCell ref="A133:A137"/>
    <mergeCell ref="B133:B137"/>
    <mergeCell ref="D133:D137"/>
    <mergeCell ref="E133:E137"/>
    <mergeCell ref="F133:F137"/>
    <mergeCell ref="G133:G137"/>
    <mergeCell ref="H133:H137"/>
    <mergeCell ref="I133:I137"/>
    <mergeCell ref="A128:A132"/>
    <mergeCell ref="B128:B132"/>
    <mergeCell ref="D128:D132"/>
    <mergeCell ref="E128:E132"/>
    <mergeCell ref="F128:F132"/>
    <mergeCell ref="G128:G132"/>
    <mergeCell ref="H138:H142"/>
    <mergeCell ref="I138:I142"/>
    <mergeCell ref="A143:A147"/>
    <mergeCell ref="B143:B147"/>
    <mergeCell ref="D143:D147"/>
    <mergeCell ref="E143:E147"/>
    <mergeCell ref="F143:F147"/>
    <mergeCell ref="G143:G147"/>
    <mergeCell ref="H143:H147"/>
    <mergeCell ref="I143:I147"/>
    <mergeCell ref="A138:A142"/>
    <mergeCell ref="B138:B142"/>
    <mergeCell ref="D138:D142"/>
    <mergeCell ref="E138:E142"/>
    <mergeCell ref="F138:F142"/>
    <mergeCell ref="G138:G142"/>
    <mergeCell ref="H148:H152"/>
    <mergeCell ref="I148:I152"/>
    <mergeCell ref="B153:F153"/>
    <mergeCell ref="A154:A160"/>
    <mergeCell ref="B154:B160"/>
    <mergeCell ref="I154:I160"/>
    <mergeCell ref="A148:A152"/>
    <mergeCell ref="B148:B152"/>
    <mergeCell ref="D148:D152"/>
    <mergeCell ref="E148:E152"/>
    <mergeCell ref="F148:F152"/>
    <mergeCell ref="G148:G152"/>
    <mergeCell ref="A175:A181"/>
    <mergeCell ref="B175:B181"/>
    <mergeCell ref="I175:I181"/>
    <mergeCell ref="A182:A188"/>
    <mergeCell ref="B182:B188"/>
    <mergeCell ref="I182:I188"/>
    <mergeCell ref="A161:A167"/>
    <mergeCell ref="B161:B167"/>
    <mergeCell ref="I161:I167"/>
    <mergeCell ref="A168:A174"/>
    <mergeCell ref="B168:B174"/>
    <mergeCell ref="I168:I174"/>
    <mergeCell ref="A203:A209"/>
    <mergeCell ref="B203:B209"/>
    <mergeCell ref="I203:I209"/>
    <mergeCell ref="A210:A216"/>
    <mergeCell ref="B210:B216"/>
    <mergeCell ref="I210:I216"/>
    <mergeCell ref="A189:A195"/>
    <mergeCell ref="B189:B195"/>
    <mergeCell ref="I189:I195"/>
    <mergeCell ref="A196:A202"/>
    <mergeCell ref="B196:B202"/>
    <mergeCell ref="I196:I202"/>
    <mergeCell ref="B227:C227"/>
    <mergeCell ref="B228:C228"/>
    <mergeCell ref="B229:C229"/>
    <mergeCell ref="B230:C230"/>
    <mergeCell ref="B231:C231"/>
    <mergeCell ref="B232:C232"/>
    <mergeCell ref="A217:A223"/>
    <mergeCell ref="B217:B223"/>
    <mergeCell ref="I217:I223"/>
    <mergeCell ref="B224:F224"/>
    <mergeCell ref="B225:C225"/>
    <mergeCell ref="B226:C226"/>
    <mergeCell ref="B239:C239"/>
    <mergeCell ref="B240:C240"/>
    <mergeCell ref="B241:C241"/>
    <mergeCell ref="B242:F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A254:F254"/>
    <mergeCell ref="B245:C245"/>
    <mergeCell ref="B246:C246"/>
    <mergeCell ref="B247:C247"/>
    <mergeCell ref="B248:F248"/>
    <mergeCell ref="B249:C249"/>
    <mergeCell ref="B250:C250"/>
  </mergeCells>
  <conditionalFormatting sqref="K10:K20">
    <cfRule type="duplicateValues" dxfId="19" priority="1"/>
  </conditionalFormatting>
  <dataValidations count="8">
    <dataValidation type="list" allowBlank="1" showInputMessage="1" showErrorMessage="1" prompt="Pasirinkite finansavimo intensyvumą vadovaudamiesi Aprašo 59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03:E152"/>
    <dataValidation allowBlank="1" showErrorMessage="1" sqref="F103:F152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03:I152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07" max="17" man="1"/>
    <brk id="152" max="17" man="1"/>
    <brk id="19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B248488-03CC-4D55-BE26-516CAC9274F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27</vt:i4>
      </vt:variant>
      <vt:variant>
        <vt:lpstr>Įvardinti diapazonai</vt:lpstr>
      </vt:variant>
      <vt:variant>
        <vt:i4>26</vt:i4>
      </vt:variant>
    </vt:vector>
  </HeadingPairs>
  <TitlesOfParts>
    <vt:vector size="53" baseType="lpstr">
      <vt:lpstr>Instrukcija</vt:lpstr>
      <vt:lpstr>Suvestine</vt:lpstr>
      <vt:lpstr>1</vt:lpstr>
      <vt:lpstr>2</vt:lpstr>
      <vt:lpstr>3</vt:lpstr>
      <vt:lpstr>4</vt:lpstr>
      <vt:lpstr>5</vt:lpstr>
      <vt:lpstr>6</vt:lpstr>
      <vt:lpstr>7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8</vt:lpstr>
      <vt:lpstr>9</vt:lpstr>
      <vt:lpstr>10</vt:lpstr>
      <vt:lpstr>11</vt:lpstr>
      <vt:lpstr>12</vt:lpstr>
      <vt:lpstr>13</vt:lpstr>
      <vt:lpstr>14</vt:lpstr>
      <vt:lpstr>Netiesioginės išlaidos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'Netiesioginės išlaidos'!Print_Area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L.Sestokiene</dc:creator>
  <cp:lastModifiedBy>Sandra Trinkūnienė</cp:lastModifiedBy>
  <cp:lastPrinted>2019-08-13T04:50:59Z</cp:lastPrinted>
  <dcterms:created xsi:type="dcterms:W3CDTF">2015-01-27T12:12:35Z</dcterms:created>
  <dcterms:modified xsi:type="dcterms:W3CDTF">2019-11-03T12:35:36Z</dcterms:modified>
</cp:coreProperties>
</file>