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IV tarnyba\IVT bendras\Posedziams ir derinimui (laikini dokumentai)\Sandra_Gyliene\Dokumentu_sarasas_COVID_MTEP\"/>
    </mc:Choice>
  </mc:AlternateContent>
  <bookViews>
    <workbookView xWindow="0" yWindow="0" windowWidth="23040" windowHeight="9192" tabRatio="737"/>
  </bookViews>
  <sheets>
    <sheet name="Pažyma DU" sheetId="19" r:id="rId1"/>
    <sheet name="Pildymo pvz " sheetId="20" r:id="rId2"/>
    <sheet name="Pažyma DU term neterm" sheetId="18" r:id="rId3"/>
    <sheet name="Pildymo pvz term neterm" sheetId="21" r:id="rId4"/>
    <sheet name="Atostogų išmokų FN" sheetId="1" state="hidden" r:id="rId5"/>
    <sheet name="Papild.poilsio d. išmokų FN " sheetId="6" state="hidden" r:id="rId6"/>
  </sheets>
  <definedNames>
    <definedName name="_xlnm.Print_Area" localSheetId="0">'Pažyma DU'!$A$1:$S$82</definedName>
    <definedName name="_xlnm.Print_Area" localSheetId="2">'Pažyma DU term neterm'!$A$1:$T$82</definedName>
    <definedName name="_xlnm.Print_Area" localSheetId="1">'Pildymo pvz '!$A$1:$T$47</definedName>
    <definedName name="_xlnm.Print_Area" localSheetId="3">'Pildymo pvz term neterm'!$A$1:$U$47</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0" i="18" l="1"/>
  <c r="T69" i="18"/>
  <c r="M70" i="18"/>
  <c r="L70" i="19"/>
  <c r="T30" i="20" l="1"/>
  <c r="T35" i="20" s="1"/>
  <c r="T31" i="20"/>
  <c r="T32" i="20"/>
  <c r="T33" i="20"/>
  <c r="T34" i="20"/>
  <c r="O26" i="20"/>
  <c r="P24" i="21" l="1"/>
  <c r="O24" i="19"/>
  <c r="O25" i="19"/>
  <c r="O26" i="19"/>
  <c r="O27" i="19"/>
  <c r="O28" i="19"/>
  <c r="K35" i="21" l="1"/>
  <c r="J35" i="21"/>
  <c r="I35" i="21"/>
  <c r="H35" i="21"/>
  <c r="G35" i="21"/>
  <c r="F35" i="21"/>
  <c r="E35" i="21"/>
  <c r="T34" i="21"/>
  <c r="S34" i="21"/>
  <c r="Q34" i="21"/>
  <c r="P34" i="21"/>
  <c r="M34" i="21"/>
  <c r="U34" i="21" s="1"/>
  <c r="T33" i="21"/>
  <c r="S33" i="21"/>
  <c r="Q33" i="21"/>
  <c r="P33" i="21"/>
  <c r="M33" i="21"/>
  <c r="U33" i="21" s="1"/>
  <c r="T32" i="21"/>
  <c r="S32" i="21"/>
  <c r="Q32" i="21"/>
  <c r="P32" i="21"/>
  <c r="M32" i="21"/>
  <c r="T31" i="21"/>
  <c r="S31" i="21"/>
  <c r="Q31" i="21"/>
  <c r="P31" i="21"/>
  <c r="M31" i="21"/>
  <c r="T30" i="21"/>
  <c r="S30" i="21"/>
  <c r="P30" i="21"/>
  <c r="Q30" i="21" s="1"/>
  <c r="T29" i="21"/>
  <c r="S29" i="21"/>
  <c r="P29" i="21"/>
  <c r="Q29" i="21" s="1"/>
  <c r="S28" i="21"/>
  <c r="T28" i="21" s="1"/>
  <c r="P28" i="21"/>
  <c r="Q28" i="21" s="1"/>
  <c r="T27" i="21"/>
  <c r="S27" i="21"/>
  <c r="P27" i="21"/>
  <c r="T26" i="21"/>
  <c r="S26" i="21"/>
  <c r="P26" i="21"/>
  <c r="S25" i="21"/>
  <c r="P25" i="21"/>
  <c r="S24" i="21"/>
  <c r="E18" i="21"/>
  <c r="L24" i="21" s="1"/>
  <c r="T31" i="18"/>
  <c r="Q27" i="18"/>
  <c r="S26" i="20"/>
  <c r="S28" i="20"/>
  <c r="S29" i="20"/>
  <c r="S30" i="20"/>
  <c r="S31" i="20"/>
  <c r="S32" i="20"/>
  <c r="S33" i="20"/>
  <c r="S34" i="20"/>
  <c r="P32"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54" i="19"/>
  <c r="S55" i="19"/>
  <c r="S56" i="19"/>
  <c r="S57" i="19"/>
  <c r="S58" i="19"/>
  <c r="S59" i="19"/>
  <c r="S60" i="19"/>
  <c r="S61" i="19"/>
  <c r="S62" i="19"/>
  <c r="S63" i="19"/>
  <c r="S64" i="19"/>
  <c r="S65" i="19"/>
  <c r="S66" i="19"/>
  <c r="S67" i="19"/>
  <c r="S68" i="19"/>
  <c r="P42" i="19"/>
  <c r="L35" i="19"/>
  <c r="J35" i="20"/>
  <c r="I35" i="20"/>
  <c r="H35" i="20"/>
  <c r="G35" i="20"/>
  <c r="F35" i="20"/>
  <c r="E35" i="20"/>
  <c r="D35" i="20"/>
  <c r="R34" i="20"/>
  <c r="P34" i="20"/>
  <c r="O34" i="20"/>
  <c r="L34" i="20"/>
  <c r="R33" i="20"/>
  <c r="P33" i="20"/>
  <c r="O33" i="20"/>
  <c r="L33" i="20"/>
  <c r="R32" i="20"/>
  <c r="P32" i="20"/>
  <c r="O32" i="20"/>
  <c r="L32" i="20"/>
  <c r="R31" i="20"/>
  <c r="P31" i="20"/>
  <c r="O31" i="20"/>
  <c r="L31" i="20"/>
  <c r="R30" i="20"/>
  <c r="P30" i="20"/>
  <c r="O30" i="20"/>
  <c r="L30" i="20"/>
  <c r="R29" i="20"/>
  <c r="O29" i="20"/>
  <c r="P29" i="20" s="1"/>
  <c r="R28" i="20"/>
  <c r="O28" i="20"/>
  <c r="P28" i="20" s="1"/>
  <c r="R27" i="20"/>
  <c r="S27" i="20" s="1"/>
  <c r="P27" i="20"/>
  <c r="R26" i="20"/>
  <c r="P26" i="20"/>
  <c r="R25" i="20"/>
  <c r="S25" i="20" s="1"/>
  <c r="O25" i="20"/>
  <c r="R24" i="20"/>
  <c r="O24" i="20"/>
  <c r="F18" i="20"/>
  <c r="U31" i="21" l="1"/>
  <c r="U32" i="21"/>
  <c r="K25" i="20"/>
  <c r="L25" i="20" s="1"/>
  <c r="K24" i="20"/>
  <c r="L24" i="20" s="1"/>
  <c r="M24" i="21"/>
  <c r="L31" i="21"/>
  <c r="L28" i="21"/>
  <c r="M28" i="21" s="1"/>
  <c r="U28" i="21" s="1"/>
  <c r="L25" i="21"/>
  <c r="M25" i="21" s="1"/>
  <c r="L29" i="21"/>
  <c r="M29" i="21" s="1"/>
  <c r="U29" i="21" s="1"/>
  <c r="L27" i="21"/>
  <c r="M27" i="21" s="1"/>
  <c r="Q27" i="21" s="1"/>
  <c r="L33" i="21"/>
  <c r="L26" i="21"/>
  <c r="M26" i="21" s="1"/>
  <c r="L30" i="21"/>
  <c r="L34" i="21"/>
  <c r="L32" i="21"/>
  <c r="K28" i="20"/>
  <c r="L28" i="20" s="1"/>
  <c r="T28" i="20" s="1"/>
  <c r="K32" i="20"/>
  <c r="K26" i="20"/>
  <c r="L26" i="20" s="1"/>
  <c r="T26" i="20" s="1"/>
  <c r="K30" i="20"/>
  <c r="K34" i="20"/>
  <c r="K29" i="20"/>
  <c r="L29" i="20" s="1"/>
  <c r="T29" i="20" s="1"/>
  <c r="K33" i="20"/>
  <c r="K27" i="20"/>
  <c r="L27" i="20" s="1"/>
  <c r="T27" i="20" s="1"/>
  <c r="K31" i="20"/>
  <c r="U27" i="21" l="1"/>
  <c r="Q24" i="21"/>
  <c r="Q26" i="21"/>
  <c r="U26" i="21" s="1"/>
  <c r="Q25" i="21"/>
  <c r="P25" i="20"/>
  <c r="T25" i="20" s="1"/>
  <c r="T25" i="21"/>
  <c r="S24" i="20"/>
  <c r="S35" i="20" s="1"/>
  <c r="P24" i="20"/>
  <c r="T24" i="20" s="1"/>
  <c r="T24" i="21"/>
  <c r="L35" i="21"/>
  <c r="M30" i="21"/>
  <c r="K35" i="20"/>
  <c r="L35" i="20"/>
  <c r="U25" i="21" l="1"/>
  <c r="T35" i="21"/>
  <c r="U24" i="21"/>
  <c r="Q35" i="21"/>
  <c r="M35" i="21"/>
  <c r="U30" i="21"/>
  <c r="P35" i="20"/>
  <c r="P26" i="19"/>
  <c r="P27" i="19"/>
  <c r="P28" i="19"/>
  <c r="P29" i="19"/>
  <c r="P30" i="19"/>
  <c r="P31" i="19"/>
  <c r="P33" i="19"/>
  <c r="P34" i="19"/>
  <c r="P35" i="19"/>
  <c r="P36" i="19"/>
  <c r="P37" i="19"/>
  <c r="P38" i="19"/>
  <c r="P39" i="19"/>
  <c r="P40" i="19"/>
  <c r="P41"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F18" i="19"/>
  <c r="K24" i="19" s="1"/>
  <c r="J69" i="19"/>
  <c r="I69" i="19"/>
  <c r="H69" i="19"/>
  <c r="G69" i="19"/>
  <c r="F69" i="19"/>
  <c r="E69" i="19"/>
  <c r="D69" i="19"/>
  <c r="R68" i="19"/>
  <c r="O68" i="19"/>
  <c r="L68" i="19"/>
  <c r="R67" i="19"/>
  <c r="O67" i="19"/>
  <c r="L67" i="19"/>
  <c r="R66" i="19"/>
  <c r="O66" i="19"/>
  <c r="L66" i="19"/>
  <c r="R65" i="19"/>
  <c r="O65" i="19"/>
  <c r="L65" i="19"/>
  <c r="R64" i="19"/>
  <c r="O64" i="19"/>
  <c r="L64" i="19"/>
  <c r="R63" i="19"/>
  <c r="O63" i="19"/>
  <c r="L63" i="19"/>
  <c r="R62" i="19"/>
  <c r="O62" i="19"/>
  <c r="L62" i="19"/>
  <c r="R61" i="19"/>
  <c r="O61" i="19"/>
  <c r="L61" i="19"/>
  <c r="R60" i="19"/>
  <c r="O60" i="19"/>
  <c r="L60" i="19"/>
  <c r="R59" i="19"/>
  <c r="O59" i="19"/>
  <c r="L59" i="19"/>
  <c r="R58" i="19"/>
  <c r="O58" i="19"/>
  <c r="L58" i="19"/>
  <c r="R57" i="19"/>
  <c r="O57" i="19"/>
  <c r="L57" i="19"/>
  <c r="R56" i="19"/>
  <c r="O56" i="19"/>
  <c r="L56" i="19"/>
  <c r="R55" i="19"/>
  <c r="O55" i="19"/>
  <c r="L55" i="19"/>
  <c r="R54" i="19"/>
  <c r="O54" i="19"/>
  <c r="L54" i="19"/>
  <c r="R53" i="19"/>
  <c r="O53" i="19"/>
  <c r="L53" i="19"/>
  <c r="R52" i="19"/>
  <c r="O52" i="19"/>
  <c r="L52" i="19"/>
  <c r="R51" i="19"/>
  <c r="O51" i="19"/>
  <c r="L51" i="19"/>
  <c r="R50" i="19"/>
  <c r="O50" i="19"/>
  <c r="L50" i="19"/>
  <c r="R49" i="19"/>
  <c r="O49" i="19"/>
  <c r="L49" i="19"/>
  <c r="R48" i="19"/>
  <c r="O48" i="19"/>
  <c r="L48" i="19"/>
  <c r="R47" i="19"/>
  <c r="O47" i="19"/>
  <c r="L47" i="19"/>
  <c r="R46" i="19"/>
  <c r="O46" i="19"/>
  <c r="L46" i="19"/>
  <c r="R45" i="19"/>
  <c r="O45" i="19"/>
  <c r="L45" i="19"/>
  <c r="R44" i="19"/>
  <c r="O44" i="19"/>
  <c r="L44" i="19"/>
  <c r="R43" i="19"/>
  <c r="O43" i="19"/>
  <c r="L43" i="19"/>
  <c r="R42" i="19"/>
  <c r="O42" i="19"/>
  <c r="L42" i="19"/>
  <c r="R41" i="19"/>
  <c r="O41" i="19"/>
  <c r="L41" i="19"/>
  <c r="R40" i="19"/>
  <c r="O40" i="19"/>
  <c r="L40" i="19"/>
  <c r="R39" i="19"/>
  <c r="O39" i="19"/>
  <c r="L39" i="19"/>
  <c r="R38" i="19"/>
  <c r="O38" i="19"/>
  <c r="L38" i="19"/>
  <c r="R37" i="19"/>
  <c r="O37" i="19"/>
  <c r="L37" i="19"/>
  <c r="R36" i="19"/>
  <c r="O36" i="19"/>
  <c r="L36" i="19"/>
  <c r="R35" i="19"/>
  <c r="O35" i="19"/>
  <c r="R34" i="19"/>
  <c r="O34" i="19"/>
  <c r="L34" i="19"/>
  <c r="R33" i="19"/>
  <c r="O33" i="19"/>
  <c r="L33" i="19"/>
  <c r="R32" i="19"/>
  <c r="O32" i="19"/>
  <c r="L32" i="19"/>
  <c r="R31" i="19"/>
  <c r="O31" i="19"/>
  <c r="L31" i="19"/>
  <c r="R30" i="19"/>
  <c r="O30" i="19"/>
  <c r="L30" i="19"/>
  <c r="R29" i="19"/>
  <c r="O29" i="19"/>
  <c r="L29" i="19"/>
  <c r="R28" i="19"/>
  <c r="L28" i="19"/>
  <c r="R27" i="19"/>
  <c r="L27" i="19"/>
  <c r="R26" i="19"/>
  <c r="L26" i="19"/>
  <c r="R25" i="19"/>
  <c r="R24" i="19"/>
  <c r="T26" i="18"/>
  <c r="T27" i="18"/>
  <c r="T28" i="18"/>
  <c r="T29" i="18"/>
  <c r="T30" i="18"/>
  <c r="T32" i="18"/>
  <c r="T33" i="18"/>
  <c r="T34" i="18"/>
  <c r="T35" i="18"/>
  <c r="T36" i="18"/>
  <c r="T37" i="18"/>
  <c r="T38" i="18"/>
  <c r="T39" i="18"/>
  <c r="T40" i="18"/>
  <c r="T41" i="18"/>
  <c r="T42" i="18"/>
  <c r="T43" i="18"/>
  <c r="T44" i="18"/>
  <c r="T45" i="18"/>
  <c r="T46" i="18"/>
  <c r="T47" i="18"/>
  <c r="T48" i="18"/>
  <c r="T49" i="18"/>
  <c r="T50" i="18"/>
  <c r="T51" i="18"/>
  <c r="T52" i="18"/>
  <c r="T53" i="18"/>
  <c r="T54" i="18"/>
  <c r="T55" i="18"/>
  <c r="T56" i="18"/>
  <c r="T57" i="18"/>
  <c r="T58" i="18"/>
  <c r="T59" i="18"/>
  <c r="T60" i="18"/>
  <c r="T61" i="18"/>
  <c r="T62" i="18"/>
  <c r="T63" i="18"/>
  <c r="T64" i="18"/>
  <c r="T65" i="18"/>
  <c r="T66" i="18"/>
  <c r="T67" i="18"/>
  <c r="T68" i="18"/>
  <c r="Q26"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Q63" i="18"/>
  <c r="Q64" i="18"/>
  <c r="Q65" i="18"/>
  <c r="Q66" i="18"/>
  <c r="Q67" i="18"/>
  <c r="Q68" i="18"/>
  <c r="E18" i="18"/>
  <c r="K69" i="18"/>
  <c r="J69" i="18"/>
  <c r="I69" i="18"/>
  <c r="H69" i="18"/>
  <c r="G69" i="18"/>
  <c r="F69" i="18"/>
  <c r="E69" i="18"/>
  <c r="S68" i="18"/>
  <c r="P68" i="18"/>
  <c r="M68" i="18"/>
  <c r="S67" i="18"/>
  <c r="P67" i="18"/>
  <c r="M67" i="18"/>
  <c r="S66" i="18"/>
  <c r="P66" i="18"/>
  <c r="M66" i="18"/>
  <c r="S65" i="18"/>
  <c r="P65" i="18"/>
  <c r="M65" i="18"/>
  <c r="S64" i="18"/>
  <c r="P64" i="18"/>
  <c r="M64" i="18"/>
  <c r="S63" i="18"/>
  <c r="P63" i="18"/>
  <c r="M63" i="18"/>
  <c r="S62" i="18"/>
  <c r="P62" i="18"/>
  <c r="M62" i="18"/>
  <c r="S61" i="18"/>
  <c r="P61" i="18"/>
  <c r="M61" i="18"/>
  <c r="S60" i="18"/>
  <c r="P60" i="18"/>
  <c r="M60" i="18"/>
  <c r="S59" i="18"/>
  <c r="P59" i="18"/>
  <c r="M59" i="18"/>
  <c r="S58" i="18"/>
  <c r="P58" i="18"/>
  <c r="M58" i="18"/>
  <c r="S57" i="18"/>
  <c r="P57" i="18"/>
  <c r="M57" i="18"/>
  <c r="S56" i="18"/>
  <c r="P56" i="18"/>
  <c r="M56" i="18"/>
  <c r="S55" i="18"/>
  <c r="P55" i="18"/>
  <c r="M55" i="18"/>
  <c r="S54" i="18"/>
  <c r="P54" i="18"/>
  <c r="M54" i="18"/>
  <c r="S53" i="18"/>
  <c r="P53" i="18"/>
  <c r="M53" i="18"/>
  <c r="S52" i="18"/>
  <c r="P52" i="18"/>
  <c r="M52" i="18"/>
  <c r="S51" i="18"/>
  <c r="P51" i="18"/>
  <c r="M51" i="18"/>
  <c r="S50" i="18"/>
  <c r="P50" i="18"/>
  <c r="M50" i="18"/>
  <c r="S49" i="18"/>
  <c r="P49" i="18"/>
  <c r="M49" i="18"/>
  <c r="S48" i="18"/>
  <c r="P48" i="18"/>
  <c r="M48" i="18"/>
  <c r="S47" i="18"/>
  <c r="P47" i="18"/>
  <c r="M47" i="18"/>
  <c r="S46" i="18"/>
  <c r="P46" i="18"/>
  <c r="M46" i="18"/>
  <c r="S45" i="18"/>
  <c r="P45" i="18"/>
  <c r="M45" i="18"/>
  <c r="S44" i="18"/>
  <c r="P44" i="18"/>
  <c r="M44" i="18"/>
  <c r="S43" i="18"/>
  <c r="P43" i="18"/>
  <c r="M43" i="18"/>
  <c r="S42" i="18"/>
  <c r="P42" i="18"/>
  <c r="M42" i="18"/>
  <c r="S41" i="18"/>
  <c r="P41" i="18"/>
  <c r="M41" i="18"/>
  <c r="S40" i="18"/>
  <c r="P40" i="18"/>
  <c r="M40" i="18"/>
  <c r="S39" i="18"/>
  <c r="P39" i="18"/>
  <c r="M39" i="18"/>
  <c r="S38" i="18"/>
  <c r="P38" i="18"/>
  <c r="M38" i="18"/>
  <c r="S37" i="18"/>
  <c r="P37" i="18"/>
  <c r="M37" i="18"/>
  <c r="S36" i="18"/>
  <c r="P36" i="18"/>
  <c r="M36" i="18"/>
  <c r="S35" i="18"/>
  <c r="P35" i="18"/>
  <c r="M35" i="18"/>
  <c r="S34" i="18"/>
  <c r="P34" i="18"/>
  <c r="M34" i="18"/>
  <c r="S33" i="18"/>
  <c r="P33" i="18"/>
  <c r="M33" i="18"/>
  <c r="S32" i="18"/>
  <c r="P32" i="18"/>
  <c r="M32" i="18"/>
  <c r="S31" i="18"/>
  <c r="P31" i="18"/>
  <c r="M31" i="18"/>
  <c r="S30" i="18"/>
  <c r="P30" i="18"/>
  <c r="M30" i="18"/>
  <c r="S29" i="18"/>
  <c r="P29" i="18"/>
  <c r="M29" i="18"/>
  <c r="S28" i="18"/>
  <c r="P28" i="18"/>
  <c r="M28" i="18"/>
  <c r="S27" i="18"/>
  <c r="P27" i="18"/>
  <c r="M27" i="18"/>
  <c r="S26" i="18"/>
  <c r="P26" i="18"/>
  <c r="S25" i="18"/>
  <c r="P25" i="18"/>
  <c r="S24" i="18"/>
  <c r="P24" i="18"/>
  <c r="U35" i="21" l="1"/>
  <c r="L29" i="18"/>
  <c r="L28" i="18"/>
  <c r="L66" i="18"/>
  <c r="L65" i="18"/>
  <c r="L41" i="18"/>
  <c r="L59" i="18"/>
  <c r="L51" i="18"/>
  <c r="L35" i="18"/>
  <c r="L43" i="18"/>
  <c r="L58" i="18"/>
  <c r="L33" i="18"/>
  <c r="L57" i="18"/>
  <c r="L26" i="18"/>
  <c r="L50" i="18"/>
  <c r="L67" i="18"/>
  <c r="L49" i="18"/>
  <c r="L42" i="18"/>
  <c r="L34" i="18"/>
  <c r="L25" i="18"/>
  <c r="L64" i="18"/>
  <c r="L56" i="18"/>
  <c r="L48" i="18"/>
  <c r="L40" i="18"/>
  <c r="L32" i="18"/>
  <c r="L63" i="18"/>
  <c r="L55" i="18"/>
  <c r="L47" i="18"/>
  <c r="L39" i="18"/>
  <c r="L31" i="18"/>
  <c r="L62" i="18"/>
  <c r="L54" i="18"/>
  <c r="L46" i="18"/>
  <c r="L38" i="18"/>
  <c r="L30" i="18"/>
  <c r="L24" i="18"/>
  <c r="M24" i="18" s="1"/>
  <c r="Q24" i="18" s="1"/>
  <c r="L61" i="18"/>
  <c r="L53" i="18"/>
  <c r="L45" i="18"/>
  <c r="L37" i="18"/>
  <c r="L68" i="18"/>
  <c r="L60" i="18"/>
  <c r="L52" i="18"/>
  <c r="L44" i="18"/>
  <c r="L36" i="18"/>
  <c r="L27" i="18"/>
  <c r="K25" i="19"/>
  <c r="L25" i="19" s="1"/>
  <c r="L24" i="19"/>
  <c r="K56" i="19"/>
  <c r="K39" i="19"/>
  <c r="K48" i="19"/>
  <c r="K64" i="19"/>
  <c r="K63" i="19"/>
  <c r="K47" i="19"/>
  <c r="K32" i="19"/>
  <c r="K31" i="19"/>
  <c r="K55" i="19"/>
  <c r="K40" i="19"/>
  <c r="K38" i="19"/>
  <c r="K62" i="19"/>
  <c r="K54" i="19"/>
  <c r="K46" i="19"/>
  <c r="K30" i="19"/>
  <c r="K61" i="19"/>
  <c r="K53" i="19"/>
  <c r="K45" i="19"/>
  <c r="K37" i="19"/>
  <c r="K29" i="19"/>
  <c r="K60" i="19"/>
  <c r="K44" i="19"/>
  <c r="K28" i="19"/>
  <c r="K67" i="19"/>
  <c r="K59" i="19"/>
  <c r="K51" i="19"/>
  <c r="K43" i="19"/>
  <c r="K35" i="19"/>
  <c r="K27" i="19"/>
  <c r="K68" i="19"/>
  <c r="K66" i="19"/>
  <c r="K58" i="19"/>
  <c r="K50" i="19"/>
  <c r="K42" i="19"/>
  <c r="K34" i="19"/>
  <c r="K26" i="19"/>
  <c r="K52" i="19"/>
  <c r="K36" i="19"/>
  <c r="K65" i="19"/>
  <c r="K57" i="19"/>
  <c r="K49" i="19"/>
  <c r="K41" i="19"/>
  <c r="K33" i="19"/>
  <c r="P24" i="19" l="1"/>
  <c r="P25" i="19"/>
  <c r="T24" i="18"/>
  <c r="S24" i="19"/>
  <c r="S69" i="19" s="1"/>
  <c r="K69" i="19"/>
  <c r="M25" i="18"/>
  <c r="M26" i="18"/>
  <c r="P69" i="19" l="1"/>
  <c r="S70" i="19" s="1"/>
  <c r="Q25" i="18"/>
  <c r="T25" i="18"/>
  <c r="L69" i="19"/>
  <c r="L69" i="18"/>
  <c r="M69" i="18"/>
  <c r="Q69" i="18" l="1"/>
  <c r="C8" i="6"/>
  <c r="Q8" i="6" l="1"/>
  <c r="P8" i="6"/>
  <c r="O8" i="6"/>
  <c r="N8" i="6"/>
  <c r="M8" i="6"/>
  <c r="L8" i="6"/>
  <c r="K8" i="6"/>
  <c r="J8" i="6"/>
  <c r="I8" i="6"/>
  <c r="H8" i="6"/>
  <c r="G8" i="6"/>
  <c r="F8" i="6"/>
  <c r="E8" i="6"/>
  <c r="D8" i="6"/>
</calcChain>
</file>

<file path=xl/sharedStrings.xml><?xml version="1.0" encoding="utf-8"?>
<sst xmlns="http://schemas.openxmlformats.org/spreadsheetml/2006/main" count="259" uniqueCount="95">
  <si>
    <t>Darbo savaitės trukmė</t>
  </si>
  <si>
    <t>5 dienų darbo savaitė</t>
  </si>
  <si>
    <t>6 dienų darbo savaitė</t>
  </si>
  <si>
    <t>Vidutinis metinis darbo dienų skaičius</t>
  </si>
  <si>
    <t>2  priedas.  Kasmetinių atostogų išmokų fiksuotosios normos</t>
  </si>
  <si>
    <t>Fizinio veiklos įgyven-dinimo rodiklio Nr.</t>
  </si>
  <si>
    <t>Vardas, pavardė</t>
  </si>
  <si>
    <t>Pareigos</t>
  </si>
  <si>
    <t>Viso dirbta dienų/ valandų (skaičius)</t>
  </si>
  <si>
    <t>Priskaičiuotas darbo užmokestis ir susijusios sąnaudos</t>
  </si>
  <si>
    <t>Darbo savaitės trukmė darbo dienomis</t>
  </si>
  <si>
    <t>Pareiginis darbo užmokestis, Eur</t>
  </si>
  <si>
    <t>Priedai ir priemokos, Eur</t>
  </si>
  <si>
    <t>Darbdavio mokama ligos pašalpa, Eur</t>
  </si>
  <si>
    <t>Iš viso:</t>
  </si>
  <si>
    <t>Kasmetinių atostogų išmokų fiksuotosios normos apskaičiuojamos pagal formulę:</t>
  </si>
  <si>
    <t>Nustatyta kasmetinių atostogų išmokų fiksuotoji norma</t>
  </si>
  <si>
    <t>Vidutinis mėnesio darbo valandų skaičius</t>
  </si>
  <si>
    <t>Bendra (5 ir 6 d.d. savaitė)</t>
  </si>
  <si>
    <t>Papildomų poilsio dienų išmokų fiksuotosios normos nuo tinkamų finansuoti darbo užmokesčio išlaidų, kai papildomų poilsio dienų skaičius per mėnesį yra (dienomis/valandomis):</t>
  </si>
  <si>
    <t>3 priedas. Papildomų poilsio dienų išmokų fiksuotosios normos</t>
  </si>
  <si>
    <t>Projekto kodas</t>
  </si>
  <si>
    <t>Deklaruojamos kasmetinių atostogų sąnaudos (įskaitant darbdavio mokesčius), Eur</t>
  </si>
  <si>
    <t>Papildomų poilsio dienų skaičius per ataskaitinį mėnesį</t>
  </si>
  <si>
    <t>Deklaruojamos papildomų poilsio dienų sąnaudos (įskaitant darbdavio mokesčius), Eur</t>
  </si>
  <si>
    <t>PAŽYMA DĖL DARBO UŽMOKESČIO PRISKAITYMO, IŠMOKĖJIMO IR PRISKYRIMO PROJEKTUI, TAIKANT KASMETINIŲ ATOSTOGŲ IR PAPILDOMO POILSIO DIENŲ IŠMOKŲ FIKSUOTĄSIAS NORMAS</t>
  </si>
  <si>
    <t>Nustatyta papildomų poilsio dienų išmokų fiksuotoji norma</t>
  </si>
  <si>
    <t>KASMETINIŲ ATOSTOGŲ IŠMOKŲ FIKSUOTŲJŲ NORMŲ NUSTATYMO TYRIMO ATASKAITOS</t>
  </si>
  <si>
    <t xml:space="preserve"> </t>
  </si>
  <si>
    <t>Projekto vykdytojo/partnerio pavadinimas</t>
  </si>
  <si>
    <t>(pareigos)</t>
  </si>
  <si>
    <t>(parašas)</t>
  </si>
  <si>
    <t>(vardas, pavardė)</t>
  </si>
  <si>
    <t>Už</t>
  </si>
  <si>
    <t>m.</t>
  </si>
  <si>
    <t>mėn.</t>
  </si>
  <si>
    <r>
      <t xml:space="preserve">1. BENDROJI DALIS  </t>
    </r>
    <r>
      <rPr>
        <sz val="10"/>
        <rFont val="Times New Roman"/>
        <family val="1"/>
        <charset val="186"/>
      </rPr>
      <t xml:space="preserve">               </t>
    </r>
  </si>
  <si>
    <r>
      <t>2. INFORMACIJA APIE PRISKAITYTĄ IR IŠMOKĖTĄ DARBO UŽMOKESTĮ</t>
    </r>
    <r>
      <rPr>
        <sz val="10"/>
        <rFont val="Times New Roman"/>
        <family val="1"/>
        <charset val="186"/>
      </rPr>
      <t xml:space="preserve">              </t>
    </r>
  </si>
  <si>
    <t>Prašomų pripažinti tinkamomis finansuoti išlaidų suma, Eur</t>
  </si>
  <si>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pripažinti tinkamomis išlaidomis darbo užmokestis ir kitos sąnaudos yra susijusios su darbu vykdant Projekto veiklas;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
- deklaruojamos darbuotojų darbo užmokesčio išlaidos nebuvo finansuotos (apmokėtos) iš 2014-2020 ES fondų investicijų veiksmų programos, kitų ES finansinės paramos priemonių ar kitos tarptautinės paramos lėšų.</t>
  </si>
  <si>
    <r>
      <t>3. DEKLARACIJA</t>
    </r>
    <r>
      <rPr>
        <sz val="10"/>
        <rFont val="Times New Roman"/>
        <family val="1"/>
        <charset val="186"/>
      </rPr>
      <t xml:space="preserve">              </t>
    </r>
  </si>
  <si>
    <t>Nr.</t>
  </si>
  <si>
    <t>Projektui priskirtinų dienų/ valandų (skaičius)</t>
  </si>
  <si>
    <r>
      <t xml:space="preserve">Kasmetinių atostogų išmokų fiksuotosios normos nuo tinkamų finansuoti darbo užmokesčio išlaidų, kai kasmetinių atostogų </t>
    </r>
    <r>
      <rPr>
        <b/>
        <sz val="9"/>
        <color theme="1"/>
        <rFont val="Calibri"/>
        <family val="2"/>
        <charset val="186"/>
      </rPr>
      <t>darbo</t>
    </r>
    <r>
      <rPr>
        <sz val="9"/>
        <color theme="1"/>
        <rFont val="Calibri"/>
        <family val="2"/>
        <charset val="186"/>
      </rPr>
      <t xml:space="preserve"> dienų skaičius yra:</t>
    </r>
  </si>
  <si>
    <t>Kasmetinių atostogų išmokų fiksuotoji norma = kasmetinių atostogų darbo dienų skaičius  / (vidutinis metinis darbo dienų skaičius - kasmetinių atostogų darbo dienų skaičius ) x 100</t>
  </si>
  <si>
    <r>
      <t xml:space="preserve">Kasmetinių atostogų išmokų fiksuotosios normos nuo tinkamų finansuoti darbo užmokesčio išlaidų, kai kasmetinių atostogų </t>
    </r>
    <r>
      <rPr>
        <b/>
        <sz val="9"/>
        <color theme="1"/>
        <rFont val="Calibri"/>
        <family val="2"/>
        <charset val="186"/>
      </rPr>
      <t>kalendorinių</t>
    </r>
    <r>
      <rPr>
        <sz val="9"/>
        <color theme="1"/>
        <rFont val="Calibri"/>
        <family val="2"/>
        <charset val="186"/>
      </rPr>
      <t xml:space="preserve"> dienų skaičius yra:</t>
    </r>
  </si>
  <si>
    <t>Kasmetinių atostogų išmokų fiksuotoji norma, esant 5 d.d. savaitei = kasmetinių atostogų kalendorinių dienų skaičius x 5 / 7  / (vidutinis metinis darbo dienų skaičius - kasmetinių atostogų kalendorinių dienų skaičius x 5 / 7 ) x 100</t>
  </si>
  <si>
    <t>Kasmetinių atostogų išmokų fiksuotoji norma, esant 6 d.d. savaitei = kasmetinių atostogų kalendorinių dienų skaičius x 6 / 7  / (vidutinis metinis darbo dienų skaičius - kasmetinių atostogų kalendorinių dienų skaičius x 6 / 7 ) x 100</t>
  </si>
  <si>
    <t>Kasmetinių atostogų darbo dienų skaičius</t>
  </si>
  <si>
    <t>Darbo užmokesčio sąnaudos su darbdavio  įmokomis, Eur</t>
  </si>
  <si>
    <t>1.1.1.</t>
  </si>
  <si>
    <t>Vardenis Pavardenis 1</t>
  </si>
  <si>
    <t>Specialistas 1</t>
  </si>
  <si>
    <t>Vardenis Pavardenis 2</t>
  </si>
  <si>
    <t>Specialistas 2</t>
  </si>
  <si>
    <t>Vardenis Pavardenis 3</t>
  </si>
  <si>
    <t>Specialistas 3</t>
  </si>
  <si>
    <t>1.1.2.</t>
  </si>
  <si>
    <t>Vardenis Pavardenis 4</t>
  </si>
  <si>
    <t>Specialistas 4</t>
  </si>
  <si>
    <t>Vardenis Pavardenis 5</t>
  </si>
  <si>
    <t>Vardenis Pavardenis 6</t>
  </si>
  <si>
    <t>2.1.1.</t>
  </si>
  <si>
    <t>Vardenis Pavardenis 7</t>
  </si>
  <si>
    <t>Specialistas 7</t>
  </si>
  <si>
    <t>2.1. Kasmetinių atostogų išmokų fiksuotosios normos, taikomos nuo 2017 m. liepos 1 d. darbuotojams, kuriems kasmetinės atostogos skaičiuojamos darbo dienomis</t>
  </si>
  <si>
    <t>2.2. Kasmetinių atostogų išmokų fiksuotosios normos, taikomos nuo 2017 m. liepos 1 d. darbuotojams, kuriems kasmetinės atostogos skaičiuojamos kalendorinėmis dienomis</t>
  </si>
  <si>
    <t>** Taikoma politinėms partijoms, profesinėms sąjungas, religinėms bendruomenėms ir bendrijoms.</t>
  </si>
  <si>
    <t>Terminuota</t>
  </si>
  <si>
    <t>Neterminuota</t>
  </si>
  <si>
    <t>*Organizacijos tipas pasirenkamas iš sąrašo. Atsižvelgiant į pasirinktą organizacijos tipą, nurodomas bendras įmokų tarifas Garantiniam fondui, Ilgalaikio darbo išmokų fondui ir Nelaimingų atsitikimų darbe ir profesinių ligų socialiniam draudimui</t>
  </si>
  <si>
    <t>Darbo sutarties tipas (nuo tipo priklauso įmokos tarifas Nedarbo socialiniam draudimui)</t>
  </si>
  <si>
    <t>*** Pagal DK 139 str. 2 d. 6 p. "Premijos, darbdavio iniciatyva skiriamos paskatinti darbuotoją už gerai atliktą darbą, jo ar įmonės, padalinio ar darbuotojų grupės veiklą ar veiklos rezultatus".</t>
  </si>
  <si>
    <t>Darbo užmokestis už viršvalandinį darbą, darbą poilsio ir švenčių dienomis, darbą naktį,  Eur ****</t>
  </si>
  <si>
    <t>Mėnesinės premijos arba mėnesiui tenkanti premijų dalis***, Eur</t>
  </si>
  <si>
    <t>**** Nepildoma, kai darbuotojo prašymu pagal LR DK 144 straipsnį dirbtas laikas pridedamas prie kasmetinių atostogų ir pažymima komentaro stulpelyje, kad laikas pridėtas prie kasmetinių atostogų.</t>
  </si>
  <si>
    <t>7</t>
  </si>
  <si>
    <t>sausio</t>
  </si>
  <si>
    <t>XXX</t>
  </si>
  <si>
    <t>YYY</t>
  </si>
  <si>
    <t>13=12*6/5</t>
  </si>
  <si>
    <t>6</t>
  </si>
  <si>
    <t>12=11*5/4</t>
  </si>
  <si>
    <t>Organizacijos ir darbo sutarties tipas*</t>
  </si>
  <si>
    <t>*Organizacijos tipas pasirenkamas iš sąrašo. Atsižvelgiant į pasirinktą organizacijos tipą, nurodomas bendras įmokų tarifas Nedarbo socialiniam draudimui, Garantiniam fondui, Ilgalaikio darbo išmokų fondui ir Nelaimingų atsitikimų darbe ir profesinių ligų socialiniam draudimui</t>
  </si>
  <si>
    <t>Organizacijos tipas*</t>
  </si>
  <si>
    <t>Verslo įm. ir kt. Neterminuota</t>
  </si>
  <si>
    <t>Projektui tenkančios darbo užmokesčio sąnaudos</t>
  </si>
  <si>
    <t>Mokslo darbuotojas</t>
  </si>
  <si>
    <t>Verslo įm. ir kt.</t>
  </si>
  <si>
    <r>
      <t xml:space="preserve">1. BENDROJI DALIS  </t>
    </r>
    <r>
      <rPr>
        <sz val="11"/>
        <rFont val="Times New Roman"/>
        <family val="1"/>
        <charset val="186"/>
      </rPr>
      <t xml:space="preserve">               </t>
    </r>
  </si>
  <si>
    <r>
      <t>2. INFORMACIJA APIE PRISKAITYTĄ IR IŠMOKĖTĄ DARBO UŽMOKESTĮ</t>
    </r>
    <r>
      <rPr>
        <sz val="11"/>
        <rFont val="Times New Roman"/>
        <family val="1"/>
        <charset val="186"/>
      </rPr>
      <t xml:space="preserve">              </t>
    </r>
  </si>
  <si>
    <t>2</t>
  </si>
  <si>
    <t>FN-005-02</t>
  </si>
  <si>
    <t>Pažyma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</si>
</sst>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9"/>
      <color theme="1"/>
      <name val="Calibri"/>
      <family val="2"/>
      <charset val="186"/>
    </font>
    <font>
      <b/>
      <sz val="9"/>
      <color theme="1"/>
      <name val="Calibri"/>
      <family val="2"/>
      <charset val="186"/>
    </font>
    <font>
      <sz val="10"/>
      <name val="Arial"/>
      <family val="2"/>
      <charset val="186"/>
    </font>
    <font>
      <sz val="12"/>
      <name val="Times New Roman"/>
      <family val="1"/>
      <charset val="186"/>
    </font>
    <font>
      <b/>
      <sz val="12"/>
      <name val="Times New Roman"/>
      <family val="1"/>
      <charset val="186"/>
    </font>
    <font>
      <sz val="11"/>
      <name val="Times New Roman"/>
      <family val="1"/>
      <charset val="186"/>
    </font>
    <font>
      <sz val="10"/>
      <name val="Times New Roman"/>
      <family val="1"/>
      <charset val="186"/>
    </font>
    <font>
      <b/>
      <sz val="10"/>
      <name val="Times New Roman"/>
      <family val="1"/>
      <charset val="186"/>
    </font>
    <font>
      <b/>
      <sz val="9"/>
      <name val="Times New Roman"/>
      <family val="1"/>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2"/>
      <color rgb="FF333333"/>
      <name val="Times New Roman"/>
      <family val="1"/>
      <charset val="186"/>
    </font>
    <font>
      <sz val="12"/>
      <color indexed="8"/>
      <name val="Times New Roman"/>
      <family val="1"/>
      <charset val="186"/>
    </font>
    <font>
      <b/>
      <sz val="9"/>
      <color rgb="FFFF0000"/>
      <name val="Calibri"/>
      <family val="2"/>
      <charset val="186"/>
    </font>
    <font>
      <sz val="9"/>
      <color theme="1"/>
      <name val="Calibri"/>
      <family val="2"/>
      <charset val="186"/>
    </font>
    <font>
      <b/>
      <sz val="10"/>
      <color indexed="8"/>
      <name val="Times New Roman"/>
      <family val="1"/>
      <charset val="186"/>
    </font>
    <font>
      <sz val="11"/>
      <name val="Arial"/>
      <family val="2"/>
      <charset val="186"/>
    </font>
    <font>
      <sz val="10"/>
      <color rgb="FFFF0000"/>
      <name val="Times New Roman"/>
      <family val="1"/>
      <charset val="186"/>
    </font>
    <font>
      <b/>
      <sz val="11"/>
      <name val="Times New Roman"/>
      <family val="1"/>
      <charset val="186"/>
    </font>
    <font>
      <b/>
      <sz val="10"/>
      <name val="Times New Roman"/>
      <family val="1"/>
    </font>
  </fonts>
  <fills count="2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6">
    <xf numFmtId="0" fontId="0"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9" applyNumberFormat="0" applyAlignment="0" applyProtection="0"/>
    <xf numFmtId="0" fontId="13" fillId="23" borderId="10" applyNumberFormat="0" applyAlignment="0" applyProtection="0"/>
    <xf numFmtId="0" fontId="14" fillId="9" borderId="9" applyNumberFormat="0" applyAlignment="0" applyProtection="0"/>
    <xf numFmtId="0" fontId="15" fillId="0" borderId="11" applyNumberFormat="0" applyFill="0" applyAlignment="0" applyProtection="0"/>
    <xf numFmtId="0" fontId="16" fillId="24" borderId="0" applyNumberFormat="0" applyBorder="0" applyAlignment="0" applyProtection="0"/>
    <xf numFmtId="0" fontId="2" fillId="25" borderId="12" applyNumberFormat="0" applyFont="0" applyAlignment="0" applyProtection="0"/>
    <xf numFmtId="9" fontId="20" fillId="0" borderId="0" applyFont="0" applyFill="0" applyBorder="0" applyAlignment="0" applyProtection="0"/>
    <xf numFmtId="0" fontId="2" fillId="0" borderId="0"/>
    <xf numFmtId="9" fontId="2" fillId="0" borderId="0" applyFont="0" applyFill="0" applyBorder="0" applyAlignment="0" applyProtection="0"/>
  </cellStyleXfs>
  <cellXfs count="172">
    <xf numFmtId="0" fontId="0" fillId="0" borderId="0" xfId="0"/>
    <xf numFmtId="0" fontId="0" fillId="0" borderId="1" xfId="0" applyBorder="1" applyAlignment="1">
      <alignment horizontal="center"/>
    </xf>
    <xf numFmtId="0" fontId="1" fillId="0" borderId="0" xfId="0" applyFont="1"/>
    <xf numFmtId="0" fontId="6" fillId="0" borderId="1" xfId="1" applyFont="1" applyBorder="1" applyAlignment="1">
      <alignment vertical="center"/>
    </xf>
    <xf numFmtId="4" fontId="6" fillId="0" borderId="1" xfId="1" applyNumberFormat="1" applyFont="1" applyBorder="1" applyAlignment="1">
      <alignment horizontal="center" vertical="center"/>
    </xf>
    <xf numFmtId="0" fontId="8" fillId="0" borderId="0" xfId="1" applyFont="1" applyBorder="1" applyAlignment="1">
      <alignment horizontal="center"/>
    </xf>
    <xf numFmtId="0" fontId="8" fillId="0" borderId="0" xfId="1" applyFont="1" applyBorder="1"/>
    <xf numFmtId="2" fontId="8" fillId="0" borderId="0" xfId="1" applyNumberFormat="1" applyFont="1" applyBorder="1" applyAlignment="1">
      <alignment horizontal="center"/>
    </xf>
    <xf numFmtId="2" fontId="8" fillId="0" borderId="0" xfId="1" applyNumberFormat="1"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1" fillId="0" borderId="1" xfId="0" applyFont="1" applyBorder="1" applyAlignment="1">
      <alignment horizontal="center"/>
    </xf>
    <xf numFmtId="0" fontId="5" fillId="0" borderId="0" xfId="1" applyFont="1" applyBorder="1" applyAlignment="1">
      <alignment vertical="top" wrapText="1"/>
    </xf>
    <xf numFmtId="0" fontId="6" fillId="0" borderId="0" xfId="1" applyFont="1" applyBorder="1"/>
    <xf numFmtId="2" fontId="6" fillId="0" borderId="1" xfId="0" applyNumberFormat="1" applyFont="1" applyFill="1" applyBorder="1" applyAlignment="1">
      <alignment horizontal="center" vertical="center"/>
    </xf>
    <xf numFmtId="0" fontId="0" fillId="0" borderId="0" xfId="0" applyAlignment="1">
      <alignment horizontal="center"/>
    </xf>
    <xf numFmtId="0" fontId="7" fillId="26" borderId="1" xfId="1" applyFont="1" applyFill="1" applyBorder="1" applyAlignment="1">
      <alignment horizontal="center" vertical="center"/>
    </xf>
    <xf numFmtId="0" fontId="6" fillId="0" borderId="0" xfId="1" applyFont="1"/>
    <xf numFmtId="0" fontId="3" fillId="0" borderId="0" xfId="1" applyFont="1"/>
    <xf numFmtId="0" fontId="6" fillId="0" borderId="0" xfId="1" applyFont="1" applyAlignment="1"/>
    <xf numFmtId="0" fontId="6" fillId="0" borderId="0" xfId="1" applyFont="1" applyFill="1" applyBorder="1"/>
    <xf numFmtId="0" fontId="6" fillId="0" borderId="8" xfId="1" applyFont="1" applyFill="1" applyBorder="1"/>
    <xf numFmtId="0" fontId="6" fillId="0" borderId="0" xfId="1" applyFont="1" applyFill="1"/>
    <xf numFmtId="0" fontId="6" fillId="0" borderId="0" xfId="1" applyFont="1" applyBorder="1" applyAlignment="1"/>
    <xf numFmtId="0" fontId="6" fillId="0" borderId="0" xfId="1" applyFont="1" applyBorder="1" applyAlignment="1">
      <alignment wrapText="1"/>
    </xf>
    <xf numFmtId="0" fontId="6" fillId="0" borderId="0" xfId="0" applyFont="1"/>
    <xf numFmtId="0" fontId="17" fillId="0" borderId="0" xfId="0" applyFont="1"/>
    <xf numFmtId="0" fontId="18" fillId="0" borderId="0" xfId="0" applyFont="1" applyAlignment="1"/>
    <xf numFmtId="0" fontId="4" fillId="0" borderId="0" xfId="1" applyFont="1" applyAlignment="1"/>
    <xf numFmtId="0" fontId="4" fillId="0" borderId="0" xfId="1" applyFont="1" applyAlignment="1">
      <alignment horizontal="right"/>
    </xf>
    <xf numFmtId="0" fontId="4" fillId="0" borderId="8" xfId="1" applyFont="1" applyBorder="1" applyAlignment="1"/>
    <xf numFmtId="49" fontId="7" fillId="26" borderId="1" xfId="1" applyNumberFormat="1" applyFont="1" applyFill="1" applyBorder="1" applyAlignment="1">
      <alignment horizontal="center" vertical="center" wrapText="1"/>
    </xf>
    <xf numFmtId="4" fontId="7" fillId="26" borderId="1" xfId="1" applyNumberFormat="1" applyFont="1" applyFill="1" applyBorder="1" applyAlignment="1">
      <alignment horizontal="center" vertical="center"/>
    </xf>
    <xf numFmtId="3" fontId="6" fillId="0" borderId="1" xfId="1" applyNumberFormat="1" applyFont="1" applyBorder="1" applyAlignment="1">
      <alignment horizontal="center" vertical="center"/>
    </xf>
    <xf numFmtId="10" fontId="6" fillId="0" borderId="1" xfId="1" applyNumberFormat="1" applyFont="1" applyBorder="1" applyAlignment="1">
      <alignment horizontal="center" vertical="center"/>
    </xf>
    <xf numFmtId="4" fontId="7" fillId="26" borderId="1" xfId="1" applyNumberFormat="1" applyFont="1" applyFill="1" applyBorder="1" applyAlignment="1">
      <alignment horizontal="center"/>
    </xf>
    <xf numFmtId="0" fontId="6" fillId="0" borderId="0" xfId="1" applyFont="1" applyBorder="1" applyAlignment="1">
      <alignment horizontal="center" vertical="center" wrapText="1"/>
    </xf>
    <xf numFmtId="0" fontId="6" fillId="0" borderId="0" xfId="1" applyFont="1" applyBorder="1" applyAlignment="1">
      <alignment horizontal="center" vertical="top" wrapText="1"/>
    </xf>
    <xf numFmtId="10" fontId="6" fillId="0" borderId="0" xfId="1" applyNumberFormat="1" applyFont="1" applyBorder="1" applyAlignment="1">
      <alignment horizontal="center"/>
    </xf>
    <xf numFmtId="49" fontId="6" fillId="0" borderId="1" xfId="1" applyNumberFormat="1" applyFont="1" applyBorder="1" applyAlignment="1">
      <alignment horizontal="center" vertical="center"/>
    </xf>
    <xf numFmtId="0" fontId="7" fillId="0" borderId="0" xfId="1" applyFont="1" applyBorder="1" applyAlignment="1">
      <alignment horizontal="center"/>
    </xf>
    <xf numFmtId="0" fontId="7" fillId="0" borderId="0" xfId="1" applyFont="1" applyBorder="1"/>
    <xf numFmtId="2" fontId="7" fillId="0" borderId="0" xfId="1" applyNumberFormat="1" applyFont="1" applyBorder="1" applyAlignment="1">
      <alignment horizontal="center"/>
    </xf>
    <xf numFmtId="2" fontId="7" fillId="0" borderId="0" xfId="1" applyNumberFormat="1" applyFont="1" applyFill="1" applyBorder="1" applyAlignment="1">
      <alignment horizontal="center"/>
    </xf>
    <xf numFmtId="0" fontId="19" fillId="0" borderId="0" xfId="0" applyFont="1"/>
    <xf numFmtId="10" fontId="6" fillId="0" borderId="0" xfId="33" applyNumberFormat="1" applyFont="1"/>
    <xf numFmtId="0" fontId="3" fillId="0" borderId="0" xfId="1" applyFont="1" applyAlignment="1"/>
    <xf numFmtId="0" fontId="3" fillId="0" borderId="0" xfId="1" applyFont="1" applyAlignment="1">
      <alignment horizontal="right"/>
    </xf>
    <xf numFmtId="0" fontId="3" fillId="0" borderId="8" xfId="1" applyFont="1" applyBorder="1" applyAlignment="1"/>
    <xf numFmtId="0" fontId="21" fillId="0" borderId="8" xfId="0" applyFont="1" applyBorder="1" applyAlignment="1">
      <alignment horizontal="center" vertical="center"/>
    </xf>
    <xf numFmtId="0" fontId="3" fillId="0" borderId="0" xfId="1"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5" fillId="0" borderId="0" xfId="1" applyFont="1" applyBorder="1" applyAlignment="1">
      <alignment vertical="top"/>
    </xf>
    <xf numFmtId="0" fontId="5" fillId="0" borderId="0" xfId="0" applyFont="1" applyBorder="1" applyAlignment="1">
      <alignment horizontal="left" vertical="center"/>
    </xf>
    <xf numFmtId="0" fontId="5" fillId="0" borderId="0" xfId="0" applyFont="1" applyBorder="1"/>
    <xf numFmtId="2" fontId="5" fillId="0" borderId="0" xfId="0" applyNumberFormat="1" applyFont="1" applyBorder="1" applyAlignment="1">
      <alignment horizontal="center"/>
    </xf>
    <xf numFmtId="0" fontId="5" fillId="0" borderId="0" xfId="0" applyFont="1" applyBorder="1" applyAlignment="1">
      <alignment horizontal="center"/>
    </xf>
    <xf numFmtId="2" fontId="5" fillId="0" borderId="0" xfId="0" applyNumberFormat="1" applyFont="1" applyFill="1" applyBorder="1" applyAlignment="1">
      <alignment horizontal="center"/>
    </xf>
    <xf numFmtId="0" fontId="22" fillId="0" borderId="0" xfId="0" applyFont="1"/>
    <xf numFmtId="0" fontId="23" fillId="0" borderId="1" xfId="1" applyFont="1" applyBorder="1" applyAlignment="1">
      <alignment vertical="center"/>
    </xf>
    <xf numFmtId="0" fontId="7" fillId="26" borderId="1" xfId="1" applyFont="1" applyFill="1" applyBorder="1" applyAlignment="1">
      <alignment horizontal="left" vertical="top" wrapText="1"/>
    </xf>
    <xf numFmtId="0" fontId="4" fillId="0" borderId="0" xfId="1" applyFont="1" applyAlignment="1">
      <alignment horizontal="center"/>
    </xf>
    <xf numFmtId="0" fontId="7" fillId="0" borderId="0" xfId="1" applyFont="1" applyBorder="1" applyAlignment="1">
      <alignment horizontal="left"/>
    </xf>
    <xf numFmtId="0" fontId="7" fillId="26" borderId="1" xfId="1" applyFont="1" applyFill="1" applyBorder="1" applyAlignment="1">
      <alignment horizontal="center" vertical="center" wrapText="1"/>
    </xf>
    <xf numFmtId="0" fontId="7" fillId="3" borderId="1" xfId="1" applyFont="1" applyFill="1" applyBorder="1" applyAlignment="1">
      <alignment horizontal="right"/>
    </xf>
    <xf numFmtId="0" fontId="5" fillId="0" borderId="0" xfId="1" applyFont="1" applyBorder="1" applyAlignment="1">
      <alignment horizontal="left" vertical="top" wrapText="1"/>
    </xf>
    <xf numFmtId="0" fontId="5" fillId="0" borderId="0" xfId="1" applyFont="1" applyBorder="1" applyAlignment="1">
      <alignment horizontal="left" vertical="top" wrapText="1"/>
    </xf>
    <xf numFmtId="0" fontId="6" fillId="0" borderId="0" xfId="1" applyFont="1" applyFill="1" applyBorder="1" applyAlignment="1"/>
    <xf numFmtId="10" fontId="6" fillId="0" borderId="0" xfId="1" applyNumberFormat="1" applyFont="1" applyFill="1" applyBorder="1" applyAlignment="1">
      <alignment horizontal="center"/>
    </xf>
    <xf numFmtId="10"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xf>
    <xf numFmtId="0" fontId="5" fillId="0" borderId="0" xfId="1" applyFont="1" applyBorder="1" applyAlignment="1">
      <alignment horizontal="left" vertical="top" wrapText="1"/>
    </xf>
    <xf numFmtId="0" fontId="4" fillId="0" borderId="8" xfId="1" applyFont="1" applyBorder="1" applyAlignment="1">
      <alignment horizontal="center"/>
    </xf>
    <xf numFmtId="49" fontId="3" fillId="0" borderId="8" xfId="1" applyNumberFormat="1" applyFont="1" applyBorder="1" applyAlignment="1">
      <alignment horizontal="center"/>
    </xf>
    <xf numFmtId="0" fontId="3" fillId="0" borderId="8" xfId="1" applyFont="1" applyBorder="1" applyAlignment="1">
      <alignment vertical="center"/>
    </xf>
    <xf numFmtId="0" fontId="6" fillId="0" borderId="0" xfId="1" applyFont="1" applyAlignment="1">
      <alignment vertical="center"/>
    </xf>
    <xf numFmtId="49" fontId="5" fillId="0" borderId="1" xfId="1" applyNumberFormat="1" applyFont="1" applyBorder="1" applyAlignment="1">
      <alignment horizontal="center" vertical="center"/>
    </xf>
    <xf numFmtId="0" fontId="5" fillId="0" borderId="1" xfId="1" applyFont="1" applyBorder="1" applyAlignment="1">
      <alignment vertical="center"/>
    </xf>
    <xf numFmtId="3" fontId="5" fillId="0" borderId="1" xfId="1" applyNumberFormat="1" applyFont="1" applyBorder="1" applyAlignment="1">
      <alignment horizontal="center" vertical="center"/>
    </xf>
    <xf numFmtId="4" fontId="5" fillId="0" borderId="1" xfId="1" applyNumberFormat="1" applyFont="1" applyBorder="1" applyAlignment="1">
      <alignment horizontal="center" vertical="center"/>
    </xf>
    <xf numFmtId="2" fontId="5" fillId="0" borderId="1" xfId="0" applyNumberFormat="1" applyFont="1" applyFill="1" applyBorder="1" applyAlignment="1">
      <alignment horizontal="center" vertical="center"/>
    </xf>
    <xf numFmtId="10" fontId="5" fillId="0" borderId="1" xfId="1" applyNumberFormat="1" applyFont="1" applyBorder="1" applyAlignment="1">
      <alignment horizontal="center" vertical="center"/>
    </xf>
    <xf numFmtId="4" fontId="24" fillId="27" borderId="1" xfId="1" applyNumberFormat="1" applyFont="1" applyFill="1" applyBorder="1" applyAlignment="1">
      <alignment horizontal="center" vertical="center"/>
    </xf>
    <xf numFmtId="4" fontId="24" fillId="27" borderId="1" xfId="1" applyNumberFormat="1" applyFont="1" applyFill="1" applyBorder="1" applyAlignment="1">
      <alignment horizontal="center"/>
    </xf>
    <xf numFmtId="0" fontId="7" fillId="27" borderId="1" xfId="1" applyFont="1" applyFill="1" applyBorder="1" applyAlignment="1">
      <alignment horizontal="center" vertical="center"/>
    </xf>
    <xf numFmtId="49" fontId="7" fillId="27" borderId="1" xfId="1" applyNumberFormat="1" applyFont="1" applyFill="1" applyBorder="1" applyAlignment="1">
      <alignment horizontal="center" vertical="center" wrapText="1"/>
    </xf>
    <xf numFmtId="0" fontId="7" fillId="27" borderId="1" xfId="1" applyFont="1" applyFill="1" applyBorder="1" applyAlignment="1">
      <alignment horizontal="center" vertical="center" wrapText="1"/>
    </xf>
    <xf numFmtId="0" fontId="24" fillId="0" borderId="0" xfId="1" applyFont="1" applyBorder="1" applyAlignment="1">
      <alignment horizontal="left"/>
    </xf>
    <xf numFmtId="0" fontId="5" fillId="0" borderId="0" xfId="1" applyFont="1"/>
    <xf numFmtId="10"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24" fillId="27" borderId="1" xfId="1" applyFont="1" applyFill="1" applyBorder="1" applyAlignment="1">
      <alignment horizontal="center" vertical="center"/>
    </xf>
    <xf numFmtId="49" fontId="24" fillId="27" borderId="1" xfId="1" applyNumberFormat="1" applyFont="1" applyFill="1" applyBorder="1" applyAlignment="1">
      <alignment horizontal="center" vertical="center" wrapText="1"/>
    </xf>
    <xf numFmtId="0" fontId="24" fillId="27" borderId="1" xfId="1" applyFont="1" applyFill="1" applyBorder="1" applyAlignment="1">
      <alignment horizontal="center" vertical="center" wrapText="1"/>
    </xf>
    <xf numFmtId="0" fontId="24" fillId="27" borderId="1" xfId="1" applyFont="1" applyFill="1" applyBorder="1" applyAlignment="1">
      <alignment horizontal="right"/>
    </xf>
    <xf numFmtId="0" fontId="7" fillId="0" borderId="0" xfId="1" applyFont="1" applyFill="1" applyBorder="1" applyAlignment="1">
      <alignment horizontal="center"/>
    </xf>
    <xf numFmtId="0" fontId="7" fillId="0" borderId="0" xfId="1" applyFont="1" applyFill="1" applyBorder="1"/>
    <xf numFmtId="4" fontId="7" fillId="0" borderId="0" xfId="1" applyNumberFormat="1" applyFont="1" applyFill="1" applyBorder="1" applyAlignment="1">
      <alignment horizontal="center"/>
    </xf>
    <xf numFmtId="0" fontId="25" fillId="0" borderId="0" xfId="1" applyFont="1" applyFill="1" applyBorder="1"/>
    <xf numFmtId="4" fontId="25" fillId="0" borderId="0" xfId="1" applyNumberFormat="1" applyFont="1" applyFill="1" applyBorder="1" applyAlignment="1">
      <alignment horizontal="center"/>
    </xf>
    <xf numFmtId="0" fontId="7" fillId="28" borderId="1" xfId="1" applyFont="1" applyFill="1" applyBorder="1" applyAlignment="1">
      <alignment horizontal="center" vertical="center"/>
    </xf>
    <xf numFmtId="0" fontId="25" fillId="28" borderId="1" xfId="1" applyFont="1" applyFill="1" applyBorder="1" applyAlignment="1">
      <alignment horizontal="center" vertical="center"/>
    </xf>
    <xf numFmtId="2" fontId="25" fillId="28" borderId="1" xfId="1" applyNumberFormat="1" applyFont="1" applyFill="1" applyBorder="1" applyAlignment="1">
      <alignment horizontal="center" vertical="center"/>
    </xf>
    <xf numFmtId="4" fontId="25" fillId="28" borderId="1" xfId="1" applyNumberFormat="1" applyFont="1" applyFill="1" applyBorder="1" applyAlignment="1">
      <alignment horizontal="center" vertical="center"/>
    </xf>
    <xf numFmtId="0" fontId="7" fillId="0" borderId="0" xfId="1" applyFont="1" applyBorder="1" applyAlignment="1">
      <alignment horizontal="center" vertical="center"/>
    </xf>
    <xf numFmtId="2" fontId="7" fillId="0" borderId="0" xfId="1" applyNumberFormat="1" applyFont="1" applyBorder="1" applyAlignment="1">
      <alignment horizontal="center" vertical="center"/>
    </xf>
    <xf numFmtId="4" fontId="7" fillId="28" borderId="1" xfId="1" applyNumberFormat="1" applyFont="1" applyFill="1" applyBorder="1" applyAlignment="1">
      <alignment horizontal="center" vertical="center"/>
    </xf>
    <xf numFmtId="2" fontId="7" fillId="0" borderId="0" xfId="1" applyNumberFormat="1" applyFont="1" applyFill="1" applyBorder="1" applyAlignment="1">
      <alignment horizontal="center" vertical="center"/>
    </xf>
    <xf numFmtId="0" fontId="6" fillId="0" borderId="0" xfId="1" applyFont="1" applyAlignment="1">
      <alignment horizontal="center" vertical="center"/>
    </xf>
    <xf numFmtId="0" fontId="7" fillId="3" borderId="1" xfId="1" applyFont="1" applyFill="1" applyBorder="1" applyAlignment="1">
      <alignment horizontal="right"/>
    </xf>
    <xf numFmtId="0" fontId="5" fillId="0" borderId="0" xfId="1" applyFont="1" applyBorder="1" applyAlignment="1">
      <alignment horizontal="left" vertical="top" wrapText="1"/>
    </xf>
    <xf numFmtId="0" fontId="7" fillId="0" borderId="0" xfId="1" applyFont="1" applyBorder="1" applyAlignment="1">
      <alignment horizontal="left"/>
    </xf>
    <xf numFmtId="0" fontId="6" fillId="0" borderId="0" xfId="1" applyFont="1" applyBorder="1" applyAlignment="1">
      <alignment horizontal="left" vertical="center" wrapText="1"/>
    </xf>
    <xf numFmtId="0" fontId="6" fillId="0" borderId="13" xfId="1" applyFont="1" applyBorder="1" applyAlignment="1">
      <alignment horizontal="center"/>
    </xf>
    <xf numFmtId="0" fontId="7" fillId="26" borderId="1" xfId="1" applyFont="1" applyFill="1" applyBorder="1" applyAlignment="1">
      <alignment horizontal="center" vertical="center" wrapText="1"/>
    </xf>
    <xf numFmtId="0" fontId="7" fillId="26" borderId="5" xfId="1" applyFont="1" applyFill="1" applyBorder="1" applyAlignment="1">
      <alignment horizontal="center" vertical="center" wrapText="1"/>
    </xf>
    <xf numFmtId="0" fontId="7" fillId="26" borderId="7" xfId="1" applyFont="1" applyFill="1" applyBorder="1" applyAlignment="1">
      <alignment horizontal="center" vertical="center" wrapText="1"/>
    </xf>
    <xf numFmtId="0" fontId="7" fillId="26" borderId="6" xfId="1" applyFont="1" applyFill="1" applyBorder="1" applyAlignment="1">
      <alignment horizontal="center" vertical="center" wrapText="1"/>
    </xf>
    <xf numFmtId="0" fontId="7" fillId="26" borderId="1" xfId="1" applyFont="1" applyFill="1" applyBorder="1" applyAlignment="1">
      <alignment horizontal="left" vertical="center" wrapText="1"/>
    </xf>
    <xf numFmtId="0" fontId="7" fillId="26" borderId="2" xfId="1" applyFont="1" applyFill="1" applyBorder="1" applyAlignment="1">
      <alignment horizontal="center"/>
    </xf>
    <xf numFmtId="0" fontId="7" fillId="26" borderId="3" xfId="1" applyFont="1" applyFill="1" applyBorder="1" applyAlignment="1">
      <alignment horizontal="center"/>
    </xf>
    <xf numFmtId="0" fontId="7" fillId="26" borderId="4" xfId="1" applyFont="1" applyFill="1" applyBorder="1" applyAlignment="1">
      <alignment horizontal="center"/>
    </xf>
    <xf numFmtId="0" fontId="6" fillId="0" borderId="1" xfId="1" applyFont="1" applyFill="1" applyBorder="1" applyAlignment="1">
      <alignment horizontal="center" vertical="center"/>
    </xf>
    <xf numFmtId="0" fontId="4" fillId="0" borderId="0" xfId="1" applyFont="1" applyAlignment="1">
      <alignment horizontal="center"/>
    </xf>
    <xf numFmtId="0" fontId="7" fillId="0" borderId="1" xfId="1" applyFont="1" applyFill="1" applyBorder="1" applyAlignment="1">
      <alignment horizontal="left" vertical="top" wrapText="1"/>
    </xf>
    <xf numFmtId="0" fontId="7" fillId="26" borderId="2" xfId="1" applyFont="1" applyFill="1" applyBorder="1" applyAlignment="1">
      <alignment horizontal="left" vertical="top" wrapText="1"/>
    </xf>
    <xf numFmtId="0" fontId="7" fillId="26" borderId="3" xfId="1" applyFont="1" applyFill="1" applyBorder="1" applyAlignment="1">
      <alignment horizontal="left" vertical="top" wrapText="1"/>
    </xf>
    <xf numFmtId="0" fontId="7" fillId="26" borderId="4" xfId="1" applyFont="1" applyFill="1" applyBorder="1" applyAlignment="1">
      <alignment horizontal="left" vertical="top" wrapText="1"/>
    </xf>
    <xf numFmtId="0" fontId="24" fillId="27" borderId="1" xfId="1" applyFont="1" applyFill="1" applyBorder="1" applyAlignment="1">
      <alignment horizontal="right"/>
    </xf>
    <xf numFmtId="0" fontId="24" fillId="27" borderId="1" xfId="1" applyFont="1" applyFill="1" applyBorder="1" applyAlignment="1">
      <alignment horizontal="center" vertical="center" wrapText="1"/>
    </xf>
    <xf numFmtId="0" fontId="24" fillId="27" borderId="5" xfId="1" applyFont="1" applyFill="1" applyBorder="1" applyAlignment="1">
      <alignment horizontal="center" vertical="center" wrapText="1"/>
    </xf>
    <xf numFmtId="0" fontId="24" fillId="27" borderId="7" xfId="1" applyFont="1" applyFill="1" applyBorder="1" applyAlignment="1">
      <alignment horizontal="center" vertical="center" wrapText="1"/>
    </xf>
    <xf numFmtId="0" fontId="24" fillId="27" borderId="6" xfId="1" applyFont="1" applyFill="1" applyBorder="1" applyAlignment="1">
      <alignment horizontal="center" vertical="center" wrapText="1"/>
    </xf>
    <xf numFmtId="0" fontId="24" fillId="0" borderId="0" xfId="1" applyFont="1" applyBorder="1" applyAlignment="1">
      <alignment horizontal="left"/>
    </xf>
    <xf numFmtId="0" fontId="24" fillId="27" borderId="1" xfId="1" applyFont="1" applyFill="1" applyBorder="1" applyAlignment="1">
      <alignment horizontal="left" vertical="center" wrapText="1"/>
    </xf>
    <xf numFmtId="0" fontId="5" fillId="0" borderId="1" xfId="1" applyFont="1" applyFill="1" applyBorder="1" applyAlignment="1">
      <alignment horizontal="center" vertical="center"/>
    </xf>
    <xf numFmtId="0" fontId="24" fillId="27" borderId="2" xfId="1" applyFont="1" applyFill="1" applyBorder="1" applyAlignment="1">
      <alignment horizontal="center"/>
    </xf>
    <xf numFmtId="0" fontId="24" fillId="27" borderId="3" xfId="1" applyFont="1" applyFill="1" applyBorder="1" applyAlignment="1">
      <alignment horizontal="center"/>
    </xf>
    <xf numFmtId="0" fontId="24" fillId="27" borderId="4" xfId="1" applyFont="1" applyFill="1" applyBorder="1" applyAlignment="1">
      <alignment horizontal="center"/>
    </xf>
    <xf numFmtId="0" fontId="24" fillId="27" borderId="2" xfId="1" applyFont="1" applyFill="1" applyBorder="1" applyAlignment="1">
      <alignment horizontal="left" vertical="top" wrapText="1"/>
    </xf>
    <xf numFmtId="0" fontId="24" fillId="27" borderId="3" xfId="1" applyFont="1" applyFill="1" applyBorder="1" applyAlignment="1">
      <alignment horizontal="left" vertical="top" wrapText="1"/>
    </xf>
    <xf numFmtId="0" fontId="24" fillId="27" borderId="4" xfId="1" applyFont="1" applyFill="1" applyBorder="1" applyAlignment="1">
      <alignment horizontal="left" vertical="top" wrapText="1"/>
    </xf>
    <xf numFmtId="0" fontId="24" fillId="0" borderId="1" xfId="1" applyFont="1" applyFill="1" applyBorder="1" applyAlignment="1">
      <alignment horizontal="left" vertical="top" wrapText="1"/>
    </xf>
    <xf numFmtId="0" fontId="7" fillId="26" borderId="1" xfId="1" applyFont="1" applyFill="1" applyBorder="1"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cellXfs>
  <cellStyles count="36">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Input" xfId="29"/>
    <cellStyle name="Įprastas" xfId="0" builtinId="0"/>
    <cellStyle name="Įprastas 2" xfId="1"/>
    <cellStyle name="Linked Cell" xfId="30"/>
    <cellStyle name="Neutral" xfId="31"/>
    <cellStyle name="Normal 2" xfId="34"/>
    <cellStyle name="Note" xfId="32"/>
    <cellStyle name="Percent 2" xfId="35"/>
    <cellStyle name="Procentai" xfId="3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126839</xdr:colOff>
      <xdr:row>0</xdr:row>
      <xdr:rowOff>0</xdr:rowOff>
    </xdr:from>
    <xdr:to>
      <xdr:col>10</xdr:col>
      <xdr:colOff>705872</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ADE2C431-07D5-4D5E-9785-BC54D2F1A9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189" y="0"/>
          <a:ext cx="165535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126839</xdr:colOff>
      <xdr:row>0</xdr:row>
      <xdr:rowOff>0</xdr:rowOff>
    </xdr:from>
    <xdr:to>
      <xdr:col>10</xdr:col>
      <xdr:colOff>795520</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0513B9E9-52DE-4CA0-A48F-B130F383A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189" y="0"/>
          <a:ext cx="165535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126839</xdr:colOff>
      <xdr:row>0</xdr:row>
      <xdr:rowOff>0</xdr:rowOff>
    </xdr:from>
    <xdr:to>
      <xdr:col>10</xdr:col>
      <xdr:colOff>705872</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EE14CCE6-86DC-494D-8DB1-2FB491169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189" y="0"/>
          <a:ext cx="165535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126839</xdr:colOff>
      <xdr:row>0</xdr:row>
      <xdr:rowOff>0</xdr:rowOff>
    </xdr:from>
    <xdr:to>
      <xdr:col>10</xdr:col>
      <xdr:colOff>705872</xdr:colOff>
      <xdr:row>4</xdr:row>
      <xdr:rowOff>139080</xdr:rowOff>
    </xdr:to>
    <xdr:pic>
      <xdr:nvPicPr>
        <xdr:cNvPr id="2" name="Picture 4" descr="http://www.esinvesticijos.lt/uploads/documents/images/%C5%BEenklai/zenklas_2015%2004%2013.jpg">
          <a:extLst>
            <a:ext uri="{FF2B5EF4-FFF2-40B4-BE49-F238E27FC236}">
              <a16:creationId xmlns:a16="http://schemas.microsoft.com/office/drawing/2014/main" id="{E78A7B20-0A83-4989-A324-2CEEA5635E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189" y="0"/>
          <a:ext cx="1655358" cy="90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S89"/>
  <sheetViews>
    <sheetView showGridLines="0" tabSelected="1" topLeftCell="A2" zoomScale="85" zoomScaleNormal="85" zoomScaleSheetLayoutView="75" workbookViewId="0">
      <selection activeCell="X74" sqref="X74"/>
    </sheetView>
  </sheetViews>
  <sheetFormatPr defaultRowHeight="13.2" x14ac:dyDescent="0.25"/>
  <cols>
    <col min="1" max="1" width="12.140625" style="17" customWidth="1"/>
    <col min="2" max="2" width="30" style="17" customWidth="1"/>
    <col min="3" max="4" width="24.42578125" style="17" customWidth="1"/>
    <col min="5" max="5" width="17.140625" style="17" customWidth="1"/>
    <col min="6" max="6" width="15.28515625" style="17" customWidth="1"/>
    <col min="7" max="7" width="14.85546875" style="17" customWidth="1"/>
    <col min="8" max="8" width="13.7109375" style="17" customWidth="1"/>
    <col min="9" max="9" width="20.42578125" style="17" customWidth="1"/>
    <col min="10" max="10" width="18.85546875" style="17" customWidth="1"/>
    <col min="11" max="11" width="16.85546875" style="17" customWidth="1"/>
    <col min="12" max="12" width="16.140625" style="17" customWidth="1"/>
    <col min="13" max="13" width="19.42578125" style="17" customWidth="1"/>
    <col min="14" max="14" width="18.42578125" style="17" customWidth="1"/>
    <col min="15" max="15" width="14.28515625" style="17" customWidth="1"/>
    <col min="16" max="16" width="15.85546875" style="17" customWidth="1"/>
    <col min="17" max="17" width="17.7109375" style="17" customWidth="1"/>
    <col min="18" max="18" width="19.7109375" style="17" customWidth="1"/>
    <col min="19" max="19" width="16.85546875" style="17" customWidth="1"/>
    <col min="20" max="250" width="9.28515625" style="17"/>
    <col min="251" max="251" width="12.140625" style="17" customWidth="1"/>
    <col min="252" max="252" width="30" style="17" customWidth="1"/>
    <col min="253" max="253" width="24.42578125" style="17" customWidth="1"/>
    <col min="254" max="254" width="17.140625" style="17" customWidth="1"/>
    <col min="255" max="255" width="15.28515625" style="17" customWidth="1"/>
    <col min="256" max="256" width="13.42578125" style="17" customWidth="1"/>
    <col min="257" max="258" width="12.85546875" style="17" customWidth="1"/>
    <col min="259" max="259" width="15" style="17" customWidth="1"/>
    <col min="260" max="260" width="16.85546875" style="17" customWidth="1"/>
    <col min="261" max="261" width="16.140625" style="17" customWidth="1"/>
    <col min="262" max="262" width="15.42578125" style="17" customWidth="1"/>
    <col min="263" max="263" width="15.85546875" style="17" customWidth="1"/>
    <col min="264" max="264" width="19.42578125" style="17" customWidth="1"/>
    <col min="265" max="265" width="15.85546875" style="17" customWidth="1"/>
    <col min="266" max="266" width="14.28515625" style="17" customWidth="1"/>
    <col min="267" max="267" width="15.85546875" style="17" customWidth="1"/>
    <col min="268" max="268" width="17.7109375" style="17" customWidth="1"/>
    <col min="269" max="269" width="19.7109375" style="17" customWidth="1"/>
    <col min="270" max="270" width="14.42578125" style="17" customWidth="1"/>
    <col min="271" max="506" width="9.28515625" style="17"/>
    <col min="507" max="507" width="12.140625" style="17" customWidth="1"/>
    <col min="508" max="508" width="30" style="17" customWidth="1"/>
    <col min="509" max="509" width="24.42578125" style="17" customWidth="1"/>
    <col min="510" max="510" width="17.140625" style="17" customWidth="1"/>
    <col min="511" max="511" width="15.28515625" style="17" customWidth="1"/>
    <col min="512" max="512" width="13.42578125" style="17" customWidth="1"/>
    <col min="513" max="514" width="12.85546875" style="17" customWidth="1"/>
    <col min="515" max="515" width="15" style="17" customWidth="1"/>
    <col min="516" max="516" width="16.85546875" style="17" customWidth="1"/>
    <col min="517" max="517" width="16.140625" style="17" customWidth="1"/>
    <col min="518" max="518" width="15.42578125" style="17" customWidth="1"/>
    <col min="519" max="519" width="15.85546875" style="17" customWidth="1"/>
    <col min="520" max="520" width="19.42578125" style="17" customWidth="1"/>
    <col min="521" max="521" width="15.85546875" style="17" customWidth="1"/>
    <col min="522" max="522" width="14.28515625" style="17" customWidth="1"/>
    <col min="523" max="523" width="15.85546875" style="17" customWidth="1"/>
    <col min="524" max="524" width="17.7109375" style="17" customWidth="1"/>
    <col min="525" max="525" width="19.7109375" style="17" customWidth="1"/>
    <col min="526" max="526" width="14.42578125" style="17" customWidth="1"/>
    <col min="527" max="762" width="9.28515625" style="17"/>
    <col min="763" max="763" width="12.140625" style="17" customWidth="1"/>
    <col min="764" max="764" width="30" style="17" customWidth="1"/>
    <col min="765" max="765" width="24.42578125" style="17" customWidth="1"/>
    <col min="766" max="766" width="17.140625" style="17" customWidth="1"/>
    <col min="767" max="767" width="15.28515625" style="17" customWidth="1"/>
    <col min="768" max="768" width="13.42578125" style="17" customWidth="1"/>
    <col min="769" max="770" width="12.85546875" style="17" customWidth="1"/>
    <col min="771" max="771" width="15" style="17" customWidth="1"/>
    <col min="772" max="772" width="16.85546875" style="17" customWidth="1"/>
    <col min="773" max="773" width="16.140625" style="17" customWidth="1"/>
    <col min="774" max="774" width="15.42578125" style="17" customWidth="1"/>
    <col min="775" max="775" width="15.85546875" style="17" customWidth="1"/>
    <col min="776" max="776" width="19.42578125" style="17" customWidth="1"/>
    <col min="777" max="777" width="15.85546875" style="17" customWidth="1"/>
    <col min="778" max="778" width="14.28515625" style="17" customWidth="1"/>
    <col min="779" max="779" width="15.85546875" style="17" customWidth="1"/>
    <col min="780" max="780" width="17.7109375" style="17" customWidth="1"/>
    <col min="781" max="781" width="19.7109375" style="17" customWidth="1"/>
    <col min="782" max="782" width="14.42578125" style="17" customWidth="1"/>
    <col min="783" max="1018" width="9.28515625" style="17"/>
    <col min="1019" max="1019" width="12.140625" style="17" customWidth="1"/>
    <col min="1020" max="1020" width="30" style="17" customWidth="1"/>
    <col min="1021" max="1021" width="24.42578125" style="17" customWidth="1"/>
    <col min="1022" max="1022" width="17.140625" style="17" customWidth="1"/>
    <col min="1023" max="1023" width="15.28515625" style="17" customWidth="1"/>
    <col min="1024" max="1024" width="13.42578125" style="17" customWidth="1"/>
    <col min="1025" max="1026" width="12.85546875" style="17" customWidth="1"/>
    <col min="1027" max="1027" width="15" style="17" customWidth="1"/>
    <col min="1028" max="1028" width="16.85546875" style="17" customWidth="1"/>
    <col min="1029" max="1029" width="16.140625" style="17" customWidth="1"/>
    <col min="1030" max="1030" width="15.42578125" style="17" customWidth="1"/>
    <col min="1031" max="1031" width="15.85546875" style="17" customWidth="1"/>
    <col min="1032" max="1032" width="19.42578125" style="17" customWidth="1"/>
    <col min="1033" max="1033" width="15.85546875" style="17" customWidth="1"/>
    <col min="1034" max="1034" width="14.28515625" style="17" customWidth="1"/>
    <col min="1035" max="1035" width="15.85546875" style="17" customWidth="1"/>
    <col min="1036" max="1036" width="17.7109375" style="17" customWidth="1"/>
    <col min="1037" max="1037" width="19.7109375" style="17" customWidth="1"/>
    <col min="1038" max="1038" width="14.42578125" style="17" customWidth="1"/>
    <col min="1039" max="1274" width="9.28515625" style="17"/>
    <col min="1275" max="1275" width="12.140625" style="17" customWidth="1"/>
    <col min="1276" max="1276" width="30" style="17" customWidth="1"/>
    <col min="1277" max="1277" width="24.42578125" style="17" customWidth="1"/>
    <col min="1278" max="1278" width="17.140625" style="17" customWidth="1"/>
    <col min="1279" max="1279" width="15.28515625" style="17" customWidth="1"/>
    <col min="1280" max="1280" width="13.42578125" style="17" customWidth="1"/>
    <col min="1281" max="1282" width="12.85546875" style="17" customWidth="1"/>
    <col min="1283" max="1283" width="15" style="17" customWidth="1"/>
    <col min="1284" max="1284" width="16.85546875" style="17" customWidth="1"/>
    <col min="1285" max="1285" width="16.140625" style="17" customWidth="1"/>
    <col min="1286" max="1286" width="15.42578125" style="17" customWidth="1"/>
    <col min="1287" max="1287" width="15.85546875" style="17" customWidth="1"/>
    <col min="1288" max="1288" width="19.42578125" style="17" customWidth="1"/>
    <col min="1289" max="1289" width="15.85546875" style="17" customWidth="1"/>
    <col min="1290" max="1290" width="14.28515625" style="17" customWidth="1"/>
    <col min="1291" max="1291" width="15.85546875" style="17" customWidth="1"/>
    <col min="1292" max="1292" width="17.7109375" style="17" customWidth="1"/>
    <col min="1293" max="1293" width="19.7109375" style="17" customWidth="1"/>
    <col min="1294" max="1294" width="14.42578125" style="17" customWidth="1"/>
    <col min="1295" max="1530" width="9.28515625" style="17"/>
    <col min="1531" max="1531" width="12.140625" style="17" customWidth="1"/>
    <col min="1532" max="1532" width="30" style="17" customWidth="1"/>
    <col min="1533" max="1533" width="24.42578125" style="17" customWidth="1"/>
    <col min="1534" max="1534" width="17.140625" style="17" customWidth="1"/>
    <col min="1535" max="1535" width="15.28515625" style="17" customWidth="1"/>
    <col min="1536" max="1536" width="13.42578125" style="17" customWidth="1"/>
    <col min="1537" max="1538" width="12.85546875" style="17" customWidth="1"/>
    <col min="1539" max="1539" width="15" style="17" customWidth="1"/>
    <col min="1540" max="1540" width="16.85546875" style="17" customWidth="1"/>
    <col min="1541" max="1541" width="16.140625" style="17" customWidth="1"/>
    <col min="1542" max="1542" width="15.42578125" style="17" customWidth="1"/>
    <col min="1543" max="1543" width="15.85546875" style="17" customWidth="1"/>
    <col min="1544" max="1544" width="19.42578125" style="17" customWidth="1"/>
    <col min="1545" max="1545" width="15.85546875" style="17" customWidth="1"/>
    <col min="1546" max="1546" width="14.28515625" style="17" customWidth="1"/>
    <col min="1547" max="1547" width="15.85546875" style="17" customWidth="1"/>
    <col min="1548" max="1548" width="17.7109375" style="17" customWidth="1"/>
    <col min="1549" max="1549" width="19.7109375" style="17" customWidth="1"/>
    <col min="1550" max="1550" width="14.42578125" style="17" customWidth="1"/>
    <col min="1551" max="1786" width="9.28515625" style="17"/>
    <col min="1787" max="1787" width="12.140625" style="17" customWidth="1"/>
    <col min="1788" max="1788" width="30" style="17" customWidth="1"/>
    <col min="1789" max="1789" width="24.42578125" style="17" customWidth="1"/>
    <col min="1790" max="1790" width="17.140625" style="17" customWidth="1"/>
    <col min="1791" max="1791" width="15.28515625" style="17" customWidth="1"/>
    <col min="1792" max="1792" width="13.42578125" style="17" customWidth="1"/>
    <col min="1793" max="1794" width="12.85546875" style="17" customWidth="1"/>
    <col min="1795" max="1795" width="15" style="17" customWidth="1"/>
    <col min="1796" max="1796" width="16.85546875" style="17" customWidth="1"/>
    <col min="1797" max="1797" width="16.140625" style="17" customWidth="1"/>
    <col min="1798" max="1798" width="15.42578125" style="17" customWidth="1"/>
    <col min="1799" max="1799" width="15.85546875" style="17" customWidth="1"/>
    <col min="1800" max="1800" width="19.42578125" style="17" customWidth="1"/>
    <col min="1801" max="1801" width="15.85546875" style="17" customWidth="1"/>
    <col min="1802" max="1802" width="14.28515625" style="17" customWidth="1"/>
    <col min="1803" max="1803" width="15.85546875" style="17" customWidth="1"/>
    <col min="1804" max="1804" width="17.7109375" style="17" customWidth="1"/>
    <col min="1805" max="1805" width="19.7109375" style="17" customWidth="1"/>
    <col min="1806" max="1806" width="14.42578125" style="17" customWidth="1"/>
    <col min="1807" max="2042" width="9.28515625" style="17"/>
    <col min="2043" max="2043" width="12.140625" style="17" customWidth="1"/>
    <col min="2044" max="2044" width="30" style="17" customWidth="1"/>
    <col min="2045" max="2045" width="24.42578125" style="17" customWidth="1"/>
    <col min="2046" max="2046" width="17.140625" style="17" customWidth="1"/>
    <col min="2047" max="2047" width="15.28515625" style="17" customWidth="1"/>
    <col min="2048" max="2048" width="13.42578125" style="17" customWidth="1"/>
    <col min="2049" max="2050" width="12.85546875" style="17" customWidth="1"/>
    <col min="2051" max="2051" width="15" style="17" customWidth="1"/>
    <col min="2052" max="2052" width="16.85546875" style="17" customWidth="1"/>
    <col min="2053" max="2053" width="16.140625" style="17" customWidth="1"/>
    <col min="2054" max="2054" width="15.42578125" style="17" customWidth="1"/>
    <col min="2055" max="2055" width="15.85546875" style="17" customWidth="1"/>
    <col min="2056" max="2056" width="19.42578125" style="17" customWidth="1"/>
    <col min="2057" max="2057" width="15.85546875" style="17" customWidth="1"/>
    <col min="2058" max="2058" width="14.28515625" style="17" customWidth="1"/>
    <col min="2059" max="2059" width="15.85546875" style="17" customWidth="1"/>
    <col min="2060" max="2060" width="17.7109375" style="17" customWidth="1"/>
    <col min="2061" max="2061" width="19.7109375" style="17" customWidth="1"/>
    <col min="2062" max="2062" width="14.42578125" style="17" customWidth="1"/>
    <col min="2063" max="2298" width="9.28515625" style="17"/>
    <col min="2299" max="2299" width="12.140625" style="17" customWidth="1"/>
    <col min="2300" max="2300" width="30" style="17" customWidth="1"/>
    <col min="2301" max="2301" width="24.42578125" style="17" customWidth="1"/>
    <col min="2302" max="2302" width="17.140625" style="17" customWidth="1"/>
    <col min="2303" max="2303" width="15.28515625" style="17" customWidth="1"/>
    <col min="2304" max="2304" width="13.42578125" style="17" customWidth="1"/>
    <col min="2305" max="2306" width="12.85546875" style="17" customWidth="1"/>
    <col min="2307" max="2307" width="15" style="17" customWidth="1"/>
    <col min="2308" max="2308" width="16.85546875" style="17" customWidth="1"/>
    <col min="2309" max="2309" width="16.140625" style="17" customWidth="1"/>
    <col min="2310" max="2310" width="15.42578125" style="17" customWidth="1"/>
    <col min="2311" max="2311" width="15.85546875" style="17" customWidth="1"/>
    <col min="2312" max="2312" width="19.42578125" style="17" customWidth="1"/>
    <col min="2313" max="2313" width="15.85546875" style="17" customWidth="1"/>
    <col min="2314" max="2314" width="14.28515625" style="17" customWidth="1"/>
    <col min="2315" max="2315" width="15.85546875" style="17" customWidth="1"/>
    <col min="2316" max="2316" width="17.7109375" style="17" customWidth="1"/>
    <col min="2317" max="2317" width="19.7109375" style="17" customWidth="1"/>
    <col min="2318" max="2318" width="14.42578125" style="17" customWidth="1"/>
    <col min="2319" max="2554" width="9.28515625" style="17"/>
    <col min="2555" max="2555" width="12.140625" style="17" customWidth="1"/>
    <col min="2556" max="2556" width="30" style="17" customWidth="1"/>
    <col min="2557" max="2557" width="24.42578125" style="17" customWidth="1"/>
    <col min="2558" max="2558" width="17.140625" style="17" customWidth="1"/>
    <col min="2559" max="2559" width="15.28515625" style="17" customWidth="1"/>
    <col min="2560" max="2560" width="13.42578125" style="17" customWidth="1"/>
    <col min="2561" max="2562" width="12.85546875" style="17" customWidth="1"/>
    <col min="2563" max="2563" width="15" style="17" customWidth="1"/>
    <col min="2564" max="2564" width="16.85546875" style="17" customWidth="1"/>
    <col min="2565" max="2565" width="16.140625" style="17" customWidth="1"/>
    <col min="2566" max="2566" width="15.42578125" style="17" customWidth="1"/>
    <col min="2567" max="2567" width="15.85546875" style="17" customWidth="1"/>
    <col min="2568" max="2568" width="19.42578125" style="17" customWidth="1"/>
    <col min="2569" max="2569" width="15.85546875" style="17" customWidth="1"/>
    <col min="2570" max="2570" width="14.28515625" style="17" customWidth="1"/>
    <col min="2571" max="2571" width="15.85546875" style="17" customWidth="1"/>
    <col min="2572" max="2572" width="17.7109375" style="17" customWidth="1"/>
    <col min="2573" max="2573" width="19.7109375" style="17" customWidth="1"/>
    <col min="2574" max="2574" width="14.42578125" style="17" customWidth="1"/>
    <col min="2575" max="2810" width="9.28515625" style="17"/>
    <col min="2811" max="2811" width="12.140625" style="17" customWidth="1"/>
    <col min="2812" max="2812" width="30" style="17" customWidth="1"/>
    <col min="2813" max="2813" width="24.42578125" style="17" customWidth="1"/>
    <col min="2814" max="2814" width="17.140625" style="17" customWidth="1"/>
    <col min="2815" max="2815" width="15.28515625" style="17" customWidth="1"/>
    <col min="2816" max="2816" width="13.42578125" style="17" customWidth="1"/>
    <col min="2817" max="2818" width="12.85546875" style="17" customWidth="1"/>
    <col min="2819" max="2819" width="15" style="17" customWidth="1"/>
    <col min="2820" max="2820" width="16.85546875" style="17" customWidth="1"/>
    <col min="2821" max="2821" width="16.140625" style="17" customWidth="1"/>
    <col min="2822" max="2822" width="15.42578125" style="17" customWidth="1"/>
    <col min="2823" max="2823" width="15.85546875" style="17" customWidth="1"/>
    <col min="2824" max="2824" width="19.42578125" style="17" customWidth="1"/>
    <col min="2825" max="2825" width="15.85546875" style="17" customWidth="1"/>
    <col min="2826" max="2826" width="14.28515625" style="17" customWidth="1"/>
    <col min="2827" max="2827" width="15.85546875" style="17" customWidth="1"/>
    <col min="2828" max="2828" width="17.7109375" style="17" customWidth="1"/>
    <col min="2829" max="2829" width="19.7109375" style="17" customWidth="1"/>
    <col min="2830" max="2830" width="14.42578125" style="17" customWidth="1"/>
    <col min="2831" max="3066" width="9.28515625" style="17"/>
    <col min="3067" max="3067" width="12.140625" style="17" customWidth="1"/>
    <col min="3068" max="3068" width="30" style="17" customWidth="1"/>
    <col min="3069" max="3069" width="24.42578125" style="17" customWidth="1"/>
    <col min="3070" max="3070" width="17.140625" style="17" customWidth="1"/>
    <col min="3071" max="3071" width="15.28515625" style="17" customWidth="1"/>
    <col min="3072" max="3072" width="13.42578125" style="17" customWidth="1"/>
    <col min="3073" max="3074" width="12.85546875" style="17" customWidth="1"/>
    <col min="3075" max="3075" width="15" style="17" customWidth="1"/>
    <col min="3076" max="3076" width="16.85546875" style="17" customWidth="1"/>
    <col min="3077" max="3077" width="16.140625" style="17" customWidth="1"/>
    <col min="3078" max="3078" width="15.42578125" style="17" customWidth="1"/>
    <col min="3079" max="3079" width="15.85546875" style="17" customWidth="1"/>
    <col min="3080" max="3080" width="19.42578125" style="17" customWidth="1"/>
    <col min="3081" max="3081" width="15.85546875" style="17" customWidth="1"/>
    <col min="3082" max="3082" width="14.28515625" style="17" customWidth="1"/>
    <col min="3083" max="3083" width="15.85546875" style="17" customWidth="1"/>
    <col min="3084" max="3084" width="17.7109375" style="17" customWidth="1"/>
    <col min="3085" max="3085" width="19.7109375" style="17" customWidth="1"/>
    <col min="3086" max="3086" width="14.42578125" style="17" customWidth="1"/>
    <col min="3087" max="3322" width="9.28515625" style="17"/>
    <col min="3323" max="3323" width="12.140625" style="17" customWidth="1"/>
    <col min="3324" max="3324" width="30" style="17" customWidth="1"/>
    <col min="3325" max="3325" width="24.42578125" style="17" customWidth="1"/>
    <col min="3326" max="3326" width="17.140625" style="17" customWidth="1"/>
    <col min="3327" max="3327" width="15.28515625" style="17" customWidth="1"/>
    <col min="3328" max="3328" width="13.42578125" style="17" customWidth="1"/>
    <col min="3329" max="3330" width="12.85546875" style="17" customWidth="1"/>
    <col min="3331" max="3331" width="15" style="17" customWidth="1"/>
    <col min="3332" max="3332" width="16.85546875" style="17" customWidth="1"/>
    <col min="3333" max="3333" width="16.140625" style="17" customWidth="1"/>
    <col min="3334" max="3334" width="15.42578125" style="17" customWidth="1"/>
    <col min="3335" max="3335" width="15.85546875" style="17" customWidth="1"/>
    <col min="3336" max="3336" width="19.42578125" style="17" customWidth="1"/>
    <col min="3337" max="3337" width="15.85546875" style="17" customWidth="1"/>
    <col min="3338" max="3338" width="14.28515625" style="17" customWidth="1"/>
    <col min="3339" max="3339" width="15.85546875" style="17" customWidth="1"/>
    <col min="3340" max="3340" width="17.7109375" style="17" customWidth="1"/>
    <col min="3341" max="3341" width="19.7109375" style="17" customWidth="1"/>
    <col min="3342" max="3342" width="14.42578125" style="17" customWidth="1"/>
    <col min="3343" max="3578" width="9.28515625" style="17"/>
    <col min="3579" max="3579" width="12.140625" style="17" customWidth="1"/>
    <col min="3580" max="3580" width="30" style="17" customWidth="1"/>
    <col min="3581" max="3581" width="24.42578125" style="17" customWidth="1"/>
    <col min="3582" max="3582" width="17.140625" style="17" customWidth="1"/>
    <col min="3583" max="3583" width="15.28515625" style="17" customWidth="1"/>
    <col min="3584" max="3584" width="13.42578125" style="17" customWidth="1"/>
    <col min="3585" max="3586" width="12.85546875" style="17" customWidth="1"/>
    <col min="3587" max="3587" width="15" style="17" customWidth="1"/>
    <col min="3588" max="3588" width="16.85546875" style="17" customWidth="1"/>
    <col min="3589" max="3589" width="16.140625" style="17" customWidth="1"/>
    <col min="3590" max="3590" width="15.42578125" style="17" customWidth="1"/>
    <col min="3591" max="3591" width="15.85546875" style="17" customWidth="1"/>
    <col min="3592" max="3592" width="19.42578125" style="17" customWidth="1"/>
    <col min="3593" max="3593" width="15.85546875" style="17" customWidth="1"/>
    <col min="3594" max="3594" width="14.28515625" style="17" customWidth="1"/>
    <col min="3595" max="3595" width="15.85546875" style="17" customWidth="1"/>
    <col min="3596" max="3596" width="17.7109375" style="17" customWidth="1"/>
    <col min="3597" max="3597" width="19.7109375" style="17" customWidth="1"/>
    <col min="3598" max="3598" width="14.42578125" style="17" customWidth="1"/>
    <col min="3599" max="3834" width="9.28515625" style="17"/>
    <col min="3835" max="3835" width="12.140625" style="17" customWidth="1"/>
    <col min="3836" max="3836" width="30" style="17" customWidth="1"/>
    <col min="3837" max="3837" width="24.42578125" style="17" customWidth="1"/>
    <col min="3838" max="3838" width="17.140625" style="17" customWidth="1"/>
    <col min="3839" max="3839" width="15.28515625" style="17" customWidth="1"/>
    <col min="3840" max="3840" width="13.42578125" style="17" customWidth="1"/>
    <col min="3841" max="3842" width="12.85546875" style="17" customWidth="1"/>
    <col min="3843" max="3843" width="15" style="17" customWidth="1"/>
    <col min="3844" max="3844" width="16.85546875" style="17" customWidth="1"/>
    <col min="3845" max="3845" width="16.140625" style="17" customWidth="1"/>
    <col min="3846" max="3846" width="15.42578125" style="17" customWidth="1"/>
    <col min="3847" max="3847" width="15.85546875" style="17" customWidth="1"/>
    <col min="3848" max="3848" width="19.42578125" style="17" customWidth="1"/>
    <col min="3849" max="3849" width="15.85546875" style="17" customWidth="1"/>
    <col min="3850" max="3850" width="14.28515625" style="17" customWidth="1"/>
    <col min="3851" max="3851" width="15.85546875" style="17" customWidth="1"/>
    <col min="3852" max="3852" width="17.7109375" style="17" customWidth="1"/>
    <col min="3853" max="3853" width="19.7109375" style="17" customWidth="1"/>
    <col min="3854" max="3854" width="14.42578125" style="17" customWidth="1"/>
    <col min="3855" max="4090" width="9.28515625" style="17"/>
    <col min="4091" max="4091" width="12.140625" style="17" customWidth="1"/>
    <col min="4092" max="4092" width="30" style="17" customWidth="1"/>
    <col min="4093" max="4093" width="24.42578125" style="17" customWidth="1"/>
    <col min="4094" max="4094" width="17.140625" style="17" customWidth="1"/>
    <col min="4095" max="4095" width="15.28515625" style="17" customWidth="1"/>
    <col min="4096" max="4096" width="13.42578125" style="17" customWidth="1"/>
    <col min="4097" max="4098" width="12.85546875" style="17" customWidth="1"/>
    <col min="4099" max="4099" width="15" style="17" customWidth="1"/>
    <col min="4100" max="4100" width="16.85546875" style="17" customWidth="1"/>
    <col min="4101" max="4101" width="16.140625" style="17" customWidth="1"/>
    <col min="4102" max="4102" width="15.42578125" style="17" customWidth="1"/>
    <col min="4103" max="4103" width="15.85546875" style="17" customWidth="1"/>
    <col min="4104" max="4104" width="19.42578125" style="17" customWidth="1"/>
    <col min="4105" max="4105" width="15.85546875" style="17" customWidth="1"/>
    <col min="4106" max="4106" width="14.28515625" style="17" customWidth="1"/>
    <col min="4107" max="4107" width="15.85546875" style="17" customWidth="1"/>
    <col min="4108" max="4108" width="17.7109375" style="17" customWidth="1"/>
    <col min="4109" max="4109" width="19.7109375" style="17" customWidth="1"/>
    <col min="4110" max="4110" width="14.42578125" style="17" customWidth="1"/>
    <col min="4111" max="4346" width="9.28515625" style="17"/>
    <col min="4347" max="4347" width="12.140625" style="17" customWidth="1"/>
    <col min="4348" max="4348" width="30" style="17" customWidth="1"/>
    <col min="4349" max="4349" width="24.42578125" style="17" customWidth="1"/>
    <col min="4350" max="4350" width="17.140625" style="17" customWidth="1"/>
    <col min="4351" max="4351" width="15.28515625" style="17" customWidth="1"/>
    <col min="4352" max="4352" width="13.42578125" style="17" customWidth="1"/>
    <col min="4353" max="4354" width="12.85546875" style="17" customWidth="1"/>
    <col min="4355" max="4355" width="15" style="17" customWidth="1"/>
    <col min="4356" max="4356" width="16.85546875" style="17" customWidth="1"/>
    <col min="4357" max="4357" width="16.140625" style="17" customWidth="1"/>
    <col min="4358" max="4358" width="15.42578125" style="17" customWidth="1"/>
    <col min="4359" max="4359" width="15.85546875" style="17" customWidth="1"/>
    <col min="4360" max="4360" width="19.42578125" style="17" customWidth="1"/>
    <col min="4361" max="4361" width="15.85546875" style="17" customWidth="1"/>
    <col min="4362" max="4362" width="14.28515625" style="17" customWidth="1"/>
    <col min="4363" max="4363" width="15.85546875" style="17" customWidth="1"/>
    <col min="4364" max="4364" width="17.7109375" style="17" customWidth="1"/>
    <col min="4365" max="4365" width="19.7109375" style="17" customWidth="1"/>
    <col min="4366" max="4366" width="14.42578125" style="17" customWidth="1"/>
    <col min="4367" max="4602" width="9.28515625" style="17"/>
    <col min="4603" max="4603" width="12.140625" style="17" customWidth="1"/>
    <col min="4604" max="4604" width="30" style="17" customWidth="1"/>
    <col min="4605" max="4605" width="24.42578125" style="17" customWidth="1"/>
    <col min="4606" max="4606" width="17.140625" style="17" customWidth="1"/>
    <col min="4607" max="4607" width="15.28515625" style="17" customWidth="1"/>
    <col min="4608" max="4608" width="13.42578125" style="17" customWidth="1"/>
    <col min="4609" max="4610" width="12.85546875" style="17" customWidth="1"/>
    <col min="4611" max="4611" width="15" style="17" customWidth="1"/>
    <col min="4612" max="4612" width="16.85546875" style="17" customWidth="1"/>
    <col min="4613" max="4613" width="16.140625" style="17" customWidth="1"/>
    <col min="4614" max="4614" width="15.42578125" style="17" customWidth="1"/>
    <col min="4615" max="4615" width="15.85546875" style="17" customWidth="1"/>
    <col min="4616" max="4616" width="19.42578125" style="17" customWidth="1"/>
    <col min="4617" max="4617" width="15.85546875" style="17" customWidth="1"/>
    <col min="4618" max="4618" width="14.28515625" style="17" customWidth="1"/>
    <col min="4619" max="4619" width="15.85546875" style="17" customWidth="1"/>
    <col min="4620" max="4620" width="17.7109375" style="17" customWidth="1"/>
    <col min="4621" max="4621" width="19.7109375" style="17" customWidth="1"/>
    <col min="4622" max="4622" width="14.42578125" style="17" customWidth="1"/>
    <col min="4623" max="4858" width="9.28515625" style="17"/>
    <col min="4859" max="4859" width="12.140625" style="17" customWidth="1"/>
    <col min="4860" max="4860" width="30" style="17" customWidth="1"/>
    <col min="4861" max="4861" width="24.42578125" style="17" customWidth="1"/>
    <col min="4862" max="4862" width="17.140625" style="17" customWidth="1"/>
    <col min="4863" max="4863" width="15.28515625" style="17" customWidth="1"/>
    <col min="4864" max="4864" width="13.42578125" style="17" customWidth="1"/>
    <col min="4865" max="4866" width="12.85546875" style="17" customWidth="1"/>
    <col min="4867" max="4867" width="15" style="17" customWidth="1"/>
    <col min="4868" max="4868" width="16.85546875" style="17" customWidth="1"/>
    <col min="4869" max="4869" width="16.140625" style="17" customWidth="1"/>
    <col min="4870" max="4870" width="15.42578125" style="17" customWidth="1"/>
    <col min="4871" max="4871" width="15.85546875" style="17" customWidth="1"/>
    <col min="4872" max="4872" width="19.42578125" style="17" customWidth="1"/>
    <col min="4873" max="4873" width="15.85546875" style="17" customWidth="1"/>
    <col min="4874" max="4874" width="14.28515625" style="17" customWidth="1"/>
    <col min="4875" max="4875" width="15.85546875" style="17" customWidth="1"/>
    <col min="4876" max="4876" width="17.7109375" style="17" customWidth="1"/>
    <col min="4877" max="4877" width="19.7109375" style="17" customWidth="1"/>
    <col min="4878" max="4878" width="14.42578125" style="17" customWidth="1"/>
    <col min="4879" max="5114" width="9.28515625" style="17"/>
    <col min="5115" max="5115" width="12.140625" style="17" customWidth="1"/>
    <col min="5116" max="5116" width="30" style="17" customWidth="1"/>
    <col min="5117" max="5117" width="24.42578125" style="17" customWidth="1"/>
    <col min="5118" max="5118" width="17.140625" style="17" customWidth="1"/>
    <col min="5119" max="5119" width="15.28515625" style="17" customWidth="1"/>
    <col min="5120" max="5120" width="13.42578125" style="17" customWidth="1"/>
    <col min="5121" max="5122" width="12.85546875" style="17" customWidth="1"/>
    <col min="5123" max="5123" width="15" style="17" customWidth="1"/>
    <col min="5124" max="5124" width="16.85546875" style="17" customWidth="1"/>
    <col min="5125" max="5125" width="16.140625" style="17" customWidth="1"/>
    <col min="5126" max="5126" width="15.42578125" style="17" customWidth="1"/>
    <col min="5127" max="5127" width="15.85546875" style="17" customWidth="1"/>
    <col min="5128" max="5128" width="19.42578125" style="17" customWidth="1"/>
    <col min="5129" max="5129" width="15.85546875" style="17" customWidth="1"/>
    <col min="5130" max="5130" width="14.28515625" style="17" customWidth="1"/>
    <col min="5131" max="5131" width="15.85546875" style="17" customWidth="1"/>
    <col min="5132" max="5132" width="17.7109375" style="17" customWidth="1"/>
    <col min="5133" max="5133" width="19.7109375" style="17" customWidth="1"/>
    <col min="5134" max="5134" width="14.42578125" style="17" customWidth="1"/>
    <col min="5135" max="5370" width="9.28515625" style="17"/>
    <col min="5371" max="5371" width="12.140625" style="17" customWidth="1"/>
    <col min="5372" max="5372" width="30" style="17" customWidth="1"/>
    <col min="5373" max="5373" width="24.42578125" style="17" customWidth="1"/>
    <col min="5374" max="5374" width="17.140625" style="17" customWidth="1"/>
    <col min="5375" max="5375" width="15.28515625" style="17" customWidth="1"/>
    <col min="5376" max="5376" width="13.42578125" style="17" customWidth="1"/>
    <col min="5377" max="5378" width="12.85546875" style="17" customWidth="1"/>
    <col min="5379" max="5379" width="15" style="17" customWidth="1"/>
    <col min="5380" max="5380" width="16.85546875" style="17" customWidth="1"/>
    <col min="5381" max="5381" width="16.140625" style="17" customWidth="1"/>
    <col min="5382" max="5382" width="15.42578125" style="17" customWidth="1"/>
    <col min="5383" max="5383" width="15.85546875" style="17" customWidth="1"/>
    <col min="5384" max="5384" width="19.42578125" style="17" customWidth="1"/>
    <col min="5385" max="5385" width="15.85546875" style="17" customWidth="1"/>
    <col min="5386" max="5386" width="14.28515625" style="17" customWidth="1"/>
    <col min="5387" max="5387" width="15.85546875" style="17" customWidth="1"/>
    <col min="5388" max="5388" width="17.7109375" style="17" customWidth="1"/>
    <col min="5389" max="5389" width="19.7109375" style="17" customWidth="1"/>
    <col min="5390" max="5390" width="14.42578125" style="17" customWidth="1"/>
    <col min="5391" max="5626" width="9.28515625" style="17"/>
    <col min="5627" max="5627" width="12.140625" style="17" customWidth="1"/>
    <col min="5628" max="5628" width="30" style="17" customWidth="1"/>
    <col min="5629" max="5629" width="24.42578125" style="17" customWidth="1"/>
    <col min="5630" max="5630" width="17.140625" style="17" customWidth="1"/>
    <col min="5631" max="5631" width="15.28515625" style="17" customWidth="1"/>
    <col min="5632" max="5632" width="13.42578125" style="17" customWidth="1"/>
    <col min="5633" max="5634" width="12.85546875" style="17" customWidth="1"/>
    <col min="5635" max="5635" width="15" style="17" customWidth="1"/>
    <col min="5636" max="5636" width="16.85546875" style="17" customWidth="1"/>
    <col min="5637" max="5637" width="16.140625" style="17" customWidth="1"/>
    <col min="5638" max="5638" width="15.42578125" style="17" customWidth="1"/>
    <col min="5639" max="5639" width="15.85546875" style="17" customWidth="1"/>
    <col min="5640" max="5640" width="19.42578125" style="17" customWidth="1"/>
    <col min="5641" max="5641" width="15.85546875" style="17" customWidth="1"/>
    <col min="5642" max="5642" width="14.28515625" style="17" customWidth="1"/>
    <col min="5643" max="5643" width="15.85546875" style="17" customWidth="1"/>
    <col min="5644" max="5644" width="17.7109375" style="17" customWidth="1"/>
    <col min="5645" max="5645" width="19.7109375" style="17" customWidth="1"/>
    <col min="5646" max="5646" width="14.42578125" style="17" customWidth="1"/>
    <col min="5647" max="5882" width="9.28515625" style="17"/>
    <col min="5883" max="5883" width="12.140625" style="17" customWidth="1"/>
    <col min="5884" max="5884" width="30" style="17" customWidth="1"/>
    <col min="5885" max="5885" width="24.42578125" style="17" customWidth="1"/>
    <col min="5886" max="5886" width="17.140625" style="17" customWidth="1"/>
    <col min="5887" max="5887" width="15.28515625" style="17" customWidth="1"/>
    <col min="5888" max="5888" width="13.42578125" style="17" customWidth="1"/>
    <col min="5889" max="5890" width="12.85546875" style="17" customWidth="1"/>
    <col min="5891" max="5891" width="15" style="17" customWidth="1"/>
    <col min="5892" max="5892" width="16.85546875" style="17" customWidth="1"/>
    <col min="5893" max="5893" width="16.140625" style="17" customWidth="1"/>
    <col min="5894" max="5894" width="15.42578125" style="17" customWidth="1"/>
    <col min="5895" max="5895" width="15.85546875" style="17" customWidth="1"/>
    <col min="5896" max="5896" width="19.42578125" style="17" customWidth="1"/>
    <col min="5897" max="5897" width="15.85546875" style="17" customWidth="1"/>
    <col min="5898" max="5898" width="14.28515625" style="17" customWidth="1"/>
    <col min="5899" max="5899" width="15.85546875" style="17" customWidth="1"/>
    <col min="5900" max="5900" width="17.7109375" style="17" customWidth="1"/>
    <col min="5901" max="5901" width="19.7109375" style="17" customWidth="1"/>
    <col min="5902" max="5902" width="14.42578125" style="17" customWidth="1"/>
    <col min="5903" max="6138" width="9.28515625" style="17"/>
    <col min="6139" max="6139" width="12.140625" style="17" customWidth="1"/>
    <col min="6140" max="6140" width="30" style="17" customWidth="1"/>
    <col min="6141" max="6141" width="24.42578125" style="17" customWidth="1"/>
    <col min="6142" max="6142" width="17.140625" style="17" customWidth="1"/>
    <col min="6143" max="6143" width="15.28515625" style="17" customWidth="1"/>
    <col min="6144" max="6144" width="13.42578125" style="17" customWidth="1"/>
    <col min="6145" max="6146" width="12.85546875" style="17" customWidth="1"/>
    <col min="6147" max="6147" width="15" style="17" customWidth="1"/>
    <col min="6148" max="6148" width="16.85546875" style="17" customWidth="1"/>
    <col min="6149" max="6149" width="16.140625" style="17" customWidth="1"/>
    <col min="6150" max="6150" width="15.42578125" style="17" customWidth="1"/>
    <col min="6151" max="6151" width="15.85546875" style="17" customWidth="1"/>
    <col min="6152" max="6152" width="19.42578125" style="17" customWidth="1"/>
    <col min="6153" max="6153" width="15.85546875" style="17" customWidth="1"/>
    <col min="6154" max="6154" width="14.28515625" style="17" customWidth="1"/>
    <col min="6155" max="6155" width="15.85546875" style="17" customWidth="1"/>
    <col min="6156" max="6156" width="17.7109375" style="17" customWidth="1"/>
    <col min="6157" max="6157" width="19.7109375" style="17" customWidth="1"/>
    <col min="6158" max="6158" width="14.42578125" style="17" customWidth="1"/>
    <col min="6159" max="6394" width="9.28515625" style="17"/>
    <col min="6395" max="6395" width="12.140625" style="17" customWidth="1"/>
    <col min="6396" max="6396" width="30" style="17" customWidth="1"/>
    <col min="6397" max="6397" width="24.42578125" style="17" customWidth="1"/>
    <col min="6398" max="6398" width="17.140625" style="17" customWidth="1"/>
    <col min="6399" max="6399" width="15.28515625" style="17" customWidth="1"/>
    <col min="6400" max="6400" width="13.42578125" style="17" customWidth="1"/>
    <col min="6401" max="6402" width="12.85546875" style="17" customWidth="1"/>
    <col min="6403" max="6403" width="15" style="17" customWidth="1"/>
    <col min="6404" max="6404" width="16.85546875" style="17" customWidth="1"/>
    <col min="6405" max="6405" width="16.140625" style="17" customWidth="1"/>
    <col min="6406" max="6406" width="15.42578125" style="17" customWidth="1"/>
    <col min="6407" max="6407" width="15.85546875" style="17" customWidth="1"/>
    <col min="6408" max="6408" width="19.42578125" style="17" customWidth="1"/>
    <col min="6409" max="6409" width="15.85546875" style="17" customWidth="1"/>
    <col min="6410" max="6410" width="14.28515625" style="17" customWidth="1"/>
    <col min="6411" max="6411" width="15.85546875" style="17" customWidth="1"/>
    <col min="6412" max="6412" width="17.7109375" style="17" customWidth="1"/>
    <col min="6413" max="6413" width="19.7109375" style="17" customWidth="1"/>
    <col min="6414" max="6414" width="14.42578125" style="17" customWidth="1"/>
    <col min="6415" max="6650" width="9.28515625" style="17"/>
    <col min="6651" max="6651" width="12.140625" style="17" customWidth="1"/>
    <col min="6652" max="6652" width="30" style="17" customWidth="1"/>
    <col min="6653" max="6653" width="24.42578125" style="17" customWidth="1"/>
    <col min="6654" max="6654" width="17.140625" style="17" customWidth="1"/>
    <col min="6655" max="6655" width="15.28515625" style="17" customWidth="1"/>
    <col min="6656" max="6656" width="13.42578125" style="17" customWidth="1"/>
    <col min="6657" max="6658" width="12.85546875" style="17" customWidth="1"/>
    <col min="6659" max="6659" width="15" style="17" customWidth="1"/>
    <col min="6660" max="6660" width="16.85546875" style="17" customWidth="1"/>
    <col min="6661" max="6661" width="16.140625" style="17" customWidth="1"/>
    <col min="6662" max="6662" width="15.42578125" style="17" customWidth="1"/>
    <col min="6663" max="6663" width="15.85546875" style="17" customWidth="1"/>
    <col min="6664" max="6664" width="19.42578125" style="17" customWidth="1"/>
    <col min="6665" max="6665" width="15.85546875" style="17" customWidth="1"/>
    <col min="6666" max="6666" width="14.28515625" style="17" customWidth="1"/>
    <col min="6667" max="6667" width="15.85546875" style="17" customWidth="1"/>
    <col min="6668" max="6668" width="17.7109375" style="17" customWidth="1"/>
    <col min="6669" max="6669" width="19.7109375" style="17" customWidth="1"/>
    <col min="6670" max="6670" width="14.42578125" style="17" customWidth="1"/>
    <col min="6671" max="6906" width="9.28515625" style="17"/>
    <col min="6907" max="6907" width="12.140625" style="17" customWidth="1"/>
    <col min="6908" max="6908" width="30" style="17" customWidth="1"/>
    <col min="6909" max="6909" width="24.42578125" style="17" customWidth="1"/>
    <col min="6910" max="6910" width="17.140625" style="17" customWidth="1"/>
    <col min="6911" max="6911" width="15.28515625" style="17" customWidth="1"/>
    <col min="6912" max="6912" width="13.42578125" style="17" customWidth="1"/>
    <col min="6913" max="6914" width="12.85546875" style="17" customWidth="1"/>
    <col min="6915" max="6915" width="15" style="17" customWidth="1"/>
    <col min="6916" max="6916" width="16.85546875" style="17" customWidth="1"/>
    <col min="6917" max="6917" width="16.140625" style="17" customWidth="1"/>
    <col min="6918" max="6918" width="15.42578125" style="17" customWidth="1"/>
    <col min="6919" max="6919" width="15.85546875" style="17" customWidth="1"/>
    <col min="6920" max="6920" width="19.42578125" style="17" customWidth="1"/>
    <col min="6921" max="6921" width="15.85546875" style="17" customWidth="1"/>
    <col min="6922" max="6922" width="14.28515625" style="17" customWidth="1"/>
    <col min="6923" max="6923" width="15.85546875" style="17" customWidth="1"/>
    <col min="6924" max="6924" width="17.7109375" style="17" customWidth="1"/>
    <col min="6925" max="6925" width="19.7109375" style="17" customWidth="1"/>
    <col min="6926" max="6926" width="14.42578125" style="17" customWidth="1"/>
    <col min="6927" max="7162" width="9.28515625" style="17"/>
    <col min="7163" max="7163" width="12.140625" style="17" customWidth="1"/>
    <col min="7164" max="7164" width="30" style="17" customWidth="1"/>
    <col min="7165" max="7165" width="24.42578125" style="17" customWidth="1"/>
    <col min="7166" max="7166" width="17.140625" style="17" customWidth="1"/>
    <col min="7167" max="7167" width="15.28515625" style="17" customWidth="1"/>
    <col min="7168" max="7168" width="13.42578125" style="17" customWidth="1"/>
    <col min="7169" max="7170" width="12.85546875" style="17" customWidth="1"/>
    <col min="7171" max="7171" width="15" style="17" customWidth="1"/>
    <col min="7172" max="7172" width="16.85546875" style="17" customWidth="1"/>
    <col min="7173" max="7173" width="16.140625" style="17" customWidth="1"/>
    <col min="7174" max="7174" width="15.42578125" style="17" customWidth="1"/>
    <col min="7175" max="7175" width="15.85546875" style="17" customWidth="1"/>
    <col min="7176" max="7176" width="19.42578125" style="17" customWidth="1"/>
    <col min="7177" max="7177" width="15.85546875" style="17" customWidth="1"/>
    <col min="7178" max="7178" width="14.28515625" style="17" customWidth="1"/>
    <col min="7179" max="7179" width="15.85546875" style="17" customWidth="1"/>
    <col min="7180" max="7180" width="17.7109375" style="17" customWidth="1"/>
    <col min="7181" max="7181" width="19.7109375" style="17" customWidth="1"/>
    <col min="7182" max="7182" width="14.42578125" style="17" customWidth="1"/>
    <col min="7183" max="7418" width="9.28515625" style="17"/>
    <col min="7419" max="7419" width="12.140625" style="17" customWidth="1"/>
    <col min="7420" max="7420" width="30" style="17" customWidth="1"/>
    <col min="7421" max="7421" width="24.42578125" style="17" customWidth="1"/>
    <col min="7422" max="7422" width="17.140625" style="17" customWidth="1"/>
    <col min="7423" max="7423" width="15.28515625" style="17" customWidth="1"/>
    <col min="7424" max="7424" width="13.42578125" style="17" customWidth="1"/>
    <col min="7425" max="7426" width="12.85546875" style="17" customWidth="1"/>
    <col min="7427" max="7427" width="15" style="17" customWidth="1"/>
    <col min="7428" max="7428" width="16.85546875" style="17" customWidth="1"/>
    <col min="7429" max="7429" width="16.140625" style="17" customWidth="1"/>
    <col min="7430" max="7430" width="15.42578125" style="17" customWidth="1"/>
    <col min="7431" max="7431" width="15.85546875" style="17" customWidth="1"/>
    <col min="7432" max="7432" width="19.42578125" style="17" customWidth="1"/>
    <col min="7433" max="7433" width="15.85546875" style="17" customWidth="1"/>
    <col min="7434" max="7434" width="14.28515625" style="17" customWidth="1"/>
    <col min="7435" max="7435" width="15.85546875" style="17" customWidth="1"/>
    <col min="7436" max="7436" width="17.7109375" style="17" customWidth="1"/>
    <col min="7437" max="7437" width="19.7109375" style="17" customWidth="1"/>
    <col min="7438" max="7438" width="14.42578125" style="17" customWidth="1"/>
    <col min="7439" max="7674" width="9.28515625" style="17"/>
    <col min="7675" max="7675" width="12.140625" style="17" customWidth="1"/>
    <col min="7676" max="7676" width="30" style="17" customWidth="1"/>
    <col min="7677" max="7677" width="24.42578125" style="17" customWidth="1"/>
    <col min="7678" max="7678" width="17.140625" style="17" customWidth="1"/>
    <col min="7679" max="7679" width="15.28515625" style="17" customWidth="1"/>
    <col min="7680" max="7680" width="13.42578125" style="17" customWidth="1"/>
    <col min="7681" max="7682" width="12.85546875" style="17" customWidth="1"/>
    <col min="7683" max="7683" width="15" style="17" customWidth="1"/>
    <col min="7684" max="7684" width="16.85546875" style="17" customWidth="1"/>
    <col min="7685" max="7685" width="16.140625" style="17" customWidth="1"/>
    <col min="7686" max="7686" width="15.42578125" style="17" customWidth="1"/>
    <col min="7687" max="7687" width="15.85546875" style="17" customWidth="1"/>
    <col min="7688" max="7688" width="19.42578125" style="17" customWidth="1"/>
    <col min="7689" max="7689" width="15.85546875" style="17" customWidth="1"/>
    <col min="7690" max="7690" width="14.28515625" style="17" customWidth="1"/>
    <col min="7691" max="7691" width="15.85546875" style="17" customWidth="1"/>
    <col min="7692" max="7692" width="17.7109375" style="17" customWidth="1"/>
    <col min="7693" max="7693" width="19.7109375" style="17" customWidth="1"/>
    <col min="7694" max="7694" width="14.42578125" style="17" customWidth="1"/>
    <col min="7695" max="7930" width="9.28515625" style="17"/>
    <col min="7931" max="7931" width="12.140625" style="17" customWidth="1"/>
    <col min="7932" max="7932" width="30" style="17" customWidth="1"/>
    <col min="7933" max="7933" width="24.42578125" style="17" customWidth="1"/>
    <col min="7934" max="7934" width="17.140625" style="17" customWidth="1"/>
    <col min="7935" max="7935" width="15.28515625" style="17" customWidth="1"/>
    <col min="7936" max="7936" width="13.42578125" style="17" customWidth="1"/>
    <col min="7937" max="7938" width="12.85546875" style="17" customWidth="1"/>
    <col min="7939" max="7939" width="15" style="17" customWidth="1"/>
    <col min="7940" max="7940" width="16.85546875" style="17" customWidth="1"/>
    <col min="7941" max="7941" width="16.140625" style="17" customWidth="1"/>
    <col min="7942" max="7942" width="15.42578125" style="17" customWidth="1"/>
    <col min="7943" max="7943" width="15.85546875" style="17" customWidth="1"/>
    <col min="7944" max="7944" width="19.42578125" style="17" customWidth="1"/>
    <col min="7945" max="7945" width="15.85546875" style="17" customWidth="1"/>
    <col min="7946" max="7946" width="14.28515625" style="17" customWidth="1"/>
    <col min="7947" max="7947" width="15.85546875" style="17" customWidth="1"/>
    <col min="7948" max="7948" width="17.7109375" style="17" customWidth="1"/>
    <col min="7949" max="7949" width="19.7109375" style="17" customWidth="1"/>
    <col min="7950" max="7950" width="14.42578125" style="17" customWidth="1"/>
    <col min="7951" max="8186" width="9.28515625" style="17"/>
    <col min="8187" max="8187" width="12.140625" style="17" customWidth="1"/>
    <col min="8188" max="8188" width="30" style="17" customWidth="1"/>
    <col min="8189" max="8189" width="24.42578125" style="17" customWidth="1"/>
    <col min="8190" max="8190" width="17.140625" style="17" customWidth="1"/>
    <col min="8191" max="8191" width="15.28515625" style="17" customWidth="1"/>
    <col min="8192" max="8192" width="13.42578125" style="17" customWidth="1"/>
    <col min="8193" max="8194" width="12.85546875" style="17" customWidth="1"/>
    <col min="8195" max="8195" width="15" style="17" customWidth="1"/>
    <col min="8196" max="8196" width="16.85546875" style="17" customWidth="1"/>
    <col min="8197" max="8197" width="16.140625" style="17" customWidth="1"/>
    <col min="8198" max="8198" width="15.42578125" style="17" customWidth="1"/>
    <col min="8199" max="8199" width="15.85546875" style="17" customWidth="1"/>
    <col min="8200" max="8200" width="19.42578125" style="17" customWidth="1"/>
    <col min="8201" max="8201" width="15.85546875" style="17" customWidth="1"/>
    <col min="8202" max="8202" width="14.28515625" style="17" customWidth="1"/>
    <col min="8203" max="8203" width="15.85546875" style="17" customWidth="1"/>
    <col min="8204" max="8204" width="17.7109375" style="17" customWidth="1"/>
    <col min="8205" max="8205" width="19.7109375" style="17" customWidth="1"/>
    <col min="8206" max="8206" width="14.42578125" style="17" customWidth="1"/>
    <col min="8207" max="8442" width="9.28515625" style="17"/>
    <col min="8443" max="8443" width="12.140625" style="17" customWidth="1"/>
    <col min="8444" max="8444" width="30" style="17" customWidth="1"/>
    <col min="8445" max="8445" width="24.42578125" style="17" customWidth="1"/>
    <col min="8446" max="8446" width="17.140625" style="17" customWidth="1"/>
    <col min="8447" max="8447" width="15.28515625" style="17" customWidth="1"/>
    <col min="8448" max="8448" width="13.42578125" style="17" customWidth="1"/>
    <col min="8449" max="8450" width="12.85546875" style="17" customWidth="1"/>
    <col min="8451" max="8451" width="15" style="17" customWidth="1"/>
    <col min="8452" max="8452" width="16.85546875" style="17" customWidth="1"/>
    <col min="8453" max="8453" width="16.140625" style="17" customWidth="1"/>
    <col min="8454" max="8454" width="15.42578125" style="17" customWidth="1"/>
    <col min="8455" max="8455" width="15.85546875" style="17" customWidth="1"/>
    <col min="8456" max="8456" width="19.42578125" style="17" customWidth="1"/>
    <col min="8457" max="8457" width="15.85546875" style="17" customWidth="1"/>
    <col min="8458" max="8458" width="14.28515625" style="17" customWidth="1"/>
    <col min="8459" max="8459" width="15.85546875" style="17" customWidth="1"/>
    <col min="8460" max="8460" width="17.7109375" style="17" customWidth="1"/>
    <col min="8461" max="8461" width="19.7109375" style="17" customWidth="1"/>
    <col min="8462" max="8462" width="14.42578125" style="17" customWidth="1"/>
    <col min="8463" max="8698" width="9.28515625" style="17"/>
    <col min="8699" max="8699" width="12.140625" style="17" customWidth="1"/>
    <col min="8700" max="8700" width="30" style="17" customWidth="1"/>
    <col min="8701" max="8701" width="24.42578125" style="17" customWidth="1"/>
    <col min="8702" max="8702" width="17.140625" style="17" customWidth="1"/>
    <col min="8703" max="8703" width="15.28515625" style="17" customWidth="1"/>
    <col min="8704" max="8704" width="13.42578125" style="17" customWidth="1"/>
    <col min="8705" max="8706" width="12.85546875" style="17" customWidth="1"/>
    <col min="8707" max="8707" width="15" style="17" customWidth="1"/>
    <col min="8708" max="8708" width="16.85546875" style="17" customWidth="1"/>
    <col min="8709" max="8709" width="16.140625" style="17" customWidth="1"/>
    <col min="8710" max="8710" width="15.42578125" style="17" customWidth="1"/>
    <col min="8711" max="8711" width="15.85546875" style="17" customWidth="1"/>
    <col min="8712" max="8712" width="19.42578125" style="17" customWidth="1"/>
    <col min="8713" max="8713" width="15.85546875" style="17" customWidth="1"/>
    <col min="8714" max="8714" width="14.28515625" style="17" customWidth="1"/>
    <col min="8715" max="8715" width="15.85546875" style="17" customWidth="1"/>
    <col min="8716" max="8716" width="17.7109375" style="17" customWidth="1"/>
    <col min="8717" max="8717" width="19.7109375" style="17" customWidth="1"/>
    <col min="8718" max="8718" width="14.42578125" style="17" customWidth="1"/>
    <col min="8719" max="8954" width="9.28515625" style="17"/>
    <col min="8955" max="8955" width="12.140625" style="17" customWidth="1"/>
    <col min="8956" max="8956" width="30" style="17" customWidth="1"/>
    <col min="8957" max="8957" width="24.42578125" style="17" customWidth="1"/>
    <col min="8958" max="8958" width="17.140625" style="17" customWidth="1"/>
    <col min="8959" max="8959" width="15.28515625" style="17" customWidth="1"/>
    <col min="8960" max="8960" width="13.42578125" style="17" customWidth="1"/>
    <col min="8961" max="8962" width="12.85546875" style="17" customWidth="1"/>
    <col min="8963" max="8963" width="15" style="17" customWidth="1"/>
    <col min="8964" max="8964" width="16.85546875" style="17" customWidth="1"/>
    <col min="8965" max="8965" width="16.140625" style="17" customWidth="1"/>
    <col min="8966" max="8966" width="15.42578125" style="17" customWidth="1"/>
    <col min="8967" max="8967" width="15.85546875" style="17" customWidth="1"/>
    <col min="8968" max="8968" width="19.42578125" style="17" customWidth="1"/>
    <col min="8969" max="8969" width="15.85546875" style="17" customWidth="1"/>
    <col min="8970" max="8970" width="14.28515625" style="17" customWidth="1"/>
    <col min="8971" max="8971" width="15.85546875" style="17" customWidth="1"/>
    <col min="8972" max="8972" width="17.7109375" style="17" customWidth="1"/>
    <col min="8973" max="8973" width="19.7109375" style="17" customWidth="1"/>
    <col min="8974" max="8974" width="14.42578125" style="17" customWidth="1"/>
    <col min="8975" max="9210" width="9.28515625" style="17"/>
    <col min="9211" max="9211" width="12.140625" style="17" customWidth="1"/>
    <col min="9212" max="9212" width="30" style="17" customWidth="1"/>
    <col min="9213" max="9213" width="24.42578125" style="17" customWidth="1"/>
    <col min="9214" max="9214" width="17.140625" style="17" customWidth="1"/>
    <col min="9215" max="9215" width="15.28515625" style="17" customWidth="1"/>
    <col min="9216" max="9216" width="13.42578125" style="17" customWidth="1"/>
    <col min="9217" max="9218" width="12.85546875" style="17" customWidth="1"/>
    <col min="9219" max="9219" width="15" style="17" customWidth="1"/>
    <col min="9220" max="9220" width="16.85546875" style="17" customWidth="1"/>
    <col min="9221" max="9221" width="16.140625" style="17" customWidth="1"/>
    <col min="9222" max="9222" width="15.42578125" style="17" customWidth="1"/>
    <col min="9223" max="9223" width="15.85546875" style="17" customWidth="1"/>
    <col min="9224" max="9224" width="19.42578125" style="17" customWidth="1"/>
    <col min="9225" max="9225" width="15.85546875" style="17" customWidth="1"/>
    <col min="9226" max="9226" width="14.28515625" style="17" customWidth="1"/>
    <col min="9227" max="9227" width="15.85546875" style="17" customWidth="1"/>
    <col min="9228" max="9228" width="17.7109375" style="17" customWidth="1"/>
    <col min="9229" max="9229" width="19.7109375" style="17" customWidth="1"/>
    <col min="9230" max="9230" width="14.42578125" style="17" customWidth="1"/>
    <col min="9231" max="9466" width="9.28515625" style="17"/>
    <col min="9467" max="9467" width="12.140625" style="17" customWidth="1"/>
    <col min="9468" max="9468" width="30" style="17" customWidth="1"/>
    <col min="9469" max="9469" width="24.42578125" style="17" customWidth="1"/>
    <col min="9470" max="9470" width="17.140625" style="17" customWidth="1"/>
    <col min="9471" max="9471" width="15.28515625" style="17" customWidth="1"/>
    <col min="9472" max="9472" width="13.42578125" style="17" customWidth="1"/>
    <col min="9473" max="9474" width="12.85546875" style="17" customWidth="1"/>
    <col min="9475" max="9475" width="15" style="17" customWidth="1"/>
    <col min="9476" max="9476" width="16.85546875" style="17" customWidth="1"/>
    <col min="9477" max="9477" width="16.140625" style="17" customWidth="1"/>
    <col min="9478" max="9478" width="15.42578125" style="17" customWidth="1"/>
    <col min="9479" max="9479" width="15.85546875" style="17" customWidth="1"/>
    <col min="9480" max="9480" width="19.42578125" style="17" customWidth="1"/>
    <col min="9481" max="9481" width="15.85546875" style="17" customWidth="1"/>
    <col min="9482" max="9482" width="14.28515625" style="17" customWidth="1"/>
    <col min="9483" max="9483" width="15.85546875" style="17" customWidth="1"/>
    <col min="9484" max="9484" width="17.7109375" style="17" customWidth="1"/>
    <col min="9485" max="9485" width="19.7109375" style="17" customWidth="1"/>
    <col min="9486" max="9486" width="14.42578125" style="17" customWidth="1"/>
    <col min="9487" max="9722" width="9.28515625" style="17"/>
    <col min="9723" max="9723" width="12.140625" style="17" customWidth="1"/>
    <col min="9724" max="9724" width="30" style="17" customWidth="1"/>
    <col min="9725" max="9725" width="24.42578125" style="17" customWidth="1"/>
    <col min="9726" max="9726" width="17.140625" style="17" customWidth="1"/>
    <col min="9727" max="9727" width="15.28515625" style="17" customWidth="1"/>
    <col min="9728" max="9728" width="13.42578125" style="17" customWidth="1"/>
    <col min="9729" max="9730" width="12.85546875" style="17" customWidth="1"/>
    <col min="9731" max="9731" width="15" style="17" customWidth="1"/>
    <col min="9732" max="9732" width="16.85546875" style="17" customWidth="1"/>
    <col min="9733" max="9733" width="16.140625" style="17" customWidth="1"/>
    <col min="9734" max="9734" width="15.42578125" style="17" customWidth="1"/>
    <col min="9735" max="9735" width="15.85546875" style="17" customWidth="1"/>
    <col min="9736" max="9736" width="19.42578125" style="17" customWidth="1"/>
    <col min="9737" max="9737" width="15.85546875" style="17" customWidth="1"/>
    <col min="9738" max="9738" width="14.28515625" style="17" customWidth="1"/>
    <col min="9739" max="9739" width="15.85546875" style="17" customWidth="1"/>
    <col min="9740" max="9740" width="17.7109375" style="17" customWidth="1"/>
    <col min="9741" max="9741" width="19.7109375" style="17" customWidth="1"/>
    <col min="9742" max="9742" width="14.42578125" style="17" customWidth="1"/>
    <col min="9743" max="9978" width="9.28515625" style="17"/>
    <col min="9979" max="9979" width="12.140625" style="17" customWidth="1"/>
    <col min="9980" max="9980" width="30" style="17" customWidth="1"/>
    <col min="9981" max="9981" width="24.42578125" style="17" customWidth="1"/>
    <col min="9982" max="9982" width="17.140625" style="17" customWidth="1"/>
    <col min="9983" max="9983" width="15.28515625" style="17" customWidth="1"/>
    <col min="9984" max="9984" width="13.42578125" style="17" customWidth="1"/>
    <col min="9985" max="9986" width="12.85546875" style="17" customWidth="1"/>
    <col min="9987" max="9987" width="15" style="17" customWidth="1"/>
    <col min="9988" max="9988" width="16.85546875" style="17" customWidth="1"/>
    <col min="9989" max="9989" width="16.140625" style="17" customWidth="1"/>
    <col min="9990" max="9990" width="15.42578125" style="17" customWidth="1"/>
    <col min="9991" max="9991" width="15.85546875" style="17" customWidth="1"/>
    <col min="9992" max="9992" width="19.42578125" style="17" customWidth="1"/>
    <col min="9993" max="9993" width="15.85546875" style="17" customWidth="1"/>
    <col min="9994" max="9994" width="14.28515625" style="17" customWidth="1"/>
    <col min="9995" max="9995" width="15.85546875" style="17" customWidth="1"/>
    <col min="9996" max="9996" width="17.7109375" style="17" customWidth="1"/>
    <col min="9997" max="9997" width="19.7109375" style="17" customWidth="1"/>
    <col min="9998" max="9998" width="14.42578125" style="17" customWidth="1"/>
    <col min="9999" max="10234" width="9.28515625" style="17"/>
    <col min="10235" max="10235" width="12.140625" style="17" customWidth="1"/>
    <col min="10236" max="10236" width="30" style="17" customWidth="1"/>
    <col min="10237" max="10237" width="24.42578125" style="17" customWidth="1"/>
    <col min="10238" max="10238" width="17.140625" style="17" customWidth="1"/>
    <col min="10239" max="10239" width="15.28515625" style="17" customWidth="1"/>
    <col min="10240" max="10240" width="13.42578125" style="17" customWidth="1"/>
    <col min="10241" max="10242" width="12.85546875" style="17" customWidth="1"/>
    <col min="10243" max="10243" width="15" style="17" customWidth="1"/>
    <col min="10244" max="10244" width="16.85546875" style="17" customWidth="1"/>
    <col min="10245" max="10245" width="16.140625" style="17" customWidth="1"/>
    <col min="10246" max="10246" width="15.42578125" style="17" customWidth="1"/>
    <col min="10247" max="10247" width="15.85546875" style="17" customWidth="1"/>
    <col min="10248" max="10248" width="19.42578125" style="17" customWidth="1"/>
    <col min="10249" max="10249" width="15.85546875" style="17" customWidth="1"/>
    <col min="10250" max="10250" width="14.28515625" style="17" customWidth="1"/>
    <col min="10251" max="10251" width="15.85546875" style="17" customWidth="1"/>
    <col min="10252" max="10252" width="17.7109375" style="17" customWidth="1"/>
    <col min="10253" max="10253" width="19.7109375" style="17" customWidth="1"/>
    <col min="10254" max="10254" width="14.42578125" style="17" customWidth="1"/>
    <col min="10255" max="10490" width="9.28515625" style="17"/>
    <col min="10491" max="10491" width="12.140625" style="17" customWidth="1"/>
    <col min="10492" max="10492" width="30" style="17" customWidth="1"/>
    <col min="10493" max="10493" width="24.42578125" style="17" customWidth="1"/>
    <col min="10494" max="10494" width="17.140625" style="17" customWidth="1"/>
    <col min="10495" max="10495" width="15.28515625" style="17" customWidth="1"/>
    <col min="10496" max="10496" width="13.42578125" style="17" customWidth="1"/>
    <col min="10497" max="10498" width="12.85546875" style="17" customWidth="1"/>
    <col min="10499" max="10499" width="15" style="17" customWidth="1"/>
    <col min="10500" max="10500" width="16.85546875" style="17" customWidth="1"/>
    <col min="10501" max="10501" width="16.140625" style="17" customWidth="1"/>
    <col min="10502" max="10502" width="15.42578125" style="17" customWidth="1"/>
    <col min="10503" max="10503" width="15.85546875" style="17" customWidth="1"/>
    <col min="10504" max="10504" width="19.42578125" style="17" customWidth="1"/>
    <col min="10505" max="10505" width="15.85546875" style="17" customWidth="1"/>
    <col min="10506" max="10506" width="14.28515625" style="17" customWidth="1"/>
    <col min="10507" max="10507" width="15.85546875" style="17" customWidth="1"/>
    <col min="10508" max="10508" width="17.7109375" style="17" customWidth="1"/>
    <col min="10509" max="10509" width="19.7109375" style="17" customWidth="1"/>
    <col min="10510" max="10510" width="14.42578125" style="17" customWidth="1"/>
    <col min="10511" max="10746" width="9.28515625" style="17"/>
    <col min="10747" max="10747" width="12.140625" style="17" customWidth="1"/>
    <col min="10748" max="10748" width="30" style="17" customWidth="1"/>
    <col min="10749" max="10749" width="24.42578125" style="17" customWidth="1"/>
    <col min="10750" max="10750" width="17.140625" style="17" customWidth="1"/>
    <col min="10751" max="10751" width="15.28515625" style="17" customWidth="1"/>
    <col min="10752" max="10752" width="13.42578125" style="17" customWidth="1"/>
    <col min="10753" max="10754" width="12.85546875" style="17" customWidth="1"/>
    <col min="10755" max="10755" width="15" style="17" customWidth="1"/>
    <col min="10756" max="10756" width="16.85546875" style="17" customWidth="1"/>
    <col min="10757" max="10757" width="16.140625" style="17" customWidth="1"/>
    <col min="10758" max="10758" width="15.42578125" style="17" customWidth="1"/>
    <col min="10759" max="10759" width="15.85546875" style="17" customWidth="1"/>
    <col min="10760" max="10760" width="19.42578125" style="17" customWidth="1"/>
    <col min="10761" max="10761" width="15.85546875" style="17" customWidth="1"/>
    <col min="10762" max="10762" width="14.28515625" style="17" customWidth="1"/>
    <col min="10763" max="10763" width="15.85546875" style="17" customWidth="1"/>
    <col min="10764" max="10764" width="17.7109375" style="17" customWidth="1"/>
    <col min="10765" max="10765" width="19.7109375" style="17" customWidth="1"/>
    <col min="10766" max="10766" width="14.42578125" style="17" customWidth="1"/>
    <col min="10767" max="11002" width="9.28515625" style="17"/>
    <col min="11003" max="11003" width="12.140625" style="17" customWidth="1"/>
    <col min="11004" max="11004" width="30" style="17" customWidth="1"/>
    <col min="11005" max="11005" width="24.42578125" style="17" customWidth="1"/>
    <col min="11006" max="11006" width="17.140625" style="17" customWidth="1"/>
    <col min="11007" max="11007" width="15.28515625" style="17" customWidth="1"/>
    <col min="11008" max="11008" width="13.42578125" style="17" customWidth="1"/>
    <col min="11009" max="11010" width="12.85546875" style="17" customWidth="1"/>
    <col min="11011" max="11011" width="15" style="17" customWidth="1"/>
    <col min="11012" max="11012" width="16.85546875" style="17" customWidth="1"/>
    <col min="11013" max="11013" width="16.140625" style="17" customWidth="1"/>
    <col min="11014" max="11014" width="15.42578125" style="17" customWidth="1"/>
    <col min="11015" max="11015" width="15.85546875" style="17" customWidth="1"/>
    <col min="11016" max="11016" width="19.42578125" style="17" customWidth="1"/>
    <col min="11017" max="11017" width="15.85546875" style="17" customWidth="1"/>
    <col min="11018" max="11018" width="14.28515625" style="17" customWidth="1"/>
    <col min="11019" max="11019" width="15.85546875" style="17" customWidth="1"/>
    <col min="11020" max="11020" width="17.7109375" style="17" customWidth="1"/>
    <col min="11021" max="11021" width="19.7109375" style="17" customWidth="1"/>
    <col min="11022" max="11022" width="14.42578125" style="17" customWidth="1"/>
    <col min="11023" max="11258" width="9.28515625" style="17"/>
    <col min="11259" max="11259" width="12.140625" style="17" customWidth="1"/>
    <col min="11260" max="11260" width="30" style="17" customWidth="1"/>
    <col min="11261" max="11261" width="24.42578125" style="17" customWidth="1"/>
    <col min="11262" max="11262" width="17.140625" style="17" customWidth="1"/>
    <col min="11263" max="11263" width="15.28515625" style="17" customWidth="1"/>
    <col min="11264" max="11264" width="13.42578125" style="17" customWidth="1"/>
    <col min="11265" max="11266" width="12.85546875" style="17" customWidth="1"/>
    <col min="11267" max="11267" width="15" style="17" customWidth="1"/>
    <col min="11268" max="11268" width="16.85546875" style="17" customWidth="1"/>
    <col min="11269" max="11269" width="16.140625" style="17" customWidth="1"/>
    <col min="11270" max="11270" width="15.42578125" style="17" customWidth="1"/>
    <col min="11271" max="11271" width="15.85546875" style="17" customWidth="1"/>
    <col min="11272" max="11272" width="19.42578125" style="17" customWidth="1"/>
    <col min="11273" max="11273" width="15.85546875" style="17" customWidth="1"/>
    <col min="11274" max="11274" width="14.28515625" style="17" customWidth="1"/>
    <col min="11275" max="11275" width="15.85546875" style="17" customWidth="1"/>
    <col min="11276" max="11276" width="17.7109375" style="17" customWidth="1"/>
    <col min="11277" max="11277" width="19.7109375" style="17" customWidth="1"/>
    <col min="11278" max="11278" width="14.42578125" style="17" customWidth="1"/>
    <col min="11279" max="11514" width="9.28515625" style="17"/>
    <col min="11515" max="11515" width="12.140625" style="17" customWidth="1"/>
    <col min="11516" max="11516" width="30" style="17" customWidth="1"/>
    <col min="11517" max="11517" width="24.42578125" style="17" customWidth="1"/>
    <col min="11518" max="11518" width="17.140625" style="17" customWidth="1"/>
    <col min="11519" max="11519" width="15.28515625" style="17" customWidth="1"/>
    <col min="11520" max="11520" width="13.42578125" style="17" customWidth="1"/>
    <col min="11521" max="11522" width="12.85546875" style="17" customWidth="1"/>
    <col min="11523" max="11523" width="15" style="17" customWidth="1"/>
    <col min="11524" max="11524" width="16.85546875" style="17" customWidth="1"/>
    <col min="11525" max="11525" width="16.140625" style="17" customWidth="1"/>
    <col min="11526" max="11526" width="15.42578125" style="17" customWidth="1"/>
    <col min="11527" max="11527" width="15.85546875" style="17" customWidth="1"/>
    <col min="11528" max="11528" width="19.42578125" style="17" customWidth="1"/>
    <col min="11529" max="11529" width="15.85546875" style="17" customWidth="1"/>
    <col min="11530" max="11530" width="14.28515625" style="17" customWidth="1"/>
    <col min="11531" max="11531" width="15.85546875" style="17" customWidth="1"/>
    <col min="11532" max="11532" width="17.7109375" style="17" customWidth="1"/>
    <col min="11533" max="11533" width="19.7109375" style="17" customWidth="1"/>
    <col min="11534" max="11534" width="14.42578125" style="17" customWidth="1"/>
    <col min="11535" max="11770" width="9.28515625" style="17"/>
    <col min="11771" max="11771" width="12.140625" style="17" customWidth="1"/>
    <col min="11772" max="11772" width="30" style="17" customWidth="1"/>
    <col min="11773" max="11773" width="24.42578125" style="17" customWidth="1"/>
    <col min="11774" max="11774" width="17.140625" style="17" customWidth="1"/>
    <col min="11775" max="11775" width="15.28515625" style="17" customWidth="1"/>
    <col min="11776" max="11776" width="13.42578125" style="17" customWidth="1"/>
    <col min="11777" max="11778" width="12.85546875" style="17" customWidth="1"/>
    <col min="11779" max="11779" width="15" style="17" customWidth="1"/>
    <col min="11780" max="11780" width="16.85546875" style="17" customWidth="1"/>
    <col min="11781" max="11781" width="16.140625" style="17" customWidth="1"/>
    <col min="11782" max="11782" width="15.42578125" style="17" customWidth="1"/>
    <col min="11783" max="11783" width="15.85546875" style="17" customWidth="1"/>
    <col min="11784" max="11784" width="19.42578125" style="17" customWidth="1"/>
    <col min="11785" max="11785" width="15.85546875" style="17" customWidth="1"/>
    <col min="11786" max="11786" width="14.28515625" style="17" customWidth="1"/>
    <col min="11787" max="11787" width="15.85546875" style="17" customWidth="1"/>
    <col min="11788" max="11788" width="17.7109375" style="17" customWidth="1"/>
    <col min="11789" max="11789" width="19.7109375" style="17" customWidth="1"/>
    <col min="11790" max="11790" width="14.42578125" style="17" customWidth="1"/>
    <col min="11791" max="12026" width="9.28515625" style="17"/>
    <col min="12027" max="12027" width="12.140625" style="17" customWidth="1"/>
    <col min="12028" max="12028" width="30" style="17" customWidth="1"/>
    <col min="12029" max="12029" width="24.42578125" style="17" customWidth="1"/>
    <col min="12030" max="12030" width="17.140625" style="17" customWidth="1"/>
    <col min="12031" max="12031" width="15.28515625" style="17" customWidth="1"/>
    <col min="12032" max="12032" width="13.42578125" style="17" customWidth="1"/>
    <col min="12033" max="12034" width="12.85546875" style="17" customWidth="1"/>
    <col min="12035" max="12035" width="15" style="17" customWidth="1"/>
    <col min="12036" max="12036" width="16.85546875" style="17" customWidth="1"/>
    <col min="12037" max="12037" width="16.140625" style="17" customWidth="1"/>
    <col min="12038" max="12038" width="15.42578125" style="17" customWidth="1"/>
    <col min="12039" max="12039" width="15.85546875" style="17" customWidth="1"/>
    <col min="12040" max="12040" width="19.42578125" style="17" customWidth="1"/>
    <col min="12041" max="12041" width="15.85546875" style="17" customWidth="1"/>
    <col min="12042" max="12042" width="14.28515625" style="17" customWidth="1"/>
    <col min="12043" max="12043" width="15.85546875" style="17" customWidth="1"/>
    <col min="12044" max="12044" width="17.7109375" style="17" customWidth="1"/>
    <col min="12045" max="12045" width="19.7109375" style="17" customWidth="1"/>
    <col min="12046" max="12046" width="14.42578125" style="17" customWidth="1"/>
    <col min="12047" max="12282" width="9.28515625" style="17"/>
    <col min="12283" max="12283" width="12.140625" style="17" customWidth="1"/>
    <col min="12284" max="12284" width="30" style="17" customWidth="1"/>
    <col min="12285" max="12285" width="24.42578125" style="17" customWidth="1"/>
    <col min="12286" max="12286" width="17.140625" style="17" customWidth="1"/>
    <col min="12287" max="12287" width="15.28515625" style="17" customWidth="1"/>
    <col min="12288" max="12288" width="13.42578125" style="17" customWidth="1"/>
    <col min="12289" max="12290" width="12.85546875" style="17" customWidth="1"/>
    <col min="12291" max="12291" width="15" style="17" customWidth="1"/>
    <col min="12292" max="12292" width="16.85546875" style="17" customWidth="1"/>
    <col min="12293" max="12293" width="16.140625" style="17" customWidth="1"/>
    <col min="12294" max="12294" width="15.42578125" style="17" customWidth="1"/>
    <col min="12295" max="12295" width="15.85546875" style="17" customWidth="1"/>
    <col min="12296" max="12296" width="19.42578125" style="17" customWidth="1"/>
    <col min="12297" max="12297" width="15.85546875" style="17" customWidth="1"/>
    <col min="12298" max="12298" width="14.28515625" style="17" customWidth="1"/>
    <col min="12299" max="12299" width="15.85546875" style="17" customWidth="1"/>
    <col min="12300" max="12300" width="17.7109375" style="17" customWidth="1"/>
    <col min="12301" max="12301" width="19.7109375" style="17" customWidth="1"/>
    <col min="12302" max="12302" width="14.42578125" style="17" customWidth="1"/>
    <col min="12303" max="12538" width="9.28515625" style="17"/>
    <col min="12539" max="12539" width="12.140625" style="17" customWidth="1"/>
    <col min="12540" max="12540" width="30" style="17" customWidth="1"/>
    <col min="12541" max="12541" width="24.42578125" style="17" customWidth="1"/>
    <col min="12542" max="12542" width="17.140625" style="17" customWidth="1"/>
    <col min="12543" max="12543" width="15.28515625" style="17" customWidth="1"/>
    <col min="12544" max="12544" width="13.42578125" style="17" customWidth="1"/>
    <col min="12545" max="12546" width="12.85546875" style="17" customWidth="1"/>
    <col min="12547" max="12547" width="15" style="17" customWidth="1"/>
    <col min="12548" max="12548" width="16.85546875" style="17" customWidth="1"/>
    <col min="12549" max="12549" width="16.140625" style="17" customWidth="1"/>
    <col min="12550" max="12550" width="15.42578125" style="17" customWidth="1"/>
    <col min="12551" max="12551" width="15.85546875" style="17" customWidth="1"/>
    <col min="12552" max="12552" width="19.42578125" style="17" customWidth="1"/>
    <col min="12553" max="12553" width="15.85546875" style="17" customWidth="1"/>
    <col min="12554" max="12554" width="14.28515625" style="17" customWidth="1"/>
    <col min="12555" max="12555" width="15.85546875" style="17" customWidth="1"/>
    <col min="12556" max="12556" width="17.7109375" style="17" customWidth="1"/>
    <col min="12557" max="12557" width="19.7109375" style="17" customWidth="1"/>
    <col min="12558" max="12558" width="14.42578125" style="17" customWidth="1"/>
    <col min="12559" max="12794" width="9.28515625" style="17"/>
    <col min="12795" max="12795" width="12.140625" style="17" customWidth="1"/>
    <col min="12796" max="12796" width="30" style="17" customWidth="1"/>
    <col min="12797" max="12797" width="24.42578125" style="17" customWidth="1"/>
    <col min="12798" max="12798" width="17.140625" style="17" customWidth="1"/>
    <col min="12799" max="12799" width="15.28515625" style="17" customWidth="1"/>
    <col min="12800" max="12800" width="13.42578125" style="17" customWidth="1"/>
    <col min="12801" max="12802" width="12.85546875" style="17" customWidth="1"/>
    <col min="12803" max="12803" width="15" style="17" customWidth="1"/>
    <col min="12804" max="12804" width="16.85546875" style="17" customWidth="1"/>
    <col min="12805" max="12805" width="16.140625" style="17" customWidth="1"/>
    <col min="12806" max="12806" width="15.42578125" style="17" customWidth="1"/>
    <col min="12807" max="12807" width="15.85546875" style="17" customWidth="1"/>
    <col min="12808" max="12808" width="19.42578125" style="17" customWidth="1"/>
    <col min="12809" max="12809" width="15.85546875" style="17" customWidth="1"/>
    <col min="12810" max="12810" width="14.28515625" style="17" customWidth="1"/>
    <col min="12811" max="12811" width="15.85546875" style="17" customWidth="1"/>
    <col min="12812" max="12812" width="17.7109375" style="17" customWidth="1"/>
    <col min="12813" max="12813" width="19.7109375" style="17" customWidth="1"/>
    <col min="12814" max="12814" width="14.42578125" style="17" customWidth="1"/>
    <col min="12815" max="13050" width="9.28515625" style="17"/>
    <col min="13051" max="13051" width="12.140625" style="17" customWidth="1"/>
    <col min="13052" max="13052" width="30" style="17" customWidth="1"/>
    <col min="13053" max="13053" width="24.42578125" style="17" customWidth="1"/>
    <col min="13054" max="13054" width="17.140625" style="17" customWidth="1"/>
    <col min="13055" max="13055" width="15.28515625" style="17" customWidth="1"/>
    <col min="13056" max="13056" width="13.42578125" style="17" customWidth="1"/>
    <col min="13057" max="13058" width="12.85546875" style="17" customWidth="1"/>
    <col min="13059" max="13059" width="15" style="17" customWidth="1"/>
    <col min="13060" max="13060" width="16.85546875" style="17" customWidth="1"/>
    <col min="13061" max="13061" width="16.140625" style="17" customWidth="1"/>
    <col min="13062" max="13062" width="15.42578125" style="17" customWidth="1"/>
    <col min="13063" max="13063" width="15.85546875" style="17" customWidth="1"/>
    <col min="13064" max="13064" width="19.42578125" style="17" customWidth="1"/>
    <col min="13065" max="13065" width="15.85546875" style="17" customWidth="1"/>
    <col min="13066" max="13066" width="14.28515625" style="17" customWidth="1"/>
    <col min="13067" max="13067" width="15.85546875" style="17" customWidth="1"/>
    <col min="13068" max="13068" width="17.7109375" style="17" customWidth="1"/>
    <col min="13069" max="13069" width="19.7109375" style="17" customWidth="1"/>
    <col min="13070" max="13070" width="14.42578125" style="17" customWidth="1"/>
    <col min="13071" max="13306" width="9.28515625" style="17"/>
    <col min="13307" max="13307" width="12.140625" style="17" customWidth="1"/>
    <col min="13308" max="13308" width="30" style="17" customWidth="1"/>
    <col min="13309" max="13309" width="24.42578125" style="17" customWidth="1"/>
    <col min="13310" max="13310" width="17.140625" style="17" customWidth="1"/>
    <col min="13311" max="13311" width="15.28515625" style="17" customWidth="1"/>
    <col min="13312" max="13312" width="13.42578125" style="17" customWidth="1"/>
    <col min="13313" max="13314" width="12.85546875" style="17" customWidth="1"/>
    <col min="13315" max="13315" width="15" style="17" customWidth="1"/>
    <col min="13316" max="13316" width="16.85546875" style="17" customWidth="1"/>
    <col min="13317" max="13317" width="16.140625" style="17" customWidth="1"/>
    <col min="13318" max="13318" width="15.42578125" style="17" customWidth="1"/>
    <col min="13319" max="13319" width="15.85546875" style="17" customWidth="1"/>
    <col min="13320" max="13320" width="19.42578125" style="17" customWidth="1"/>
    <col min="13321" max="13321" width="15.85546875" style="17" customWidth="1"/>
    <col min="13322" max="13322" width="14.28515625" style="17" customWidth="1"/>
    <col min="13323" max="13323" width="15.85546875" style="17" customWidth="1"/>
    <col min="13324" max="13324" width="17.7109375" style="17" customWidth="1"/>
    <col min="13325" max="13325" width="19.7109375" style="17" customWidth="1"/>
    <col min="13326" max="13326" width="14.42578125" style="17" customWidth="1"/>
    <col min="13327" max="13562" width="9.28515625" style="17"/>
    <col min="13563" max="13563" width="12.140625" style="17" customWidth="1"/>
    <col min="13564" max="13564" width="30" style="17" customWidth="1"/>
    <col min="13565" max="13565" width="24.42578125" style="17" customWidth="1"/>
    <col min="13566" max="13566" width="17.140625" style="17" customWidth="1"/>
    <col min="13567" max="13567" width="15.28515625" style="17" customWidth="1"/>
    <col min="13568" max="13568" width="13.42578125" style="17" customWidth="1"/>
    <col min="13569" max="13570" width="12.85546875" style="17" customWidth="1"/>
    <col min="13571" max="13571" width="15" style="17" customWidth="1"/>
    <col min="13572" max="13572" width="16.85546875" style="17" customWidth="1"/>
    <col min="13573" max="13573" width="16.140625" style="17" customWidth="1"/>
    <col min="13574" max="13574" width="15.42578125" style="17" customWidth="1"/>
    <col min="13575" max="13575" width="15.85546875" style="17" customWidth="1"/>
    <col min="13576" max="13576" width="19.42578125" style="17" customWidth="1"/>
    <col min="13577" max="13577" width="15.85546875" style="17" customWidth="1"/>
    <col min="13578" max="13578" width="14.28515625" style="17" customWidth="1"/>
    <col min="13579" max="13579" width="15.85546875" style="17" customWidth="1"/>
    <col min="13580" max="13580" width="17.7109375" style="17" customWidth="1"/>
    <col min="13581" max="13581" width="19.7109375" style="17" customWidth="1"/>
    <col min="13582" max="13582" width="14.42578125" style="17" customWidth="1"/>
    <col min="13583" max="13818" width="9.28515625" style="17"/>
    <col min="13819" max="13819" width="12.140625" style="17" customWidth="1"/>
    <col min="13820" max="13820" width="30" style="17" customWidth="1"/>
    <col min="13821" max="13821" width="24.42578125" style="17" customWidth="1"/>
    <col min="13822" max="13822" width="17.140625" style="17" customWidth="1"/>
    <col min="13823" max="13823" width="15.28515625" style="17" customWidth="1"/>
    <col min="13824" max="13824" width="13.42578125" style="17" customWidth="1"/>
    <col min="13825" max="13826" width="12.85546875" style="17" customWidth="1"/>
    <col min="13827" max="13827" width="15" style="17" customWidth="1"/>
    <col min="13828" max="13828" width="16.85546875" style="17" customWidth="1"/>
    <col min="13829" max="13829" width="16.140625" style="17" customWidth="1"/>
    <col min="13830" max="13830" width="15.42578125" style="17" customWidth="1"/>
    <col min="13831" max="13831" width="15.85546875" style="17" customWidth="1"/>
    <col min="13832" max="13832" width="19.42578125" style="17" customWidth="1"/>
    <col min="13833" max="13833" width="15.85546875" style="17" customWidth="1"/>
    <col min="13834" max="13834" width="14.28515625" style="17" customWidth="1"/>
    <col min="13835" max="13835" width="15.85546875" style="17" customWidth="1"/>
    <col min="13836" max="13836" width="17.7109375" style="17" customWidth="1"/>
    <col min="13837" max="13837" width="19.7109375" style="17" customWidth="1"/>
    <col min="13838" max="13838" width="14.42578125" style="17" customWidth="1"/>
    <col min="13839" max="14074" width="9.28515625" style="17"/>
    <col min="14075" max="14075" width="12.140625" style="17" customWidth="1"/>
    <col min="14076" max="14076" width="30" style="17" customWidth="1"/>
    <col min="14077" max="14077" width="24.42578125" style="17" customWidth="1"/>
    <col min="14078" max="14078" width="17.140625" style="17" customWidth="1"/>
    <col min="14079" max="14079" width="15.28515625" style="17" customWidth="1"/>
    <col min="14080" max="14080" width="13.42578125" style="17" customWidth="1"/>
    <col min="14081" max="14082" width="12.85546875" style="17" customWidth="1"/>
    <col min="14083" max="14083" width="15" style="17" customWidth="1"/>
    <col min="14084" max="14084" width="16.85546875" style="17" customWidth="1"/>
    <col min="14085" max="14085" width="16.140625" style="17" customWidth="1"/>
    <col min="14086" max="14086" width="15.42578125" style="17" customWidth="1"/>
    <col min="14087" max="14087" width="15.85546875" style="17" customWidth="1"/>
    <col min="14088" max="14088" width="19.42578125" style="17" customWidth="1"/>
    <col min="14089" max="14089" width="15.85546875" style="17" customWidth="1"/>
    <col min="14090" max="14090" width="14.28515625" style="17" customWidth="1"/>
    <col min="14091" max="14091" width="15.85546875" style="17" customWidth="1"/>
    <col min="14092" max="14092" width="17.7109375" style="17" customWidth="1"/>
    <col min="14093" max="14093" width="19.7109375" style="17" customWidth="1"/>
    <col min="14094" max="14094" width="14.42578125" style="17" customWidth="1"/>
    <col min="14095" max="14330" width="9.28515625" style="17"/>
    <col min="14331" max="14331" width="12.140625" style="17" customWidth="1"/>
    <col min="14332" max="14332" width="30" style="17" customWidth="1"/>
    <col min="14333" max="14333" width="24.42578125" style="17" customWidth="1"/>
    <col min="14334" max="14334" width="17.140625" style="17" customWidth="1"/>
    <col min="14335" max="14335" width="15.28515625" style="17" customWidth="1"/>
    <col min="14336" max="14336" width="13.42578125" style="17" customWidth="1"/>
    <col min="14337" max="14338" width="12.85546875" style="17" customWidth="1"/>
    <col min="14339" max="14339" width="15" style="17" customWidth="1"/>
    <col min="14340" max="14340" width="16.85546875" style="17" customWidth="1"/>
    <col min="14341" max="14341" width="16.140625" style="17" customWidth="1"/>
    <col min="14342" max="14342" width="15.42578125" style="17" customWidth="1"/>
    <col min="14343" max="14343" width="15.85546875" style="17" customWidth="1"/>
    <col min="14344" max="14344" width="19.42578125" style="17" customWidth="1"/>
    <col min="14345" max="14345" width="15.85546875" style="17" customWidth="1"/>
    <col min="14346" max="14346" width="14.28515625" style="17" customWidth="1"/>
    <col min="14347" max="14347" width="15.85546875" style="17" customWidth="1"/>
    <col min="14348" max="14348" width="17.7109375" style="17" customWidth="1"/>
    <col min="14349" max="14349" width="19.7109375" style="17" customWidth="1"/>
    <col min="14350" max="14350" width="14.42578125" style="17" customWidth="1"/>
    <col min="14351" max="14586" width="9.28515625" style="17"/>
    <col min="14587" max="14587" width="12.140625" style="17" customWidth="1"/>
    <col min="14588" max="14588" width="30" style="17" customWidth="1"/>
    <col min="14589" max="14589" width="24.42578125" style="17" customWidth="1"/>
    <col min="14590" max="14590" width="17.140625" style="17" customWidth="1"/>
    <col min="14591" max="14591" width="15.28515625" style="17" customWidth="1"/>
    <col min="14592" max="14592" width="13.42578125" style="17" customWidth="1"/>
    <col min="14593" max="14594" width="12.85546875" style="17" customWidth="1"/>
    <col min="14595" max="14595" width="15" style="17" customWidth="1"/>
    <col min="14596" max="14596" width="16.85546875" style="17" customWidth="1"/>
    <col min="14597" max="14597" width="16.140625" style="17" customWidth="1"/>
    <col min="14598" max="14598" width="15.42578125" style="17" customWidth="1"/>
    <col min="14599" max="14599" width="15.85546875" style="17" customWidth="1"/>
    <col min="14600" max="14600" width="19.42578125" style="17" customWidth="1"/>
    <col min="14601" max="14601" width="15.85546875" style="17" customWidth="1"/>
    <col min="14602" max="14602" width="14.28515625" style="17" customWidth="1"/>
    <col min="14603" max="14603" width="15.85546875" style="17" customWidth="1"/>
    <col min="14604" max="14604" width="17.7109375" style="17" customWidth="1"/>
    <col min="14605" max="14605" width="19.7109375" style="17" customWidth="1"/>
    <col min="14606" max="14606" width="14.42578125" style="17" customWidth="1"/>
    <col min="14607" max="14842" width="9.28515625" style="17"/>
    <col min="14843" max="14843" width="12.140625" style="17" customWidth="1"/>
    <col min="14844" max="14844" width="30" style="17" customWidth="1"/>
    <col min="14845" max="14845" width="24.42578125" style="17" customWidth="1"/>
    <col min="14846" max="14846" width="17.140625" style="17" customWidth="1"/>
    <col min="14847" max="14847" width="15.28515625" style="17" customWidth="1"/>
    <col min="14848" max="14848" width="13.42578125" style="17" customWidth="1"/>
    <col min="14849" max="14850" width="12.85546875" style="17" customWidth="1"/>
    <col min="14851" max="14851" width="15" style="17" customWidth="1"/>
    <col min="14852" max="14852" width="16.85546875" style="17" customWidth="1"/>
    <col min="14853" max="14853" width="16.140625" style="17" customWidth="1"/>
    <col min="14854" max="14854" width="15.42578125" style="17" customWidth="1"/>
    <col min="14855" max="14855" width="15.85546875" style="17" customWidth="1"/>
    <col min="14856" max="14856" width="19.42578125" style="17" customWidth="1"/>
    <col min="14857" max="14857" width="15.85546875" style="17" customWidth="1"/>
    <col min="14858" max="14858" width="14.28515625" style="17" customWidth="1"/>
    <col min="14859" max="14859" width="15.85546875" style="17" customWidth="1"/>
    <col min="14860" max="14860" width="17.7109375" style="17" customWidth="1"/>
    <col min="14861" max="14861" width="19.7109375" style="17" customWidth="1"/>
    <col min="14862" max="14862" width="14.42578125" style="17" customWidth="1"/>
    <col min="14863" max="15098" width="9.28515625" style="17"/>
    <col min="15099" max="15099" width="12.140625" style="17" customWidth="1"/>
    <col min="15100" max="15100" width="30" style="17" customWidth="1"/>
    <col min="15101" max="15101" width="24.42578125" style="17" customWidth="1"/>
    <col min="15102" max="15102" width="17.140625" style="17" customWidth="1"/>
    <col min="15103" max="15103" width="15.28515625" style="17" customWidth="1"/>
    <col min="15104" max="15104" width="13.42578125" style="17" customWidth="1"/>
    <col min="15105" max="15106" width="12.85546875" style="17" customWidth="1"/>
    <col min="15107" max="15107" width="15" style="17" customWidth="1"/>
    <col min="15108" max="15108" width="16.85546875" style="17" customWidth="1"/>
    <col min="15109" max="15109" width="16.140625" style="17" customWidth="1"/>
    <col min="15110" max="15110" width="15.42578125" style="17" customWidth="1"/>
    <col min="15111" max="15111" width="15.85546875" style="17" customWidth="1"/>
    <col min="15112" max="15112" width="19.42578125" style="17" customWidth="1"/>
    <col min="15113" max="15113" width="15.85546875" style="17" customWidth="1"/>
    <col min="15114" max="15114" width="14.28515625" style="17" customWidth="1"/>
    <col min="15115" max="15115" width="15.85546875" style="17" customWidth="1"/>
    <col min="15116" max="15116" width="17.7109375" style="17" customWidth="1"/>
    <col min="15117" max="15117" width="19.7109375" style="17" customWidth="1"/>
    <col min="15118" max="15118" width="14.42578125" style="17" customWidth="1"/>
    <col min="15119" max="15354" width="9.28515625" style="17"/>
    <col min="15355" max="15355" width="12.140625" style="17" customWidth="1"/>
    <col min="15356" max="15356" width="30" style="17" customWidth="1"/>
    <col min="15357" max="15357" width="24.42578125" style="17" customWidth="1"/>
    <col min="15358" max="15358" width="17.140625" style="17" customWidth="1"/>
    <col min="15359" max="15359" width="15.28515625" style="17" customWidth="1"/>
    <col min="15360" max="15360" width="13.42578125" style="17" customWidth="1"/>
    <col min="15361" max="15362" width="12.85546875" style="17" customWidth="1"/>
    <col min="15363" max="15363" width="15" style="17" customWidth="1"/>
    <col min="15364" max="15364" width="16.85546875" style="17" customWidth="1"/>
    <col min="15365" max="15365" width="16.140625" style="17" customWidth="1"/>
    <col min="15366" max="15366" width="15.42578125" style="17" customWidth="1"/>
    <col min="15367" max="15367" width="15.85546875" style="17" customWidth="1"/>
    <col min="15368" max="15368" width="19.42578125" style="17" customWidth="1"/>
    <col min="15369" max="15369" width="15.85546875" style="17" customWidth="1"/>
    <col min="15370" max="15370" width="14.28515625" style="17" customWidth="1"/>
    <col min="15371" max="15371" width="15.85546875" style="17" customWidth="1"/>
    <col min="15372" max="15372" width="17.7109375" style="17" customWidth="1"/>
    <col min="15373" max="15373" width="19.7109375" style="17" customWidth="1"/>
    <col min="15374" max="15374" width="14.42578125" style="17" customWidth="1"/>
    <col min="15375" max="15610" width="9.28515625" style="17"/>
    <col min="15611" max="15611" width="12.140625" style="17" customWidth="1"/>
    <col min="15612" max="15612" width="30" style="17" customWidth="1"/>
    <col min="15613" max="15613" width="24.42578125" style="17" customWidth="1"/>
    <col min="15614" max="15614" width="17.140625" style="17" customWidth="1"/>
    <col min="15615" max="15615" width="15.28515625" style="17" customWidth="1"/>
    <col min="15616" max="15616" width="13.42578125" style="17" customWidth="1"/>
    <col min="15617" max="15618" width="12.85546875" style="17" customWidth="1"/>
    <col min="15619" max="15619" width="15" style="17" customWidth="1"/>
    <col min="15620" max="15620" width="16.85546875" style="17" customWidth="1"/>
    <col min="15621" max="15621" width="16.140625" style="17" customWidth="1"/>
    <col min="15622" max="15622" width="15.42578125" style="17" customWidth="1"/>
    <col min="15623" max="15623" width="15.85546875" style="17" customWidth="1"/>
    <col min="15624" max="15624" width="19.42578125" style="17" customWidth="1"/>
    <col min="15625" max="15625" width="15.85546875" style="17" customWidth="1"/>
    <col min="15626" max="15626" width="14.28515625" style="17" customWidth="1"/>
    <col min="15627" max="15627" width="15.85546875" style="17" customWidth="1"/>
    <col min="15628" max="15628" width="17.7109375" style="17" customWidth="1"/>
    <col min="15629" max="15629" width="19.7109375" style="17" customWidth="1"/>
    <col min="15630" max="15630" width="14.42578125" style="17" customWidth="1"/>
    <col min="15631" max="15866" width="9.28515625" style="17"/>
    <col min="15867" max="15867" width="12.140625" style="17" customWidth="1"/>
    <col min="15868" max="15868" width="30" style="17" customWidth="1"/>
    <col min="15869" max="15869" width="24.42578125" style="17" customWidth="1"/>
    <col min="15870" max="15870" width="17.140625" style="17" customWidth="1"/>
    <col min="15871" max="15871" width="15.28515625" style="17" customWidth="1"/>
    <col min="15872" max="15872" width="13.42578125" style="17" customWidth="1"/>
    <col min="15873" max="15874" width="12.85546875" style="17" customWidth="1"/>
    <col min="15875" max="15875" width="15" style="17" customWidth="1"/>
    <col min="15876" max="15876" width="16.85546875" style="17" customWidth="1"/>
    <col min="15877" max="15877" width="16.140625" style="17" customWidth="1"/>
    <col min="15878" max="15878" width="15.42578125" style="17" customWidth="1"/>
    <col min="15879" max="15879" width="15.85546875" style="17" customWidth="1"/>
    <col min="15880" max="15880" width="19.42578125" style="17" customWidth="1"/>
    <col min="15881" max="15881" width="15.85546875" style="17" customWidth="1"/>
    <col min="15882" max="15882" width="14.28515625" style="17" customWidth="1"/>
    <col min="15883" max="15883" width="15.85546875" style="17" customWidth="1"/>
    <col min="15884" max="15884" width="17.7109375" style="17" customWidth="1"/>
    <col min="15885" max="15885" width="19.7109375" style="17" customWidth="1"/>
    <col min="15886" max="15886" width="14.42578125" style="17" customWidth="1"/>
    <col min="15887" max="16122" width="9.28515625" style="17"/>
    <col min="16123" max="16123" width="12.140625" style="17" customWidth="1"/>
    <col min="16124" max="16124" width="30" style="17" customWidth="1"/>
    <col min="16125" max="16125" width="24.42578125" style="17" customWidth="1"/>
    <col min="16126" max="16126" width="17.140625" style="17" customWidth="1"/>
    <col min="16127" max="16127" width="15.28515625" style="17" customWidth="1"/>
    <col min="16128" max="16128" width="13.42578125" style="17" customWidth="1"/>
    <col min="16129" max="16130" width="12.85546875" style="17" customWidth="1"/>
    <col min="16131" max="16131" width="15" style="17" customWidth="1"/>
    <col min="16132" max="16132" width="16.85546875" style="17" customWidth="1"/>
    <col min="16133" max="16133" width="16.140625" style="17" customWidth="1"/>
    <col min="16134" max="16134" width="15.42578125" style="17" customWidth="1"/>
    <col min="16135" max="16135" width="15.85546875" style="17" customWidth="1"/>
    <col min="16136" max="16136" width="19.42578125" style="17" customWidth="1"/>
    <col min="16137" max="16137" width="15.85546875" style="17" customWidth="1"/>
    <col min="16138" max="16138" width="14.28515625" style="17" customWidth="1"/>
    <col min="16139" max="16139" width="15.85546875" style="17" customWidth="1"/>
    <col min="16140" max="16140" width="17.7109375" style="17" customWidth="1"/>
    <col min="16141" max="16141" width="19.7109375" style="17" customWidth="1"/>
    <col min="16142" max="16142" width="14.42578125" style="17" customWidth="1"/>
    <col min="16143" max="16383" width="9.28515625" style="17"/>
    <col min="16384" max="16384" width="9.28515625" style="17" customWidth="1"/>
  </cols>
  <sheetData>
    <row r="1" spans="1:19" s="25" customFormat="1" ht="15.6" x14ac:dyDescent="0.3">
      <c r="G1" s="26"/>
      <c r="I1" s="27"/>
      <c r="J1" s="27"/>
      <c r="K1" s="27"/>
      <c r="L1" s="27"/>
      <c r="M1" s="27"/>
      <c r="N1" s="27"/>
      <c r="O1" s="27"/>
      <c r="P1" s="27"/>
      <c r="Q1" s="27"/>
      <c r="R1" s="27"/>
      <c r="S1" s="27"/>
    </row>
    <row r="2" spans="1:19" s="25" customFormat="1" ht="15.6" x14ac:dyDescent="0.3">
      <c r="A2" s="45"/>
      <c r="G2" s="26"/>
      <c r="I2" s="27"/>
      <c r="J2" s="27"/>
      <c r="K2" s="27"/>
      <c r="L2" s="27"/>
      <c r="M2" s="27"/>
      <c r="N2" s="27"/>
      <c r="O2" s="27"/>
      <c r="P2" s="27"/>
      <c r="Q2" s="27"/>
      <c r="R2" s="27"/>
      <c r="S2" s="27"/>
    </row>
    <row r="3" spans="1:19" s="25" customFormat="1" ht="15.6" x14ac:dyDescent="0.3">
      <c r="A3" s="45"/>
      <c r="G3" s="26"/>
      <c r="I3" s="27"/>
      <c r="J3" s="27"/>
      <c r="K3" s="27"/>
      <c r="L3" s="27"/>
      <c r="M3" s="27"/>
      <c r="N3" s="27"/>
      <c r="O3" s="27"/>
      <c r="P3" s="27"/>
      <c r="Q3" s="27"/>
      <c r="R3" s="27"/>
      <c r="S3" s="27"/>
    </row>
    <row r="4" spans="1:19" x14ac:dyDescent="0.25">
      <c r="A4" s="45"/>
    </row>
    <row r="5" spans="1:19" x14ac:dyDescent="0.25">
      <c r="A5" s="45"/>
    </row>
    <row r="6" spans="1:19" ht="15.6" x14ac:dyDescent="0.3">
      <c r="A6" s="133" t="s">
        <v>25</v>
      </c>
      <c r="B6" s="133"/>
      <c r="C6" s="133"/>
      <c r="D6" s="133"/>
      <c r="E6" s="133"/>
      <c r="F6" s="133"/>
      <c r="G6" s="133"/>
      <c r="H6" s="133"/>
      <c r="I6" s="133"/>
      <c r="J6" s="133"/>
      <c r="K6" s="133"/>
      <c r="L6" s="133"/>
      <c r="M6" s="133"/>
      <c r="N6" s="133"/>
      <c r="O6" s="133"/>
      <c r="P6" s="133"/>
      <c r="Q6" s="133"/>
      <c r="R6" s="133"/>
      <c r="S6" s="133"/>
    </row>
    <row r="7" spans="1:19" ht="15.6" x14ac:dyDescent="0.3">
      <c r="A7" s="133"/>
      <c r="B7" s="133"/>
      <c r="C7" s="133"/>
      <c r="D7" s="133"/>
      <c r="E7" s="133"/>
      <c r="F7" s="133"/>
      <c r="G7" s="133"/>
      <c r="H7" s="133"/>
      <c r="I7" s="133"/>
      <c r="J7" s="133"/>
      <c r="K7" s="133"/>
      <c r="L7" s="133"/>
      <c r="M7" s="133"/>
      <c r="N7" s="133"/>
      <c r="O7" s="133"/>
      <c r="P7" s="133"/>
      <c r="Q7" s="133"/>
      <c r="R7" s="133"/>
      <c r="S7" s="133"/>
    </row>
    <row r="8" spans="1:19" ht="15.6" x14ac:dyDescent="0.3">
      <c r="A8" s="50"/>
      <c r="B8" s="50"/>
      <c r="C8" s="50"/>
      <c r="D8" s="50"/>
      <c r="E8" s="50"/>
      <c r="F8" s="50"/>
      <c r="G8" s="50"/>
      <c r="H8" s="50"/>
      <c r="I8" s="50"/>
      <c r="J8" s="50"/>
      <c r="K8" s="50"/>
      <c r="L8" s="50"/>
      <c r="M8" s="50"/>
      <c r="N8" s="50"/>
      <c r="O8" s="50"/>
      <c r="P8" s="50"/>
      <c r="Q8" s="50"/>
      <c r="R8" s="50"/>
      <c r="S8" s="50"/>
    </row>
    <row r="9" spans="1:19" ht="15.6" x14ac:dyDescent="0.3">
      <c r="A9" s="28"/>
      <c r="B9" s="28"/>
      <c r="C9" s="28"/>
      <c r="D9" s="28"/>
      <c r="E9" s="28"/>
      <c r="F9" s="28"/>
      <c r="G9" s="28"/>
      <c r="I9" s="29" t="s">
        <v>33</v>
      </c>
      <c r="J9" s="82"/>
      <c r="K9" s="28" t="s">
        <v>34</v>
      </c>
      <c r="L9" s="82"/>
      <c r="M9" s="28" t="s">
        <v>35</v>
      </c>
      <c r="N9" s="28"/>
      <c r="O9" s="28"/>
      <c r="P9" s="28"/>
      <c r="Q9" s="28"/>
      <c r="R9" s="28"/>
    </row>
    <row r="10" spans="1:19" ht="15.6" x14ac:dyDescent="0.3">
      <c r="A10" s="71"/>
      <c r="B10" s="71"/>
      <c r="C10" s="71"/>
      <c r="D10" s="71"/>
      <c r="E10" s="71"/>
      <c r="F10" s="71"/>
      <c r="G10" s="71"/>
      <c r="I10" s="71"/>
      <c r="J10" s="71"/>
      <c r="K10" s="71"/>
      <c r="L10" s="71"/>
      <c r="M10" s="71"/>
      <c r="N10" s="71"/>
      <c r="O10" s="71"/>
      <c r="P10" s="71"/>
      <c r="Q10" s="71"/>
      <c r="R10" s="71"/>
    </row>
    <row r="11" spans="1:19" ht="15" customHeight="1" x14ac:dyDescent="0.3">
      <c r="A11" s="46"/>
      <c r="B11" s="46"/>
      <c r="C11" s="46"/>
      <c r="D11" s="46"/>
      <c r="E11" s="46"/>
      <c r="F11" s="46"/>
      <c r="G11" s="46"/>
      <c r="I11" s="46"/>
      <c r="J11" s="47" t="s">
        <v>41</v>
      </c>
      <c r="K11" s="84"/>
      <c r="L11" s="46"/>
      <c r="M11" s="46"/>
      <c r="N11" s="46"/>
      <c r="O11" s="46"/>
      <c r="P11" s="46"/>
      <c r="Q11" s="46"/>
      <c r="R11" s="46"/>
    </row>
    <row r="12" spans="1:19" ht="15.6" x14ac:dyDescent="0.3">
      <c r="A12" s="18"/>
      <c r="B12" s="18"/>
      <c r="C12" s="18"/>
      <c r="D12" s="18"/>
      <c r="E12" s="18"/>
      <c r="F12" s="18"/>
      <c r="G12" s="18"/>
      <c r="H12" s="18"/>
      <c r="I12" s="18"/>
      <c r="J12" s="18"/>
      <c r="K12" s="18"/>
      <c r="L12" s="18"/>
      <c r="M12" s="18"/>
      <c r="N12" s="18"/>
      <c r="O12" s="18"/>
      <c r="P12" s="18"/>
      <c r="Q12" s="18"/>
      <c r="R12" s="18"/>
    </row>
    <row r="13" spans="1:19" x14ac:dyDescent="0.25">
      <c r="A13" s="121" t="s">
        <v>36</v>
      </c>
      <c r="B13" s="121"/>
      <c r="C13" s="121"/>
      <c r="D13" s="121"/>
      <c r="E13" s="121"/>
      <c r="F13" s="121"/>
      <c r="G13" s="121"/>
      <c r="H13" s="121"/>
      <c r="I13" s="121"/>
      <c r="J13" s="121"/>
      <c r="K13" s="121"/>
      <c r="L13" s="72"/>
    </row>
    <row r="14" spans="1:19" ht="12.75" customHeight="1" x14ac:dyDescent="0.25">
      <c r="A14" s="135" t="s">
        <v>21</v>
      </c>
      <c r="B14" s="136"/>
      <c r="C14" s="136"/>
      <c r="D14" s="137"/>
      <c r="E14" s="134"/>
      <c r="F14" s="134"/>
      <c r="G14" s="134"/>
      <c r="H14" s="134"/>
      <c r="I14" s="134"/>
      <c r="J14" s="134"/>
      <c r="K14" s="134"/>
      <c r="L14" s="134"/>
      <c r="M14" s="134"/>
      <c r="N14" s="134"/>
      <c r="O14" s="134"/>
      <c r="P14" s="134"/>
      <c r="Q14" s="134"/>
      <c r="R14" s="134"/>
      <c r="S14" s="134"/>
    </row>
    <row r="15" spans="1:19" ht="12.75" customHeight="1" x14ac:dyDescent="0.25">
      <c r="A15" s="135" t="s">
        <v>29</v>
      </c>
      <c r="B15" s="136"/>
      <c r="C15" s="136"/>
      <c r="D15" s="137"/>
      <c r="E15" s="134"/>
      <c r="F15" s="134"/>
      <c r="G15" s="134"/>
      <c r="H15" s="134"/>
      <c r="I15" s="134"/>
      <c r="J15" s="134"/>
      <c r="K15" s="134"/>
      <c r="L15" s="134"/>
      <c r="M15" s="134"/>
      <c r="N15" s="134"/>
      <c r="O15" s="134"/>
      <c r="P15" s="134"/>
      <c r="Q15" s="134"/>
      <c r="R15" s="134"/>
      <c r="S15" s="134"/>
    </row>
    <row r="16" spans="1:19" x14ac:dyDescent="0.25">
      <c r="A16" s="36"/>
      <c r="B16" s="36"/>
      <c r="C16" s="36"/>
      <c r="D16" s="36"/>
      <c r="E16" s="37"/>
      <c r="F16" s="37"/>
      <c r="G16" s="37"/>
      <c r="H16" s="37"/>
      <c r="I16" s="37"/>
      <c r="J16" s="37"/>
      <c r="K16" s="37"/>
      <c r="L16" s="37"/>
    </row>
    <row r="17" spans="1:19" x14ac:dyDescent="0.25">
      <c r="A17" s="121" t="s">
        <v>37</v>
      </c>
      <c r="B17" s="121"/>
      <c r="C17" s="121"/>
      <c r="D17" s="121"/>
      <c r="E17" s="121"/>
      <c r="F17" s="121"/>
      <c r="G17" s="121"/>
      <c r="H17" s="121"/>
      <c r="I17" s="121"/>
      <c r="J17" s="121"/>
      <c r="K17" s="121"/>
      <c r="L17" s="72"/>
    </row>
    <row r="18" spans="1:19" ht="18" customHeight="1" x14ac:dyDescent="0.25">
      <c r="A18" s="128" t="s">
        <v>83</v>
      </c>
      <c r="B18" s="128"/>
      <c r="C18" s="128"/>
      <c r="D18" s="132" t="s">
        <v>86</v>
      </c>
      <c r="E18" s="132"/>
      <c r="F18" s="79">
        <f>+IF(D18="Biudžetinė Terminuota",0.0217,IF(D18="Biudžetinė Neterminuota",0.0145,IF(D18="Verslo įm. ir kt. Terminuota",0.0249,IF(D18="Verslo įm. ir kt. Neterminuota",0.0177,IF(D18="Kitos organizacijos** Terminuota",0.0233,IF(D18="Kitos organizacijos** Neterminuota",0.0161,0))))))</f>
        <v>1.77E-2</v>
      </c>
      <c r="G18" s="78"/>
      <c r="H18" s="72"/>
      <c r="I18" s="72"/>
      <c r="J18" s="72"/>
      <c r="K18" s="72"/>
      <c r="L18" s="72"/>
    </row>
    <row r="19" spans="1:19" x14ac:dyDescent="0.25">
      <c r="E19" s="38"/>
    </row>
    <row r="20" spans="1:19" s="19" customFormat="1" ht="16.5" customHeight="1" x14ac:dyDescent="0.25">
      <c r="A20" s="124" t="s">
        <v>5</v>
      </c>
      <c r="B20" s="124" t="s">
        <v>6</v>
      </c>
      <c r="C20" s="124" t="s">
        <v>7</v>
      </c>
      <c r="D20" s="124" t="s">
        <v>8</v>
      </c>
      <c r="E20" s="124" t="s">
        <v>42</v>
      </c>
      <c r="F20" s="129" t="s">
        <v>9</v>
      </c>
      <c r="G20" s="130"/>
      <c r="H20" s="130"/>
      <c r="I20" s="130"/>
      <c r="J20" s="131"/>
      <c r="K20" s="125" t="s">
        <v>49</v>
      </c>
      <c r="L20" s="125" t="s">
        <v>38</v>
      </c>
      <c r="M20" s="124" t="s">
        <v>10</v>
      </c>
      <c r="N20" s="124" t="s">
        <v>48</v>
      </c>
      <c r="O20" s="124" t="s">
        <v>16</v>
      </c>
      <c r="P20" s="124" t="s">
        <v>22</v>
      </c>
      <c r="Q20" s="124" t="s">
        <v>23</v>
      </c>
      <c r="R20" s="124" t="s">
        <v>26</v>
      </c>
      <c r="S20" s="124" t="s">
        <v>24</v>
      </c>
    </row>
    <row r="21" spans="1:19" s="19" customFormat="1" ht="12.75" customHeight="1" x14ac:dyDescent="0.25">
      <c r="A21" s="124"/>
      <c r="B21" s="124"/>
      <c r="C21" s="124"/>
      <c r="D21" s="124"/>
      <c r="E21" s="124"/>
      <c r="F21" s="124" t="s">
        <v>11</v>
      </c>
      <c r="G21" s="124" t="s">
        <v>12</v>
      </c>
      <c r="H21" s="124" t="s">
        <v>74</v>
      </c>
      <c r="I21" s="124" t="s">
        <v>73</v>
      </c>
      <c r="J21" s="124" t="s">
        <v>13</v>
      </c>
      <c r="K21" s="126"/>
      <c r="L21" s="126"/>
      <c r="M21" s="124"/>
      <c r="N21" s="124"/>
      <c r="O21" s="124"/>
      <c r="P21" s="124"/>
      <c r="Q21" s="124"/>
      <c r="R21" s="124"/>
      <c r="S21" s="124"/>
    </row>
    <row r="22" spans="1:19" s="19" customFormat="1" ht="88.95" customHeight="1" x14ac:dyDescent="0.25">
      <c r="A22" s="124"/>
      <c r="B22" s="124"/>
      <c r="C22" s="124"/>
      <c r="D22" s="124"/>
      <c r="E22" s="124"/>
      <c r="F22" s="124"/>
      <c r="G22" s="124"/>
      <c r="H22" s="124"/>
      <c r="I22" s="124"/>
      <c r="J22" s="124"/>
      <c r="K22" s="127"/>
      <c r="L22" s="127"/>
      <c r="M22" s="124"/>
      <c r="N22" s="124"/>
      <c r="O22" s="124"/>
      <c r="P22" s="124"/>
      <c r="Q22" s="124"/>
      <c r="R22" s="124"/>
      <c r="S22" s="124"/>
    </row>
    <row r="23" spans="1:19" ht="20.399999999999999" customHeight="1" x14ac:dyDescent="0.25">
      <c r="A23" s="16">
        <v>1</v>
      </c>
      <c r="B23" s="16">
        <v>2</v>
      </c>
      <c r="C23" s="16">
        <v>3</v>
      </c>
      <c r="D23" s="16">
        <v>4</v>
      </c>
      <c r="E23" s="16">
        <v>5</v>
      </c>
      <c r="F23" s="31" t="s">
        <v>81</v>
      </c>
      <c r="G23" s="16">
        <v>7</v>
      </c>
      <c r="H23" s="16">
        <v>8</v>
      </c>
      <c r="I23" s="16">
        <v>9</v>
      </c>
      <c r="J23" s="16">
        <v>10</v>
      </c>
      <c r="K23" s="16">
        <v>11</v>
      </c>
      <c r="L23" s="73" t="s">
        <v>82</v>
      </c>
      <c r="M23" s="73">
        <v>13</v>
      </c>
      <c r="N23" s="73">
        <v>14</v>
      </c>
      <c r="O23" s="73">
        <v>15</v>
      </c>
      <c r="P23" s="73">
        <v>16</v>
      </c>
      <c r="Q23" s="73">
        <v>17</v>
      </c>
      <c r="R23" s="73">
        <v>18</v>
      </c>
      <c r="S23" s="73">
        <v>19</v>
      </c>
    </row>
    <row r="24" spans="1:19" x14ac:dyDescent="0.25">
      <c r="A24" s="39"/>
      <c r="B24" s="3"/>
      <c r="C24" s="3"/>
      <c r="D24" s="4"/>
      <c r="E24" s="4"/>
      <c r="F24" s="4"/>
      <c r="G24" s="4"/>
      <c r="H24" s="4"/>
      <c r="I24" s="4"/>
      <c r="J24" s="4"/>
      <c r="K24" s="4">
        <f>IF($F$18=0,"0,00",(1+$F$18)*(F24+G24+H24+I24)+J24)</f>
        <v>0</v>
      </c>
      <c r="L24" s="32">
        <f>IF(D24=0,0,K24*E24/D24)</f>
        <v>0</v>
      </c>
      <c r="M24" s="33"/>
      <c r="N24" s="14"/>
      <c r="O24" s="34" t="str">
        <f>IF(OR(M24="",N24=""),"",VLOOKUP(CONCATENATE(M24," dienų darbo savaitė"),'Atostogų išmokų FN'!$A$8:$AH$9,N24-16)/100)</f>
        <v/>
      </c>
      <c r="P24" s="32">
        <f>IF(M24="",0,(L24-(((J24+H24+(H24*$F$18))*E24/D24)))*O24)</f>
        <v>0</v>
      </c>
      <c r="Q24" s="4"/>
      <c r="R24" s="34" t="str">
        <f>IF(OR(M24="",Q24=""),"",HLOOKUP(Q24,'Papild.poilsio d. išmokų FN '!$C$6:$Q$8,3,0)/100)</f>
        <v/>
      </c>
      <c r="S24" s="32">
        <f>+IF(Q24="",0,(L24-(((J24+H24+(H24*$F$18))*E24/D24)))*R24)</f>
        <v>0</v>
      </c>
    </row>
    <row r="25" spans="1:19" x14ac:dyDescent="0.25">
      <c r="A25" s="39"/>
      <c r="B25" s="3"/>
      <c r="C25" s="3"/>
      <c r="D25" s="4"/>
      <c r="E25" s="4"/>
      <c r="F25" s="4"/>
      <c r="G25" s="4"/>
      <c r="H25" s="4"/>
      <c r="I25" s="4"/>
      <c r="J25" s="4"/>
      <c r="K25" s="4">
        <f t="shared" ref="K25:K68" si="0">IF($F$18=0,"0,00",(1+$F$18)*(F25+G25+H25+I25)+J25)</f>
        <v>0</v>
      </c>
      <c r="L25" s="32">
        <f t="shared" ref="L25:L68" si="1">IF(D25=0,0,K25*E25/D25)</f>
        <v>0</v>
      </c>
      <c r="M25" s="33"/>
      <c r="N25" s="14"/>
      <c r="O25" s="34" t="str">
        <f>IF(OR(M25="",N25=""),"",VLOOKUP(CONCATENATE(M25," dienų darbo savaitė"),'Atostogų išmokų FN'!$A$8:$AH$9,N25-16)/100)</f>
        <v/>
      </c>
      <c r="P25" s="32">
        <f t="shared" ref="P25:P68" si="2">IF(M25="",0,(L25-(((J25+H25+(H25*$F$18))*E25/D25)))*O25)</f>
        <v>0</v>
      </c>
      <c r="Q25" s="4"/>
      <c r="R25" s="34" t="str">
        <f>IF(OR(M25="",Q25=""),"",HLOOKUP(Q25,'Papild.poilsio d. išmokų FN '!$C$6:$Q$8,3,0)/100)</f>
        <v/>
      </c>
      <c r="S25" s="32">
        <f t="shared" ref="S25:S68" si="3">+IF(Q25="",0,(L25-(((J25+H25+(H25*$F$18))*E25/D25)))*R25)</f>
        <v>0</v>
      </c>
    </row>
    <row r="26" spans="1:19" x14ac:dyDescent="0.25">
      <c r="A26" s="39"/>
      <c r="B26" s="3"/>
      <c r="C26" s="3"/>
      <c r="D26" s="4"/>
      <c r="E26" s="4"/>
      <c r="F26" s="4"/>
      <c r="G26" s="4"/>
      <c r="H26" s="4"/>
      <c r="I26" s="4"/>
      <c r="J26" s="4"/>
      <c r="K26" s="4">
        <f t="shared" si="0"/>
        <v>0</v>
      </c>
      <c r="L26" s="32">
        <f t="shared" si="1"/>
        <v>0</v>
      </c>
      <c r="M26" s="33"/>
      <c r="N26" s="14"/>
      <c r="O26" s="34" t="str">
        <f>IF(OR(M26="",N26=""),"",VLOOKUP(CONCATENATE(M26," dienų darbo savaitė"),'Atostogų išmokų FN'!$A$8:$AH$9,N26-16)/100)</f>
        <v/>
      </c>
      <c r="P26" s="32">
        <f t="shared" si="2"/>
        <v>0</v>
      </c>
      <c r="Q26" s="4"/>
      <c r="R26" s="34" t="str">
        <f>IF(OR(M26="",Q26=""),"",HLOOKUP(Q26,'Papild.poilsio d. išmokų FN '!$C$6:$Q$8,3,0)/100)</f>
        <v/>
      </c>
      <c r="S26" s="32">
        <f t="shared" si="3"/>
        <v>0</v>
      </c>
    </row>
    <row r="27" spans="1:19" x14ac:dyDescent="0.25">
      <c r="A27" s="39"/>
      <c r="B27" s="3"/>
      <c r="C27" s="3"/>
      <c r="D27" s="4"/>
      <c r="E27" s="4"/>
      <c r="F27" s="4"/>
      <c r="G27" s="4"/>
      <c r="H27" s="4"/>
      <c r="I27" s="4"/>
      <c r="J27" s="4"/>
      <c r="K27" s="4">
        <f t="shared" si="0"/>
        <v>0</v>
      </c>
      <c r="L27" s="32">
        <f t="shared" si="1"/>
        <v>0</v>
      </c>
      <c r="M27" s="33"/>
      <c r="N27" s="14"/>
      <c r="O27" s="34" t="str">
        <f>IF(OR(M27="",N27=""),"",VLOOKUP(CONCATENATE(M27," dienų darbo savaitė"),'Atostogų išmokų FN'!$A$8:$AH$9,N27-16)/100)</f>
        <v/>
      </c>
      <c r="P27" s="32">
        <f t="shared" si="2"/>
        <v>0</v>
      </c>
      <c r="Q27" s="4"/>
      <c r="R27" s="34" t="str">
        <f>IF(OR(M27="",Q27=""),"",HLOOKUP(Q27,'Papild.poilsio d. išmokų FN '!$C$6:$Q$8,3,0)/100)</f>
        <v/>
      </c>
      <c r="S27" s="32">
        <f t="shared" si="3"/>
        <v>0</v>
      </c>
    </row>
    <row r="28" spans="1:19" x14ac:dyDescent="0.25">
      <c r="A28" s="39"/>
      <c r="B28" s="3"/>
      <c r="C28" s="3"/>
      <c r="D28" s="4"/>
      <c r="E28" s="4"/>
      <c r="F28" s="4"/>
      <c r="G28" s="4"/>
      <c r="H28" s="4"/>
      <c r="I28" s="4"/>
      <c r="J28" s="4"/>
      <c r="K28" s="4">
        <f t="shared" si="0"/>
        <v>0</v>
      </c>
      <c r="L28" s="32">
        <f t="shared" si="1"/>
        <v>0</v>
      </c>
      <c r="M28" s="33"/>
      <c r="N28" s="14"/>
      <c r="O28" s="34" t="str">
        <f>IF(OR(M28="",N28=""),"",VLOOKUP(CONCATENATE(M28," dienų darbo savaitė"),'Atostogų išmokų FN'!$A$8:$AH$9,N28-16)/100)</f>
        <v/>
      </c>
      <c r="P28" s="32">
        <f t="shared" si="2"/>
        <v>0</v>
      </c>
      <c r="Q28" s="4"/>
      <c r="R28" s="34" t="str">
        <f>IF(OR(M28="",Q28=""),"",HLOOKUP(Q28,'Papild.poilsio d. išmokų FN '!$C$6:$Q$8,3,0)/100)</f>
        <v/>
      </c>
      <c r="S28" s="32">
        <f t="shared" si="3"/>
        <v>0</v>
      </c>
    </row>
    <row r="29" spans="1:19" x14ac:dyDescent="0.25">
      <c r="A29" s="39"/>
      <c r="B29" s="3"/>
      <c r="C29" s="3"/>
      <c r="D29" s="4"/>
      <c r="E29" s="4"/>
      <c r="F29" s="4"/>
      <c r="G29" s="4"/>
      <c r="H29" s="4"/>
      <c r="I29" s="4"/>
      <c r="J29" s="4"/>
      <c r="K29" s="4">
        <f t="shared" si="0"/>
        <v>0</v>
      </c>
      <c r="L29" s="32">
        <f t="shared" si="1"/>
        <v>0</v>
      </c>
      <c r="M29" s="33"/>
      <c r="N29" s="14"/>
      <c r="O29" s="34" t="str">
        <f>IF(OR(M29="",N29=""),"",VLOOKUP(CONCATENATE(M29," dienų darbo savaitė"),'Atostogų išmokų FN'!$A$8:$AH$9,N29-16)/100)</f>
        <v/>
      </c>
      <c r="P29" s="32">
        <f t="shared" si="2"/>
        <v>0</v>
      </c>
      <c r="Q29" s="4"/>
      <c r="R29" s="34" t="str">
        <f>IF(OR(M29="",Q29=""),"",HLOOKUP(Q29,'Papild.poilsio d. išmokų FN '!$C$6:$Q$8,3,0)/100)</f>
        <v/>
      </c>
      <c r="S29" s="32">
        <f t="shared" si="3"/>
        <v>0</v>
      </c>
    </row>
    <row r="30" spans="1:19" x14ac:dyDescent="0.25">
      <c r="A30" s="39"/>
      <c r="B30" s="3"/>
      <c r="C30" s="3"/>
      <c r="D30" s="4"/>
      <c r="E30" s="4"/>
      <c r="F30" s="4"/>
      <c r="G30" s="4"/>
      <c r="H30" s="4"/>
      <c r="I30" s="4"/>
      <c r="J30" s="4"/>
      <c r="K30" s="4">
        <f t="shared" si="0"/>
        <v>0</v>
      </c>
      <c r="L30" s="32">
        <f t="shared" si="1"/>
        <v>0</v>
      </c>
      <c r="M30" s="33"/>
      <c r="N30" s="14"/>
      <c r="O30" s="34" t="str">
        <f>IF(OR(M30="",N30=""),"",VLOOKUP(CONCATENATE(M30," dienų darbo savaitė"),'Atostogų išmokų FN'!$A$8:$AH$9,N30-16)/100)</f>
        <v/>
      </c>
      <c r="P30" s="32">
        <f t="shared" si="2"/>
        <v>0</v>
      </c>
      <c r="Q30" s="4"/>
      <c r="R30" s="34" t="str">
        <f>IF(OR(M30="",Q30=""),"",HLOOKUP(Q30,'Papild.poilsio d. išmokų FN '!$C$6:$Q$8,3,0)/100)</f>
        <v/>
      </c>
      <c r="S30" s="32">
        <f t="shared" si="3"/>
        <v>0</v>
      </c>
    </row>
    <row r="31" spans="1:19" x14ac:dyDescent="0.25">
      <c r="A31" s="39"/>
      <c r="B31" s="3"/>
      <c r="C31" s="3"/>
      <c r="D31" s="4"/>
      <c r="E31" s="4"/>
      <c r="F31" s="4"/>
      <c r="G31" s="4"/>
      <c r="H31" s="4"/>
      <c r="I31" s="4"/>
      <c r="J31" s="4"/>
      <c r="K31" s="4">
        <f t="shared" si="0"/>
        <v>0</v>
      </c>
      <c r="L31" s="32">
        <f t="shared" si="1"/>
        <v>0</v>
      </c>
      <c r="M31" s="33"/>
      <c r="N31" s="14"/>
      <c r="O31" s="34" t="str">
        <f>IF(OR(M31="",N31=""),"",VLOOKUP(CONCATENATE(M31," dienų darbo savaitė"),'Atostogų išmokų FN'!$A$8:$AH$9,N31-16)/100)</f>
        <v/>
      </c>
      <c r="P31" s="32">
        <f t="shared" si="2"/>
        <v>0</v>
      </c>
      <c r="Q31" s="4"/>
      <c r="R31" s="34" t="str">
        <f>IF(OR(M31="",Q31=""),"",HLOOKUP(Q31,'Papild.poilsio d. išmokų FN '!$C$6:$Q$8,3,0)/100)</f>
        <v/>
      </c>
      <c r="S31" s="32">
        <f t="shared" si="3"/>
        <v>0</v>
      </c>
    </row>
    <row r="32" spans="1:19" x14ac:dyDescent="0.25">
      <c r="A32" s="39"/>
      <c r="B32" s="3"/>
      <c r="C32" s="3"/>
      <c r="D32" s="4"/>
      <c r="E32" s="4"/>
      <c r="F32" s="4"/>
      <c r="G32" s="4"/>
      <c r="H32" s="4"/>
      <c r="I32" s="4"/>
      <c r="J32" s="4"/>
      <c r="K32" s="4">
        <f t="shared" si="0"/>
        <v>0</v>
      </c>
      <c r="L32" s="32">
        <f t="shared" si="1"/>
        <v>0</v>
      </c>
      <c r="M32" s="33"/>
      <c r="N32" s="14"/>
      <c r="O32" s="34" t="str">
        <f>IF(OR(M32="",N32=""),"",VLOOKUP(CONCATENATE(M32," dienų darbo savaitė"),'Atostogų išmokų FN'!$A$8:$AH$9,N32-16)/100)</f>
        <v/>
      </c>
      <c r="P32" s="32">
        <f>IF(M32="",0,(L32-(((J32+H32+(H32*$F$18))*E32/D32)))*O32)</f>
        <v>0</v>
      </c>
      <c r="Q32" s="4"/>
      <c r="R32" s="34" t="str">
        <f>IF(OR(M32="",Q32=""),"",HLOOKUP(Q32,'Papild.poilsio d. išmokų FN '!$C$6:$Q$8,3,0)/100)</f>
        <v/>
      </c>
      <c r="S32" s="32">
        <f t="shared" si="3"/>
        <v>0</v>
      </c>
    </row>
    <row r="33" spans="1:19" x14ac:dyDescent="0.25">
      <c r="A33" s="39"/>
      <c r="B33" s="3"/>
      <c r="C33" s="3"/>
      <c r="D33" s="4"/>
      <c r="E33" s="4"/>
      <c r="F33" s="4"/>
      <c r="G33" s="4"/>
      <c r="H33" s="4"/>
      <c r="I33" s="4"/>
      <c r="J33" s="4"/>
      <c r="K33" s="4">
        <f t="shared" si="0"/>
        <v>0</v>
      </c>
      <c r="L33" s="32">
        <f t="shared" si="1"/>
        <v>0</v>
      </c>
      <c r="M33" s="33"/>
      <c r="N33" s="14"/>
      <c r="O33" s="34" t="str">
        <f>IF(OR(M33="",N33=""),"",VLOOKUP(CONCATENATE(M33," dienų darbo savaitė"),'Atostogų išmokų FN'!$A$8:$AH$9,N33-16)/100)</f>
        <v/>
      </c>
      <c r="P33" s="32">
        <f t="shared" si="2"/>
        <v>0</v>
      </c>
      <c r="Q33" s="4"/>
      <c r="R33" s="34" t="str">
        <f>IF(OR(M33="",Q33=""),"",HLOOKUP(Q33,'Papild.poilsio d. išmokų FN '!$C$6:$Q$8,3,0)/100)</f>
        <v/>
      </c>
      <c r="S33" s="32">
        <f t="shared" si="3"/>
        <v>0</v>
      </c>
    </row>
    <row r="34" spans="1:19" x14ac:dyDescent="0.25">
      <c r="A34" s="39"/>
      <c r="B34" s="3"/>
      <c r="C34" s="3"/>
      <c r="D34" s="4"/>
      <c r="E34" s="4"/>
      <c r="F34" s="4"/>
      <c r="G34" s="4"/>
      <c r="H34" s="4"/>
      <c r="I34" s="4"/>
      <c r="J34" s="4"/>
      <c r="K34" s="4">
        <f t="shared" si="0"/>
        <v>0</v>
      </c>
      <c r="L34" s="32">
        <f t="shared" si="1"/>
        <v>0</v>
      </c>
      <c r="M34" s="33"/>
      <c r="N34" s="14"/>
      <c r="O34" s="34" t="str">
        <f>IF(OR(M34="",N34=""),"",VLOOKUP(CONCATENATE(M34," dienų darbo savaitė"),'Atostogų išmokų FN'!$A$8:$AH$9,N34-16)/100)</f>
        <v/>
      </c>
      <c r="P34" s="32">
        <f t="shared" si="2"/>
        <v>0</v>
      </c>
      <c r="Q34" s="4"/>
      <c r="R34" s="34" t="str">
        <f>IF(OR(M34="",Q34=""),"",HLOOKUP(Q34,'Papild.poilsio d. išmokų FN '!$C$6:$Q$8,3,0)/100)</f>
        <v/>
      </c>
      <c r="S34" s="32">
        <f t="shared" si="3"/>
        <v>0</v>
      </c>
    </row>
    <row r="35" spans="1:19" x14ac:dyDescent="0.25">
      <c r="A35" s="39"/>
      <c r="B35" s="3"/>
      <c r="C35" s="3"/>
      <c r="D35" s="4"/>
      <c r="E35" s="4"/>
      <c r="F35" s="4"/>
      <c r="G35" s="4"/>
      <c r="H35" s="4"/>
      <c r="I35" s="4"/>
      <c r="J35" s="4"/>
      <c r="K35" s="4">
        <f t="shared" si="0"/>
        <v>0</v>
      </c>
      <c r="L35" s="32">
        <f>IF(D35=0,0,K35*E35/D35)</f>
        <v>0</v>
      </c>
      <c r="M35" s="33"/>
      <c r="N35" s="14"/>
      <c r="O35" s="34" t="str">
        <f>IF(OR(M35="",N35=""),"",VLOOKUP(CONCATENATE(M35," dienų darbo savaitė"),'Atostogų išmokų FN'!$A$8:$AH$9,N35-16)/100)</f>
        <v/>
      </c>
      <c r="P35" s="32">
        <f t="shared" si="2"/>
        <v>0</v>
      </c>
      <c r="Q35" s="4"/>
      <c r="R35" s="34" t="str">
        <f>IF(OR(M35="",Q35=""),"",HLOOKUP(Q35,'Papild.poilsio d. išmokų FN '!$C$6:$Q$8,3,0)/100)</f>
        <v/>
      </c>
      <c r="S35" s="32">
        <f t="shared" si="3"/>
        <v>0</v>
      </c>
    </row>
    <row r="36" spans="1:19" x14ac:dyDescent="0.25">
      <c r="A36" s="39"/>
      <c r="B36" s="3"/>
      <c r="C36" s="3"/>
      <c r="D36" s="4"/>
      <c r="E36" s="4"/>
      <c r="F36" s="4"/>
      <c r="G36" s="4"/>
      <c r="H36" s="4"/>
      <c r="I36" s="4"/>
      <c r="J36" s="4"/>
      <c r="K36" s="4">
        <f t="shared" si="0"/>
        <v>0</v>
      </c>
      <c r="L36" s="32">
        <f t="shared" si="1"/>
        <v>0</v>
      </c>
      <c r="M36" s="33"/>
      <c r="N36" s="14"/>
      <c r="O36" s="34" t="str">
        <f>IF(OR(M36="",N36=""),"",VLOOKUP(CONCATENATE(M36," dienų darbo savaitė"),'Atostogų išmokų FN'!$A$8:$AH$9,N36-16)/100)</f>
        <v/>
      </c>
      <c r="P36" s="32">
        <f t="shared" si="2"/>
        <v>0</v>
      </c>
      <c r="Q36" s="4"/>
      <c r="R36" s="34" t="str">
        <f>IF(OR(M36="",Q36=""),"",HLOOKUP(Q36,'Papild.poilsio d. išmokų FN '!$C$6:$Q$8,3,0)/100)</f>
        <v/>
      </c>
      <c r="S36" s="32">
        <f t="shared" si="3"/>
        <v>0</v>
      </c>
    </row>
    <row r="37" spans="1:19" x14ac:dyDescent="0.25">
      <c r="A37" s="39"/>
      <c r="B37" s="3"/>
      <c r="C37" s="3"/>
      <c r="D37" s="4"/>
      <c r="E37" s="4"/>
      <c r="F37" s="4"/>
      <c r="G37" s="4"/>
      <c r="H37" s="4"/>
      <c r="I37" s="4"/>
      <c r="J37" s="4"/>
      <c r="K37" s="4">
        <f t="shared" si="0"/>
        <v>0</v>
      </c>
      <c r="L37" s="32">
        <f t="shared" si="1"/>
        <v>0</v>
      </c>
      <c r="M37" s="33"/>
      <c r="N37" s="14"/>
      <c r="O37" s="34" t="str">
        <f>IF(OR(M37="",N37=""),"",VLOOKUP(CONCATENATE(M37," dienų darbo savaitė"),'Atostogų išmokų FN'!$A$8:$AH$9,N37-16)/100)</f>
        <v/>
      </c>
      <c r="P37" s="32">
        <f t="shared" si="2"/>
        <v>0</v>
      </c>
      <c r="Q37" s="4"/>
      <c r="R37" s="34" t="str">
        <f>IF(OR(M37="",Q37=""),"",HLOOKUP(Q37,'Papild.poilsio d. išmokų FN '!$C$6:$Q$8,3,0)/100)</f>
        <v/>
      </c>
      <c r="S37" s="32">
        <f t="shared" si="3"/>
        <v>0</v>
      </c>
    </row>
    <row r="38" spans="1:19" hidden="1" x14ac:dyDescent="0.25">
      <c r="A38" s="39"/>
      <c r="B38" s="3"/>
      <c r="C38" s="3"/>
      <c r="D38" s="4"/>
      <c r="E38" s="4"/>
      <c r="F38" s="4"/>
      <c r="G38" s="4"/>
      <c r="H38" s="4"/>
      <c r="I38" s="4"/>
      <c r="J38" s="4"/>
      <c r="K38" s="4">
        <f t="shared" si="0"/>
        <v>0</v>
      </c>
      <c r="L38" s="32">
        <f t="shared" si="1"/>
        <v>0</v>
      </c>
      <c r="M38" s="33"/>
      <c r="N38" s="14"/>
      <c r="O38" s="34" t="str">
        <f>IF(OR(M38="",N38=""),"",VLOOKUP(CONCATENATE(M38," dienų darbo savaitė"),'Atostogų išmokų FN'!$A$8:$AH$9,N38-16)/100)</f>
        <v/>
      </c>
      <c r="P38" s="32">
        <f t="shared" si="2"/>
        <v>0</v>
      </c>
      <c r="Q38" s="4"/>
      <c r="R38" s="34" t="str">
        <f>IF(OR(M38="",Q38=""),"",HLOOKUP(Q38,'Papild.poilsio d. išmokų FN '!$C$6:$Q$8,3,0)/100)</f>
        <v/>
      </c>
      <c r="S38" s="32">
        <f t="shared" si="3"/>
        <v>0</v>
      </c>
    </row>
    <row r="39" spans="1:19" hidden="1" x14ac:dyDescent="0.25">
      <c r="A39" s="39"/>
      <c r="B39" s="3"/>
      <c r="C39" s="3"/>
      <c r="D39" s="4"/>
      <c r="E39" s="4"/>
      <c r="F39" s="4"/>
      <c r="G39" s="4"/>
      <c r="H39" s="4"/>
      <c r="I39" s="4"/>
      <c r="J39" s="4"/>
      <c r="K39" s="4">
        <f t="shared" si="0"/>
        <v>0</v>
      </c>
      <c r="L39" s="32">
        <f t="shared" si="1"/>
        <v>0</v>
      </c>
      <c r="M39" s="33"/>
      <c r="N39" s="14"/>
      <c r="O39" s="34" t="str">
        <f>IF(OR(M39="",N39=""),"",VLOOKUP(CONCATENATE(M39," dienų darbo savaitė"),'Atostogų išmokų FN'!$A$8:$AH$9,N39-16)/100)</f>
        <v/>
      </c>
      <c r="P39" s="32">
        <f t="shared" si="2"/>
        <v>0</v>
      </c>
      <c r="Q39" s="4"/>
      <c r="R39" s="34" t="str">
        <f>IF(OR(M39="",Q39=""),"",HLOOKUP(Q39,'Papild.poilsio d. išmokų FN '!$C$6:$Q$8,3,0)/100)</f>
        <v/>
      </c>
      <c r="S39" s="32">
        <f t="shared" si="3"/>
        <v>0</v>
      </c>
    </row>
    <row r="40" spans="1:19" hidden="1" x14ac:dyDescent="0.25">
      <c r="A40" s="39"/>
      <c r="B40" s="3"/>
      <c r="C40" s="3"/>
      <c r="D40" s="4"/>
      <c r="E40" s="4"/>
      <c r="F40" s="4"/>
      <c r="G40" s="4"/>
      <c r="H40" s="4"/>
      <c r="I40" s="4"/>
      <c r="J40" s="4"/>
      <c r="K40" s="4">
        <f t="shared" si="0"/>
        <v>0</v>
      </c>
      <c r="L40" s="32">
        <f t="shared" si="1"/>
        <v>0</v>
      </c>
      <c r="M40" s="33"/>
      <c r="N40" s="14"/>
      <c r="O40" s="34" t="str">
        <f>IF(OR(M40="",N40=""),"",VLOOKUP(CONCATENATE(M40," dienų darbo savaitė"),'Atostogų išmokų FN'!$A$8:$AH$9,N40-16)/100)</f>
        <v/>
      </c>
      <c r="P40" s="32">
        <f t="shared" si="2"/>
        <v>0</v>
      </c>
      <c r="Q40" s="4"/>
      <c r="R40" s="34" t="str">
        <f>IF(OR(M40="",Q40=""),"",HLOOKUP(Q40,'Papild.poilsio d. išmokų FN '!$C$6:$Q$8,3,0)/100)</f>
        <v/>
      </c>
      <c r="S40" s="32">
        <f t="shared" si="3"/>
        <v>0</v>
      </c>
    </row>
    <row r="41" spans="1:19" hidden="1" x14ac:dyDescent="0.25">
      <c r="A41" s="39"/>
      <c r="B41" s="3"/>
      <c r="C41" s="3"/>
      <c r="D41" s="4"/>
      <c r="E41" s="4"/>
      <c r="F41" s="4"/>
      <c r="G41" s="4"/>
      <c r="H41" s="4"/>
      <c r="I41" s="4"/>
      <c r="J41" s="4"/>
      <c r="K41" s="4">
        <f t="shared" si="0"/>
        <v>0</v>
      </c>
      <c r="L41" s="32">
        <f t="shared" si="1"/>
        <v>0</v>
      </c>
      <c r="M41" s="33"/>
      <c r="N41" s="14"/>
      <c r="O41" s="34" t="str">
        <f>IF(OR(M41="",N41=""),"",VLOOKUP(CONCATENATE(M41," dienų darbo savaitė"),'Atostogų išmokų FN'!$A$8:$AH$9,N41-16)/100)</f>
        <v/>
      </c>
      <c r="P41" s="32">
        <f t="shared" si="2"/>
        <v>0</v>
      </c>
      <c r="Q41" s="4"/>
      <c r="R41" s="34" t="str">
        <f>IF(OR(M41="",Q41=""),"",HLOOKUP(Q41,'Papild.poilsio d. išmokų FN '!$C$6:$Q$8,3,0)/100)</f>
        <v/>
      </c>
      <c r="S41" s="32">
        <f t="shared" si="3"/>
        <v>0</v>
      </c>
    </row>
    <row r="42" spans="1:19" hidden="1" x14ac:dyDescent="0.25">
      <c r="A42" s="39"/>
      <c r="B42" s="3"/>
      <c r="C42" s="3"/>
      <c r="D42" s="4"/>
      <c r="E42" s="4"/>
      <c r="F42" s="4"/>
      <c r="G42" s="4"/>
      <c r="H42" s="4"/>
      <c r="I42" s="4"/>
      <c r="J42" s="4"/>
      <c r="K42" s="4">
        <f t="shared" si="0"/>
        <v>0</v>
      </c>
      <c r="L42" s="32">
        <f t="shared" si="1"/>
        <v>0</v>
      </c>
      <c r="M42" s="33"/>
      <c r="N42" s="14"/>
      <c r="O42" s="34" t="str">
        <f>IF(OR(M42="",N42=""),"",VLOOKUP(CONCATENATE(M42," dienų darbo savaitė"),'Atostogų išmokų FN'!$A$8:$AH$9,N42-16)/100)</f>
        <v/>
      </c>
      <c r="P42" s="32">
        <f>IF(M42="",0,(L42-(((J42+H42+(H42*$F$18))*E42/D42)))*O42)</f>
        <v>0</v>
      </c>
      <c r="Q42" s="4"/>
      <c r="R42" s="34" t="str">
        <f>IF(OR(M42="",Q42=""),"",HLOOKUP(Q42,'Papild.poilsio d. išmokų FN '!$C$6:$Q$8,3,0)/100)</f>
        <v/>
      </c>
      <c r="S42" s="32">
        <f t="shared" si="3"/>
        <v>0</v>
      </c>
    </row>
    <row r="43" spans="1:19" x14ac:dyDescent="0.25">
      <c r="A43" s="39"/>
      <c r="B43" s="3"/>
      <c r="C43" s="3"/>
      <c r="D43" s="4"/>
      <c r="E43" s="4"/>
      <c r="F43" s="4"/>
      <c r="G43" s="4"/>
      <c r="H43" s="4"/>
      <c r="I43" s="4"/>
      <c r="J43" s="4"/>
      <c r="K43" s="4">
        <f t="shared" si="0"/>
        <v>0</v>
      </c>
      <c r="L43" s="32">
        <f t="shared" si="1"/>
        <v>0</v>
      </c>
      <c r="M43" s="33"/>
      <c r="N43" s="14"/>
      <c r="O43" s="34" t="str">
        <f>IF(OR(M43="",N43=""),"",VLOOKUP(CONCATENATE(M43," dienų darbo savaitė"),'Atostogų išmokų FN'!$A$8:$AH$9,N43-16)/100)</f>
        <v/>
      </c>
      <c r="P43" s="32">
        <f t="shared" si="2"/>
        <v>0</v>
      </c>
      <c r="Q43" s="4"/>
      <c r="R43" s="34" t="str">
        <f>IF(OR(M43="",Q43=""),"",HLOOKUP(Q43,'Papild.poilsio d. išmokų FN '!$C$6:$Q$8,3,0)/100)</f>
        <v/>
      </c>
      <c r="S43" s="32">
        <f t="shared" si="3"/>
        <v>0</v>
      </c>
    </row>
    <row r="44" spans="1:19" x14ac:dyDescent="0.25">
      <c r="A44" s="39"/>
      <c r="B44" s="3"/>
      <c r="C44" s="3"/>
      <c r="D44" s="4"/>
      <c r="E44" s="4"/>
      <c r="F44" s="4"/>
      <c r="G44" s="4"/>
      <c r="H44" s="4"/>
      <c r="I44" s="4"/>
      <c r="J44" s="4"/>
      <c r="K44" s="4">
        <f t="shared" si="0"/>
        <v>0</v>
      </c>
      <c r="L44" s="32">
        <f t="shared" si="1"/>
        <v>0</v>
      </c>
      <c r="M44" s="33"/>
      <c r="N44" s="14"/>
      <c r="O44" s="34" t="str">
        <f>IF(OR(M44="",N44=""),"",VLOOKUP(CONCATENATE(M44," dienų darbo savaitė"),'Atostogų išmokų FN'!$A$8:$AH$9,N44-16)/100)</f>
        <v/>
      </c>
      <c r="P44" s="32">
        <f t="shared" si="2"/>
        <v>0</v>
      </c>
      <c r="Q44" s="4"/>
      <c r="R44" s="34" t="str">
        <f>IF(OR(M44="",Q44=""),"",HLOOKUP(Q44,'Papild.poilsio d. išmokų FN '!$C$6:$Q$8,3,0)/100)</f>
        <v/>
      </c>
      <c r="S44" s="32">
        <f t="shared" si="3"/>
        <v>0</v>
      </c>
    </row>
    <row r="45" spans="1:19" hidden="1" x14ac:dyDescent="0.25">
      <c r="A45" s="39"/>
      <c r="B45" s="3"/>
      <c r="C45" s="3"/>
      <c r="D45" s="4"/>
      <c r="E45" s="4"/>
      <c r="F45" s="4"/>
      <c r="G45" s="4"/>
      <c r="H45" s="4"/>
      <c r="I45" s="4"/>
      <c r="J45" s="4"/>
      <c r="K45" s="4">
        <f t="shared" si="0"/>
        <v>0</v>
      </c>
      <c r="L45" s="32">
        <f t="shared" si="1"/>
        <v>0</v>
      </c>
      <c r="M45" s="33"/>
      <c r="N45" s="14"/>
      <c r="O45" s="34" t="str">
        <f>IF(OR(M45="",N45=""),"",VLOOKUP(CONCATENATE(M45," dienų darbo savaitė"),'Atostogų išmokų FN'!$A$8:$AH$9,N45-16)/100)</f>
        <v/>
      </c>
      <c r="P45" s="32">
        <f t="shared" si="2"/>
        <v>0</v>
      </c>
      <c r="Q45" s="4"/>
      <c r="R45" s="34" t="str">
        <f>IF(OR(M45="",Q45=""),"",HLOOKUP(Q45,'Papild.poilsio d. išmokų FN '!$C$6:$Q$8,3,0)/100)</f>
        <v/>
      </c>
      <c r="S45" s="32">
        <f t="shared" si="3"/>
        <v>0</v>
      </c>
    </row>
    <row r="46" spans="1:19" hidden="1" x14ac:dyDescent="0.25">
      <c r="A46" s="39"/>
      <c r="B46" s="3"/>
      <c r="C46" s="3"/>
      <c r="D46" s="4"/>
      <c r="E46" s="4"/>
      <c r="F46" s="4"/>
      <c r="G46" s="4"/>
      <c r="H46" s="4"/>
      <c r="I46" s="4"/>
      <c r="J46" s="4"/>
      <c r="K46" s="4">
        <f t="shared" si="0"/>
        <v>0</v>
      </c>
      <c r="L46" s="32">
        <f t="shared" si="1"/>
        <v>0</v>
      </c>
      <c r="M46" s="33"/>
      <c r="N46" s="14"/>
      <c r="O46" s="34" t="str">
        <f>IF(OR(M46="",N46=""),"",VLOOKUP(CONCATENATE(M46," dienų darbo savaitė"),'Atostogų išmokų FN'!$A$8:$AH$9,N46-16)/100)</f>
        <v/>
      </c>
      <c r="P46" s="32">
        <f t="shared" si="2"/>
        <v>0</v>
      </c>
      <c r="Q46" s="4"/>
      <c r="R46" s="34" t="str">
        <f>IF(OR(M46="",Q46=""),"",HLOOKUP(Q46,'Papild.poilsio d. išmokų FN '!$C$6:$Q$8,3,0)/100)</f>
        <v/>
      </c>
      <c r="S46" s="32">
        <f t="shared" si="3"/>
        <v>0</v>
      </c>
    </row>
    <row r="47" spans="1:19" hidden="1" x14ac:dyDescent="0.25">
      <c r="A47" s="39"/>
      <c r="B47" s="3"/>
      <c r="C47" s="3"/>
      <c r="D47" s="4"/>
      <c r="E47" s="4"/>
      <c r="F47" s="4"/>
      <c r="G47" s="4"/>
      <c r="H47" s="4"/>
      <c r="I47" s="4"/>
      <c r="J47" s="4"/>
      <c r="K47" s="4">
        <f t="shared" si="0"/>
        <v>0</v>
      </c>
      <c r="L47" s="32">
        <f t="shared" si="1"/>
        <v>0</v>
      </c>
      <c r="M47" s="33"/>
      <c r="N47" s="14"/>
      <c r="O47" s="34" t="str">
        <f>IF(OR(M47="",N47=""),"",VLOOKUP(CONCATENATE(M47," dienų darbo savaitė"),'Atostogų išmokų FN'!$A$8:$AH$9,N47-16)/100)</f>
        <v/>
      </c>
      <c r="P47" s="32">
        <f t="shared" si="2"/>
        <v>0</v>
      </c>
      <c r="Q47" s="4"/>
      <c r="R47" s="34" t="str">
        <f>IF(OR(M47="",Q47=""),"",HLOOKUP(Q47,'Papild.poilsio d. išmokų FN '!$C$6:$Q$8,3,0)/100)</f>
        <v/>
      </c>
      <c r="S47" s="32">
        <f t="shared" si="3"/>
        <v>0</v>
      </c>
    </row>
    <row r="48" spans="1:19" hidden="1" x14ac:dyDescent="0.25">
      <c r="A48" s="39"/>
      <c r="B48" s="3"/>
      <c r="C48" s="3"/>
      <c r="D48" s="4"/>
      <c r="E48" s="4"/>
      <c r="F48" s="4"/>
      <c r="G48" s="4"/>
      <c r="H48" s="4"/>
      <c r="I48" s="4"/>
      <c r="J48" s="4"/>
      <c r="K48" s="4">
        <f t="shared" si="0"/>
        <v>0</v>
      </c>
      <c r="L48" s="32">
        <f t="shared" si="1"/>
        <v>0</v>
      </c>
      <c r="M48" s="33"/>
      <c r="N48" s="14"/>
      <c r="O48" s="34" t="str">
        <f>IF(OR(M48="",N48=""),"",VLOOKUP(CONCATENATE(M48," dienų darbo savaitė"),'Atostogų išmokų FN'!$A$8:$AH$9,N48-16)/100)</f>
        <v/>
      </c>
      <c r="P48" s="32">
        <f t="shared" si="2"/>
        <v>0</v>
      </c>
      <c r="Q48" s="4"/>
      <c r="R48" s="34" t="str">
        <f>IF(OR(M48="",Q48=""),"",HLOOKUP(Q48,'Papild.poilsio d. išmokų FN '!$C$6:$Q$8,3,0)/100)</f>
        <v/>
      </c>
      <c r="S48" s="32">
        <f t="shared" si="3"/>
        <v>0</v>
      </c>
    </row>
    <row r="49" spans="1:19" hidden="1" x14ac:dyDescent="0.25">
      <c r="A49" s="39"/>
      <c r="B49" s="3"/>
      <c r="C49" s="3"/>
      <c r="D49" s="4"/>
      <c r="E49" s="4"/>
      <c r="F49" s="4"/>
      <c r="G49" s="4"/>
      <c r="H49" s="4"/>
      <c r="I49" s="4"/>
      <c r="J49" s="4"/>
      <c r="K49" s="4">
        <f t="shared" si="0"/>
        <v>0</v>
      </c>
      <c r="L49" s="32">
        <f t="shared" si="1"/>
        <v>0</v>
      </c>
      <c r="M49" s="33"/>
      <c r="N49" s="14"/>
      <c r="O49" s="34" t="str">
        <f>IF(OR(M49="",N49=""),"",VLOOKUP(CONCATENATE(M49," dienų darbo savaitė"),'Atostogų išmokų FN'!$A$8:$AH$9,N49-16)/100)</f>
        <v/>
      </c>
      <c r="P49" s="32">
        <f t="shared" si="2"/>
        <v>0</v>
      </c>
      <c r="Q49" s="4"/>
      <c r="R49" s="34" t="str">
        <f>IF(OR(M49="",Q49=""),"",HLOOKUP(Q49,'Papild.poilsio d. išmokų FN '!$C$6:$Q$8,3,0)/100)</f>
        <v/>
      </c>
      <c r="S49" s="32">
        <f t="shared" si="3"/>
        <v>0</v>
      </c>
    </row>
    <row r="50" spans="1:19" hidden="1" x14ac:dyDescent="0.25">
      <c r="A50" s="39"/>
      <c r="B50" s="3"/>
      <c r="C50" s="3"/>
      <c r="D50" s="4"/>
      <c r="E50" s="4"/>
      <c r="F50" s="4"/>
      <c r="G50" s="4"/>
      <c r="H50" s="4"/>
      <c r="I50" s="4"/>
      <c r="J50" s="4"/>
      <c r="K50" s="4">
        <f t="shared" si="0"/>
        <v>0</v>
      </c>
      <c r="L50" s="32">
        <f t="shared" si="1"/>
        <v>0</v>
      </c>
      <c r="M50" s="33"/>
      <c r="N50" s="14"/>
      <c r="O50" s="34" t="str">
        <f>IF(OR(M50="",N50=""),"",VLOOKUP(CONCATENATE(M50," dienų darbo savaitė"),'Atostogų išmokų FN'!$A$8:$AH$9,N50-16)/100)</f>
        <v/>
      </c>
      <c r="P50" s="32">
        <f t="shared" si="2"/>
        <v>0</v>
      </c>
      <c r="Q50" s="4"/>
      <c r="R50" s="34" t="str">
        <f>IF(OR(M50="",Q50=""),"",HLOOKUP(Q50,'Papild.poilsio d. išmokų FN '!$C$6:$Q$8,3,0)/100)</f>
        <v/>
      </c>
      <c r="S50" s="32">
        <f t="shared" si="3"/>
        <v>0</v>
      </c>
    </row>
    <row r="51" spans="1:19" hidden="1" x14ac:dyDescent="0.25">
      <c r="A51" s="39"/>
      <c r="B51" s="3"/>
      <c r="C51" s="3"/>
      <c r="D51" s="4"/>
      <c r="E51" s="4"/>
      <c r="F51" s="4"/>
      <c r="G51" s="4"/>
      <c r="H51" s="4"/>
      <c r="I51" s="4"/>
      <c r="J51" s="4"/>
      <c r="K51" s="4">
        <f t="shared" si="0"/>
        <v>0</v>
      </c>
      <c r="L51" s="32">
        <f t="shared" si="1"/>
        <v>0</v>
      </c>
      <c r="M51" s="33"/>
      <c r="N51" s="14"/>
      <c r="O51" s="34" t="str">
        <f>IF(OR(M51="",N51=""),"",VLOOKUP(CONCATENATE(M51," dienų darbo savaitė"),'Atostogų išmokų FN'!$A$8:$AH$9,N51-16)/100)</f>
        <v/>
      </c>
      <c r="P51" s="32">
        <f t="shared" si="2"/>
        <v>0</v>
      </c>
      <c r="Q51" s="4"/>
      <c r="R51" s="34" t="str">
        <f>IF(OR(M51="",Q51=""),"",HLOOKUP(Q51,'Papild.poilsio d. išmokų FN '!$C$6:$Q$8,3,0)/100)</f>
        <v/>
      </c>
      <c r="S51" s="32">
        <f t="shared" si="3"/>
        <v>0</v>
      </c>
    </row>
    <row r="52" spans="1:19" hidden="1" x14ac:dyDescent="0.25">
      <c r="A52" s="39"/>
      <c r="B52" s="3"/>
      <c r="C52" s="3"/>
      <c r="D52" s="4"/>
      <c r="E52" s="4"/>
      <c r="F52" s="4"/>
      <c r="G52" s="4"/>
      <c r="H52" s="4"/>
      <c r="I52" s="4"/>
      <c r="J52" s="4"/>
      <c r="K52" s="4">
        <f t="shared" si="0"/>
        <v>0</v>
      </c>
      <c r="L52" s="32">
        <f t="shared" si="1"/>
        <v>0</v>
      </c>
      <c r="M52" s="33"/>
      <c r="N52" s="14"/>
      <c r="O52" s="34" t="str">
        <f>IF(OR(M52="",N52=""),"",VLOOKUP(CONCATENATE(M52," dienų darbo savaitė"),'Atostogų išmokų FN'!$A$8:$AH$9,N52-16)/100)</f>
        <v/>
      </c>
      <c r="P52" s="32">
        <f t="shared" si="2"/>
        <v>0</v>
      </c>
      <c r="Q52" s="4"/>
      <c r="R52" s="34" t="str">
        <f>IF(OR(M52="",Q52=""),"",HLOOKUP(Q52,'Papild.poilsio d. išmokų FN '!$C$6:$Q$8,3,0)/100)</f>
        <v/>
      </c>
      <c r="S52" s="32">
        <f t="shared" si="3"/>
        <v>0</v>
      </c>
    </row>
    <row r="53" spans="1:19" hidden="1" x14ac:dyDescent="0.25">
      <c r="A53" s="39"/>
      <c r="B53" s="3"/>
      <c r="C53" s="3"/>
      <c r="D53" s="4"/>
      <c r="E53" s="4"/>
      <c r="F53" s="4"/>
      <c r="G53" s="4"/>
      <c r="H53" s="4"/>
      <c r="I53" s="4"/>
      <c r="J53" s="4"/>
      <c r="K53" s="4">
        <f t="shared" si="0"/>
        <v>0</v>
      </c>
      <c r="L53" s="32">
        <f t="shared" si="1"/>
        <v>0</v>
      </c>
      <c r="M53" s="33"/>
      <c r="N53" s="14"/>
      <c r="O53" s="34" t="str">
        <f>IF(OR(M53="",N53=""),"",VLOOKUP(CONCATENATE(M53," dienų darbo savaitė"),'Atostogų išmokų FN'!$A$8:$AH$9,N53-16)/100)</f>
        <v/>
      </c>
      <c r="P53" s="32">
        <f t="shared" si="2"/>
        <v>0</v>
      </c>
      <c r="Q53" s="4"/>
      <c r="R53" s="34" t="str">
        <f>IF(OR(M53="",Q53=""),"",HLOOKUP(Q53,'Papild.poilsio d. išmokų FN '!$C$6:$Q$8,3,0)/100)</f>
        <v/>
      </c>
      <c r="S53" s="32">
        <f t="shared" si="3"/>
        <v>0</v>
      </c>
    </row>
    <row r="54" spans="1:19" hidden="1" x14ac:dyDescent="0.25">
      <c r="A54" s="39"/>
      <c r="B54" s="3"/>
      <c r="C54" s="3"/>
      <c r="D54" s="4"/>
      <c r="E54" s="4"/>
      <c r="F54" s="4"/>
      <c r="G54" s="4"/>
      <c r="H54" s="4"/>
      <c r="I54" s="4"/>
      <c r="J54" s="4"/>
      <c r="K54" s="4">
        <f t="shared" si="0"/>
        <v>0</v>
      </c>
      <c r="L54" s="32">
        <f t="shared" si="1"/>
        <v>0</v>
      </c>
      <c r="M54" s="33"/>
      <c r="N54" s="14"/>
      <c r="O54" s="34" t="str">
        <f>IF(OR(M54="",N54=""),"",VLOOKUP(CONCATENATE(M54," dienų darbo savaitė"),'Atostogų išmokų FN'!$A$8:$AH$9,N54-16)/100)</f>
        <v/>
      </c>
      <c r="P54" s="32">
        <f t="shared" si="2"/>
        <v>0</v>
      </c>
      <c r="Q54" s="4"/>
      <c r="R54" s="34" t="str">
        <f>IF(OR(M54="",Q54=""),"",HLOOKUP(Q54,'Papild.poilsio d. išmokų FN '!$C$6:$Q$8,3,0)/100)</f>
        <v/>
      </c>
      <c r="S54" s="32">
        <f t="shared" si="3"/>
        <v>0</v>
      </c>
    </row>
    <row r="55" spans="1:19" hidden="1" x14ac:dyDescent="0.25">
      <c r="A55" s="39"/>
      <c r="B55" s="3"/>
      <c r="C55" s="3"/>
      <c r="D55" s="4"/>
      <c r="E55" s="4"/>
      <c r="F55" s="4"/>
      <c r="G55" s="4"/>
      <c r="H55" s="4"/>
      <c r="I55" s="4"/>
      <c r="J55" s="4"/>
      <c r="K55" s="4">
        <f t="shared" si="0"/>
        <v>0</v>
      </c>
      <c r="L55" s="32">
        <f t="shared" si="1"/>
        <v>0</v>
      </c>
      <c r="M55" s="33"/>
      <c r="N55" s="14"/>
      <c r="O55" s="34" t="str">
        <f>IF(OR(M55="",N55=""),"",VLOOKUP(CONCATENATE(M55," dienų darbo savaitė"),'Atostogų išmokų FN'!$A$8:$AH$9,N55-16)/100)</f>
        <v/>
      </c>
      <c r="P55" s="32">
        <f t="shared" si="2"/>
        <v>0</v>
      </c>
      <c r="Q55" s="4"/>
      <c r="R55" s="34" t="str">
        <f>IF(OR(M55="",Q55=""),"",HLOOKUP(Q55,'Papild.poilsio d. išmokų FN '!$C$6:$Q$8,3,0)/100)</f>
        <v/>
      </c>
      <c r="S55" s="32">
        <f t="shared" si="3"/>
        <v>0</v>
      </c>
    </row>
    <row r="56" spans="1:19" hidden="1" x14ac:dyDescent="0.25">
      <c r="A56" s="39"/>
      <c r="B56" s="3"/>
      <c r="C56" s="3"/>
      <c r="D56" s="4"/>
      <c r="E56" s="4"/>
      <c r="F56" s="4"/>
      <c r="G56" s="4"/>
      <c r="H56" s="4"/>
      <c r="I56" s="4"/>
      <c r="J56" s="4"/>
      <c r="K56" s="4">
        <f t="shared" si="0"/>
        <v>0</v>
      </c>
      <c r="L56" s="32">
        <f t="shared" si="1"/>
        <v>0</v>
      </c>
      <c r="M56" s="33"/>
      <c r="N56" s="14"/>
      <c r="O56" s="34" t="str">
        <f>IF(OR(M56="",N56=""),"",VLOOKUP(CONCATENATE(M56," dienų darbo savaitė"),'Atostogų išmokų FN'!$A$8:$AH$9,N56-16)/100)</f>
        <v/>
      </c>
      <c r="P56" s="32">
        <f t="shared" si="2"/>
        <v>0</v>
      </c>
      <c r="Q56" s="4"/>
      <c r="R56" s="34" t="str">
        <f>IF(OR(M56="",Q56=""),"",HLOOKUP(Q56,'Papild.poilsio d. išmokų FN '!$C$6:$Q$8,3,0)/100)</f>
        <v/>
      </c>
      <c r="S56" s="32">
        <f t="shared" si="3"/>
        <v>0</v>
      </c>
    </row>
    <row r="57" spans="1:19" hidden="1" x14ac:dyDescent="0.25">
      <c r="A57" s="39"/>
      <c r="B57" s="3"/>
      <c r="C57" s="3"/>
      <c r="D57" s="4"/>
      <c r="E57" s="4"/>
      <c r="F57" s="4"/>
      <c r="G57" s="4"/>
      <c r="H57" s="4"/>
      <c r="I57" s="4"/>
      <c r="J57" s="4"/>
      <c r="K57" s="4">
        <f t="shared" si="0"/>
        <v>0</v>
      </c>
      <c r="L57" s="32">
        <f t="shared" si="1"/>
        <v>0</v>
      </c>
      <c r="M57" s="33"/>
      <c r="N57" s="14"/>
      <c r="O57" s="34" t="str">
        <f>IF(OR(M57="",N57=""),"",VLOOKUP(CONCATENATE(M57," dienų darbo savaitė"),'Atostogų išmokų FN'!$A$8:$AH$9,N57-16)/100)</f>
        <v/>
      </c>
      <c r="P57" s="32">
        <f t="shared" si="2"/>
        <v>0</v>
      </c>
      <c r="Q57" s="4"/>
      <c r="R57" s="34" t="str">
        <f>IF(OR(M57="",Q57=""),"",HLOOKUP(Q57,'Papild.poilsio d. išmokų FN '!$C$6:$Q$8,3,0)/100)</f>
        <v/>
      </c>
      <c r="S57" s="32">
        <f t="shared" si="3"/>
        <v>0</v>
      </c>
    </row>
    <row r="58" spans="1:19" hidden="1" x14ac:dyDescent="0.25">
      <c r="A58" s="39"/>
      <c r="B58" s="3"/>
      <c r="C58" s="3"/>
      <c r="D58" s="4"/>
      <c r="E58" s="4"/>
      <c r="F58" s="4"/>
      <c r="G58" s="4"/>
      <c r="H58" s="4"/>
      <c r="I58" s="4"/>
      <c r="J58" s="4"/>
      <c r="K58" s="4">
        <f t="shared" si="0"/>
        <v>0</v>
      </c>
      <c r="L58" s="32">
        <f t="shared" si="1"/>
        <v>0</v>
      </c>
      <c r="M58" s="33"/>
      <c r="N58" s="14"/>
      <c r="O58" s="34" t="str">
        <f>IF(OR(M58="",N58=""),"",VLOOKUP(CONCATENATE(M58," dienų darbo savaitė"),'Atostogų išmokų FN'!$A$8:$AH$9,N58-16)/100)</f>
        <v/>
      </c>
      <c r="P58" s="32">
        <f t="shared" si="2"/>
        <v>0</v>
      </c>
      <c r="Q58" s="4"/>
      <c r="R58" s="34" t="str">
        <f>IF(OR(M58="",Q58=""),"",HLOOKUP(Q58,'Papild.poilsio d. išmokų FN '!$C$6:$Q$8,3,0)/100)</f>
        <v/>
      </c>
      <c r="S58" s="32">
        <f t="shared" si="3"/>
        <v>0</v>
      </c>
    </row>
    <row r="59" spans="1:19" hidden="1" x14ac:dyDescent="0.25">
      <c r="A59" s="39"/>
      <c r="B59" s="3"/>
      <c r="C59" s="3"/>
      <c r="D59" s="4"/>
      <c r="E59" s="4"/>
      <c r="F59" s="4"/>
      <c r="G59" s="4"/>
      <c r="H59" s="4"/>
      <c r="I59" s="4"/>
      <c r="J59" s="4"/>
      <c r="K59" s="4">
        <f t="shared" si="0"/>
        <v>0</v>
      </c>
      <c r="L59" s="32">
        <f t="shared" si="1"/>
        <v>0</v>
      </c>
      <c r="M59" s="33"/>
      <c r="N59" s="14"/>
      <c r="O59" s="34" t="str">
        <f>IF(OR(M59="",N59=""),"",VLOOKUP(CONCATENATE(M59," dienų darbo savaitė"),'Atostogų išmokų FN'!$A$8:$AH$9,N59-16)/100)</f>
        <v/>
      </c>
      <c r="P59" s="32">
        <f t="shared" si="2"/>
        <v>0</v>
      </c>
      <c r="Q59" s="4"/>
      <c r="R59" s="34" t="str">
        <f>IF(OR(M59="",Q59=""),"",HLOOKUP(Q59,'Papild.poilsio d. išmokų FN '!$C$6:$Q$8,3,0)/100)</f>
        <v/>
      </c>
      <c r="S59" s="32">
        <f t="shared" si="3"/>
        <v>0</v>
      </c>
    </row>
    <row r="60" spans="1:19" hidden="1" x14ac:dyDescent="0.25">
      <c r="A60" s="39"/>
      <c r="B60" s="3"/>
      <c r="C60" s="3"/>
      <c r="D60" s="4"/>
      <c r="E60" s="4"/>
      <c r="F60" s="4"/>
      <c r="G60" s="4"/>
      <c r="H60" s="4"/>
      <c r="I60" s="4"/>
      <c r="J60" s="4"/>
      <c r="K60" s="4">
        <f t="shared" si="0"/>
        <v>0</v>
      </c>
      <c r="L60" s="32">
        <f t="shared" si="1"/>
        <v>0</v>
      </c>
      <c r="M60" s="33"/>
      <c r="N60" s="14"/>
      <c r="O60" s="34" t="str">
        <f>IF(OR(M60="",N60=""),"",VLOOKUP(CONCATENATE(M60," dienų darbo savaitė"),'Atostogų išmokų FN'!$A$8:$AH$9,N60-16)/100)</f>
        <v/>
      </c>
      <c r="P60" s="32">
        <f t="shared" si="2"/>
        <v>0</v>
      </c>
      <c r="Q60" s="4"/>
      <c r="R60" s="34" t="str">
        <f>IF(OR(M60="",Q60=""),"",HLOOKUP(Q60,'Papild.poilsio d. išmokų FN '!$C$6:$Q$8,3,0)/100)</f>
        <v/>
      </c>
      <c r="S60" s="32">
        <f t="shared" si="3"/>
        <v>0</v>
      </c>
    </row>
    <row r="61" spans="1:19" hidden="1" x14ac:dyDescent="0.25">
      <c r="A61" s="39"/>
      <c r="B61" s="3"/>
      <c r="C61" s="3"/>
      <c r="D61" s="4"/>
      <c r="E61" s="4"/>
      <c r="F61" s="4"/>
      <c r="G61" s="4"/>
      <c r="H61" s="4"/>
      <c r="I61" s="4"/>
      <c r="J61" s="4"/>
      <c r="K61" s="4">
        <f t="shared" si="0"/>
        <v>0</v>
      </c>
      <c r="L61" s="32">
        <f t="shared" si="1"/>
        <v>0</v>
      </c>
      <c r="M61" s="33"/>
      <c r="N61" s="14"/>
      <c r="O61" s="34" t="str">
        <f>IF(OR(M61="",N61=""),"",VLOOKUP(CONCATENATE(M61," dienų darbo savaitė"),'Atostogų išmokų FN'!$A$8:$AH$9,N61-16)/100)</f>
        <v/>
      </c>
      <c r="P61" s="32">
        <f t="shared" si="2"/>
        <v>0</v>
      </c>
      <c r="Q61" s="4"/>
      <c r="R61" s="34" t="str">
        <f>IF(OR(M61="",Q61=""),"",HLOOKUP(Q61,'Papild.poilsio d. išmokų FN '!$C$6:$Q$8,3,0)/100)</f>
        <v/>
      </c>
      <c r="S61" s="32">
        <f t="shared" si="3"/>
        <v>0</v>
      </c>
    </row>
    <row r="62" spans="1:19" hidden="1" x14ac:dyDescent="0.25">
      <c r="A62" s="39"/>
      <c r="B62" s="3"/>
      <c r="C62" s="3"/>
      <c r="D62" s="4"/>
      <c r="E62" s="4"/>
      <c r="F62" s="4"/>
      <c r="G62" s="4"/>
      <c r="H62" s="4"/>
      <c r="I62" s="4"/>
      <c r="J62" s="4"/>
      <c r="K62" s="4">
        <f t="shared" si="0"/>
        <v>0</v>
      </c>
      <c r="L62" s="32">
        <f t="shared" si="1"/>
        <v>0</v>
      </c>
      <c r="M62" s="33"/>
      <c r="N62" s="14"/>
      <c r="O62" s="34" t="str">
        <f>IF(OR(M62="",N62=""),"",VLOOKUP(CONCATENATE(M62," dienų darbo savaitė"),'Atostogų išmokų FN'!$A$8:$AH$9,N62-16)/100)</f>
        <v/>
      </c>
      <c r="P62" s="32">
        <f t="shared" si="2"/>
        <v>0</v>
      </c>
      <c r="Q62" s="4"/>
      <c r="R62" s="34" t="str">
        <f>IF(OR(M62="",Q62=""),"",HLOOKUP(Q62,'Papild.poilsio d. išmokų FN '!$C$6:$Q$8,3,0)/100)</f>
        <v/>
      </c>
      <c r="S62" s="32">
        <f t="shared" si="3"/>
        <v>0</v>
      </c>
    </row>
    <row r="63" spans="1:19" hidden="1" x14ac:dyDescent="0.25">
      <c r="A63" s="39"/>
      <c r="B63" s="3"/>
      <c r="C63" s="3"/>
      <c r="D63" s="4"/>
      <c r="E63" s="4"/>
      <c r="F63" s="4"/>
      <c r="G63" s="4"/>
      <c r="H63" s="4"/>
      <c r="I63" s="4"/>
      <c r="J63" s="4"/>
      <c r="K63" s="4">
        <f t="shared" si="0"/>
        <v>0</v>
      </c>
      <c r="L63" s="32">
        <f t="shared" si="1"/>
        <v>0</v>
      </c>
      <c r="M63" s="33"/>
      <c r="N63" s="14"/>
      <c r="O63" s="34" t="str">
        <f>IF(OR(M63="",N63=""),"",VLOOKUP(CONCATENATE(M63," dienų darbo savaitė"),'Atostogų išmokų FN'!$A$8:$AH$9,N63-16)/100)</f>
        <v/>
      </c>
      <c r="P63" s="32">
        <f t="shared" si="2"/>
        <v>0</v>
      </c>
      <c r="Q63" s="4"/>
      <c r="R63" s="34" t="str">
        <f>IF(OR(M63="",Q63=""),"",HLOOKUP(Q63,'Papild.poilsio d. išmokų FN '!$C$6:$Q$8,3,0)/100)</f>
        <v/>
      </c>
      <c r="S63" s="32">
        <f t="shared" si="3"/>
        <v>0</v>
      </c>
    </row>
    <row r="64" spans="1:19" hidden="1" x14ac:dyDescent="0.25">
      <c r="A64" s="39"/>
      <c r="B64" s="3"/>
      <c r="C64" s="3"/>
      <c r="D64" s="4"/>
      <c r="E64" s="4"/>
      <c r="F64" s="4"/>
      <c r="G64" s="4"/>
      <c r="H64" s="4"/>
      <c r="I64" s="4"/>
      <c r="J64" s="4"/>
      <c r="K64" s="4">
        <f t="shared" si="0"/>
        <v>0</v>
      </c>
      <c r="L64" s="32">
        <f t="shared" si="1"/>
        <v>0</v>
      </c>
      <c r="M64" s="33"/>
      <c r="N64" s="14"/>
      <c r="O64" s="34" t="str">
        <f>IF(OR(M64="",N64=""),"",VLOOKUP(CONCATENATE(M64," dienų darbo savaitė"),'Atostogų išmokų FN'!$A$8:$AH$9,N64-16)/100)</f>
        <v/>
      </c>
      <c r="P64" s="32">
        <f t="shared" si="2"/>
        <v>0</v>
      </c>
      <c r="Q64" s="4"/>
      <c r="R64" s="34" t="str">
        <f>IF(OR(M64="",Q64=""),"",HLOOKUP(Q64,'Papild.poilsio d. išmokų FN '!$C$6:$Q$8,3,0)/100)</f>
        <v/>
      </c>
      <c r="S64" s="32">
        <f t="shared" si="3"/>
        <v>0</v>
      </c>
    </row>
    <row r="65" spans="1:19" hidden="1" x14ac:dyDescent="0.25">
      <c r="A65" s="39"/>
      <c r="B65" s="3"/>
      <c r="C65" s="3"/>
      <c r="D65" s="4"/>
      <c r="E65" s="4"/>
      <c r="F65" s="4"/>
      <c r="G65" s="4"/>
      <c r="H65" s="4"/>
      <c r="I65" s="4"/>
      <c r="J65" s="4"/>
      <c r="K65" s="4">
        <f t="shared" si="0"/>
        <v>0</v>
      </c>
      <c r="L65" s="32">
        <f t="shared" si="1"/>
        <v>0</v>
      </c>
      <c r="M65" s="33"/>
      <c r="N65" s="14"/>
      <c r="O65" s="34" t="str">
        <f>IF(OR(M65="",N65=""),"",VLOOKUP(CONCATENATE(M65," dienų darbo savaitė"),'Atostogų išmokų FN'!$A$8:$AH$9,N65-16)/100)</f>
        <v/>
      </c>
      <c r="P65" s="32">
        <f t="shared" si="2"/>
        <v>0</v>
      </c>
      <c r="Q65" s="4"/>
      <c r="R65" s="34" t="str">
        <f>IF(OR(M65="",Q65=""),"",HLOOKUP(Q65,'Papild.poilsio d. išmokų FN '!$C$6:$Q$8,3,0)/100)</f>
        <v/>
      </c>
      <c r="S65" s="32">
        <f t="shared" si="3"/>
        <v>0</v>
      </c>
    </row>
    <row r="66" spans="1:19" hidden="1" x14ac:dyDescent="0.25">
      <c r="A66" s="39"/>
      <c r="B66" s="3"/>
      <c r="C66" s="3"/>
      <c r="D66" s="4"/>
      <c r="E66" s="4"/>
      <c r="F66" s="4"/>
      <c r="G66" s="4"/>
      <c r="H66" s="4"/>
      <c r="I66" s="4"/>
      <c r="J66" s="4"/>
      <c r="K66" s="4">
        <f t="shared" si="0"/>
        <v>0</v>
      </c>
      <c r="L66" s="32">
        <f t="shared" si="1"/>
        <v>0</v>
      </c>
      <c r="M66" s="33"/>
      <c r="N66" s="14"/>
      <c r="O66" s="34" t="str">
        <f>IF(OR(M66="",N66=""),"",VLOOKUP(CONCATENATE(M66," dienų darbo savaitė"),'Atostogų išmokų FN'!$A$8:$AH$9,N66-16)/100)</f>
        <v/>
      </c>
      <c r="P66" s="32">
        <f t="shared" si="2"/>
        <v>0</v>
      </c>
      <c r="Q66" s="4"/>
      <c r="R66" s="34" t="str">
        <f>IF(OR(M66="",Q66=""),"",HLOOKUP(Q66,'Papild.poilsio d. išmokų FN '!$C$6:$Q$8,3,0)/100)</f>
        <v/>
      </c>
      <c r="S66" s="32">
        <f t="shared" si="3"/>
        <v>0</v>
      </c>
    </row>
    <row r="67" spans="1:19" x14ac:dyDescent="0.25">
      <c r="A67" s="39"/>
      <c r="B67" s="3"/>
      <c r="C67" s="3"/>
      <c r="D67" s="4"/>
      <c r="E67" s="4"/>
      <c r="F67" s="4"/>
      <c r="G67" s="4"/>
      <c r="H67" s="4"/>
      <c r="I67" s="4"/>
      <c r="J67" s="4"/>
      <c r="K67" s="4">
        <f t="shared" si="0"/>
        <v>0</v>
      </c>
      <c r="L67" s="32">
        <f t="shared" si="1"/>
        <v>0</v>
      </c>
      <c r="M67" s="33"/>
      <c r="N67" s="14"/>
      <c r="O67" s="34" t="str">
        <f>IF(OR(M67="",N67=""),"",VLOOKUP(CONCATENATE(M67," dienų darbo savaitė"),'Atostogų išmokų FN'!$A$8:$AH$9,N67-16)/100)</f>
        <v/>
      </c>
      <c r="P67" s="32">
        <f t="shared" si="2"/>
        <v>0</v>
      </c>
      <c r="Q67" s="4"/>
      <c r="R67" s="34" t="str">
        <f>IF(OR(M67="",Q67=""),"",HLOOKUP(Q67,'Papild.poilsio d. išmokų FN '!$C$6:$Q$8,3,0)/100)</f>
        <v/>
      </c>
      <c r="S67" s="32">
        <f t="shared" si="3"/>
        <v>0</v>
      </c>
    </row>
    <row r="68" spans="1:19" x14ac:dyDescent="0.25">
      <c r="A68" s="39"/>
      <c r="B68" s="3"/>
      <c r="C68" s="3"/>
      <c r="D68" s="4"/>
      <c r="E68" s="4"/>
      <c r="F68" s="4"/>
      <c r="G68" s="4"/>
      <c r="H68" s="4"/>
      <c r="I68" s="4"/>
      <c r="J68" s="4"/>
      <c r="K68" s="4">
        <f t="shared" si="0"/>
        <v>0</v>
      </c>
      <c r="L68" s="32">
        <f t="shared" si="1"/>
        <v>0</v>
      </c>
      <c r="M68" s="33"/>
      <c r="N68" s="14"/>
      <c r="O68" s="34" t="str">
        <f>IF(OR(M68="",N68=""),"",VLOOKUP(CONCATENATE(M68," dienų darbo savaitė"),'Atostogų išmokų FN'!$A$8:$AH$9,N68-16)/100)</f>
        <v/>
      </c>
      <c r="P68" s="32">
        <f t="shared" si="2"/>
        <v>0</v>
      </c>
      <c r="Q68" s="4"/>
      <c r="R68" s="34" t="str">
        <f>IF(OR(M68="",Q68=""),"",HLOOKUP(Q68,'Papild.poilsio d. išmokų FN '!$C$6:$Q$8,3,0)/100)</f>
        <v/>
      </c>
      <c r="S68" s="32">
        <f t="shared" si="3"/>
        <v>0</v>
      </c>
    </row>
    <row r="69" spans="1:19" x14ac:dyDescent="0.25">
      <c r="A69" s="119" t="s">
        <v>14</v>
      </c>
      <c r="B69" s="119"/>
      <c r="C69" s="119"/>
      <c r="D69" s="35">
        <f t="shared" ref="D69:L69" si="4">SUM(D24:D68)</f>
        <v>0</v>
      </c>
      <c r="E69" s="35">
        <f t="shared" si="4"/>
        <v>0</v>
      </c>
      <c r="F69" s="35">
        <f t="shared" si="4"/>
        <v>0</v>
      </c>
      <c r="G69" s="35">
        <f t="shared" si="4"/>
        <v>0</v>
      </c>
      <c r="H69" s="35">
        <f t="shared" si="4"/>
        <v>0</v>
      </c>
      <c r="I69" s="35">
        <f t="shared" si="4"/>
        <v>0</v>
      </c>
      <c r="J69" s="35">
        <f t="shared" si="4"/>
        <v>0</v>
      </c>
      <c r="K69" s="35">
        <f t="shared" si="4"/>
        <v>0</v>
      </c>
      <c r="L69" s="35">
        <f t="shared" si="4"/>
        <v>0</v>
      </c>
      <c r="M69" s="35"/>
      <c r="N69" s="35"/>
      <c r="O69" s="35"/>
      <c r="P69" s="35">
        <f>SUM(P24:P68)</f>
        <v>0</v>
      </c>
      <c r="Q69" s="35"/>
      <c r="R69" s="35"/>
      <c r="S69" s="35">
        <f>SUM(S24:S68)</f>
        <v>0</v>
      </c>
    </row>
    <row r="70" spans="1:19" s="118" customFormat="1" ht="13.5" customHeight="1" x14ac:dyDescent="0.25">
      <c r="A70" s="114"/>
      <c r="B70" s="114"/>
      <c r="C70" s="114"/>
      <c r="D70" s="114"/>
      <c r="E70" s="115"/>
      <c r="F70" s="114"/>
      <c r="G70" s="115"/>
      <c r="H70" s="114"/>
      <c r="I70" s="114"/>
      <c r="J70" s="114"/>
      <c r="K70" s="110" t="s">
        <v>94</v>
      </c>
      <c r="L70" s="116">
        <f>L69</f>
        <v>0</v>
      </c>
      <c r="M70" s="117"/>
      <c r="N70" s="114"/>
      <c r="O70" s="114"/>
      <c r="P70" s="114"/>
      <c r="Q70" s="114"/>
      <c r="R70" s="111" t="s">
        <v>93</v>
      </c>
      <c r="S70" s="113">
        <f>P69+S69</f>
        <v>0</v>
      </c>
    </row>
    <row r="71" spans="1:19" s="22" customFormat="1" ht="13.5" customHeight="1" x14ac:dyDescent="0.25">
      <c r="A71" s="105"/>
      <c r="B71" s="106"/>
      <c r="C71" s="106"/>
      <c r="D71" s="106"/>
      <c r="E71" s="43"/>
      <c r="F71" s="105"/>
      <c r="G71" s="43"/>
      <c r="H71" s="105"/>
      <c r="I71" s="105"/>
      <c r="J71" s="105"/>
      <c r="K71" s="105"/>
      <c r="L71" s="107"/>
      <c r="M71" s="43"/>
      <c r="N71" s="106"/>
      <c r="O71" s="106"/>
      <c r="P71" s="106"/>
      <c r="Q71" s="106"/>
      <c r="R71" s="108"/>
      <c r="S71" s="109"/>
    </row>
    <row r="72" spans="1:19" s="68" customFormat="1" ht="13.8" x14ac:dyDescent="0.25">
      <c r="A72" s="63" t="s">
        <v>84</v>
      </c>
      <c r="B72" s="64"/>
      <c r="C72" s="64"/>
      <c r="D72" s="64"/>
      <c r="E72" s="65"/>
      <c r="F72" s="66"/>
      <c r="G72" s="65"/>
      <c r="H72" s="66"/>
      <c r="I72" s="66"/>
      <c r="J72" s="66"/>
      <c r="K72" s="66"/>
      <c r="L72" s="66"/>
      <c r="M72" s="67"/>
      <c r="N72" s="67"/>
      <c r="O72" s="67"/>
      <c r="P72" s="64"/>
      <c r="Q72" s="64"/>
    </row>
    <row r="73" spans="1:19" ht="13.8" x14ac:dyDescent="0.25">
      <c r="A73" s="62" t="s">
        <v>67</v>
      </c>
      <c r="B73" s="13"/>
      <c r="C73" s="13"/>
      <c r="D73" s="13"/>
      <c r="E73" s="13"/>
      <c r="F73" s="13"/>
    </row>
    <row r="74" spans="1:19" ht="13.8" x14ac:dyDescent="0.25">
      <c r="A74" s="62" t="s">
        <v>72</v>
      </c>
      <c r="B74" s="76"/>
      <c r="C74" s="76"/>
      <c r="D74" s="76"/>
      <c r="E74" s="76"/>
      <c r="F74" s="76"/>
      <c r="G74" s="76"/>
      <c r="H74" s="76"/>
      <c r="I74" s="76"/>
      <c r="J74" s="76"/>
      <c r="K74" s="76"/>
      <c r="L74" s="76"/>
      <c r="M74" s="76"/>
      <c r="N74" s="76"/>
      <c r="O74" s="76"/>
      <c r="P74" s="76"/>
      <c r="Q74" s="76"/>
      <c r="R74" s="76"/>
      <c r="S74" s="76"/>
    </row>
    <row r="75" spans="1:19" ht="13.8" x14ac:dyDescent="0.25">
      <c r="A75" s="120" t="s">
        <v>75</v>
      </c>
      <c r="B75" s="120"/>
      <c r="C75" s="120"/>
      <c r="D75" s="120"/>
      <c r="E75" s="120"/>
      <c r="F75" s="120"/>
      <c r="G75" s="120"/>
      <c r="H75" s="120"/>
      <c r="I75" s="120"/>
      <c r="J75" s="120"/>
      <c r="K75" s="120"/>
      <c r="L75" s="120"/>
      <c r="M75" s="120"/>
      <c r="N75" s="120"/>
      <c r="O75" s="120"/>
      <c r="P75" s="120"/>
      <c r="Q75" s="120"/>
      <c r="R75" s="120"/>
      <c r="S75" s="120"/>
    </row>
    <row r="76" spans="1:19" ht="13.8" x14ac:dyDescent="0.25">
      <c r="A76" s="75"/>
      <c r="B76" s="75"/>
      <c r="C76" s="75"/>
      <c r="D76" s="75"/>
      <c r="E76" s="75"/>
      <c r="F76" s="75"/>
      <c r="G76" s="75"/>
      <c r="H76" s="75"/>
      <c r="I76" s="75"/>
      <c r="J76" s="75"/>
      <c r="K76" s="75"/>
      <c r="L76" s="75"/>
      <c r="M76" s="75"/>
      <c r="N76" s="75"/>
      <c r="O76" s="75"/>
      <c r="P76" s="75"/>
      <c r="Q76" s="75"/>
      <c r="R76" s="75"/>
      <c r="S76" s="75"/>
    </row>
    <row r="77" spans="1:19" ht="15.75" customHeight="1" x14ac:dyDescent="0.25">
      <c r="A77" s="121" t="s">
        <v>40</v>
      </c>
      <c r="B77" s="121"/>
      <c r="C77" s="121"/>
      <c r="D77" s="121"/>
      <c r="E77" s="121"/>
      <c r="F77" s="121"/>
      <c r="G77" s="121"/>
      <c r="H77" s="121"/>
      <c r="I77" s="121"/>
      <c r="J77" s="121"/>
      <c r="K77" s="121"/>
      <c r="L77" s="121"/>
      <c r="M77" s="121"/>
      <c r="N77" s="121"/>
      <c r="O77" s="121"/>
      <c r="P77" s="121"/>
      <c r="Q77" s="121"/>
      <c r="R77" s="121"/>
      <c r="S77" s="121"/>
    </row>
    <row r="78" spans="1:19" ht="95.25" customHeight="1" x14ac:dyDescent="0.25">
      <c r="A78" s="122" t="s">
        <v>39</v>
      </c>
      <c r="B78" s="122"/>
      <c r="C78" s="122"/>
      <c r="D78" s="122"/>
      <c r="E78" s="122"/>
      <c r="F78" s="122"/>
      <c r="G78" s="122"/>
      <c r="H78" s="122"/>
      <c r="I78" s="122"/>
      <c r="J78" s="122"/>
      <c r="K78" s="122"/>
      <c r="L78" s="122"/>
      <c r="M78" s="122"/>
      <c r="N78" s="122"/>
      <c r="O78" s="122"/>
      <c r="P78" s="122"/>
      <c r="Q78" s="122"/>
      <c r="R78" s="122"/>
      <c r="S78" s="122"/>
    </row>
    <row r="79" spans="1:19" ht="13.5" customHeight="1" x14ac:dyDescent="0.25">
      <c r="A79" s="5"/>
      <c r="B79" s="6"/>
      <c r="C79" s="6"/>
      <c r="D79" s="6"/>
      <c r="E79" s="7"/>
      <c r="F79" s="5"/>
      <c r="G79" s="7"/>
      <c r="H79" s="5"/>
      <c r="I79" s="5"/>
      <c r="J79" s="5"/>
      <c r="K79" s="5"/>
      <c r="L79" s="5"/>
      <c r="M79" s="8"/>
      <c r="N79" s="6"/>
      <c r="O79" s="6"/>
      <c r="P79" s="6"/>
      <c r="Q79" s="6"/>
      <c r="R79" s="6"/>
    </row>
    <row r="80" spans="1:19" s="22" customFormat="1" x14ac:dyDescent="0.25">
      <c r="A80" s="20"/>
      <c r="B80" s="21"/>
      <c r="C80" s="21"/>
      <c r="D80" s="21"/>
      <c r="E80" s="21"/>
      <c r="F80" s="20"/>
      <c r="G80" s="20"/>
      <c r="H80" s="20"/>
      <c r="I80" s="20"/>
      <c r="J80" s="20"/>
      <c r="K80" s="21"/>
      <c r="L80" s="21"/>
      <c r="M80" s="21"/>
      <c r="N80" s="20"/>
      <c r="O80" s="20"/>
      <c r="P80" s="20"/>
      <c r="Q80" s="21"/>
      <c r="R80" s="21"/>
      <c r="S80" s="21"/>
    </row>
    <row r="81" spans="1:19" ht="13.8" x14ac:dyDescent="0.25">
      <c r="A81" s="12"/>
      <c r="B81" s="123" t="s">
        <v>30</v>
      </c>
      <c r="C81" s="123"/>
      <c r="D81" s="123"/>
      <c r="E81" s="123"/>
      <c r="F81" s="13"/>
      <c r="K81" s="123" t="s">
        <v>31</v>
      </c>
      <c r="L81" s="123"/>
      <c r="M81" s="123"/>
      <c r="Q81" s="123" t="s">
        <v>32</v>
      </c>
      <c r="R81" s="123"/>
      <c r="S81" s="123"/>
    </row>
    <row r="82" spans="1:19" ht="13.8" x14ac:dyDescent="0.25">
      <c r="A82" s="12"/>
      <c r="B82" s="13"/>
      <c r="C82" s="13"/>
      <c r="D82" s="13"/>
      <c r="E82" s="13"/>
      <c r="F82" s="13"/>
    </row>
    <row r="83" spans="1:19" ht="13.8" x14ac:dyDescent="0.25">
      <c r="A83" s="12"/>
      <c r="B83" s="13"/>
      <c r="C83" s="13"/>
      <c r="D83" s="13"/>
      <c r="E83" s="13"/>
      <c r="F83" s="13"/>
    </row>
    <row r="84" spans="1:19" x14ac:dyDescent="0.25">
      <c r="A84" s="13"/>
      <c r="B84" s="23"/>
      <c r="C84" s="23"/>
      <c r="D84" s="23"/>
      <c r="E84" s="23"/>
      <c r="F84" s="23"/>
      <c r="G84" s="13"/>
    </row>
    <row r="85" spans="1:19" ht="12.75" customHeight="1" x14ac:dyDescent="0.25">
      <c r="A85" s="13"/>
      <c r="B85" s="24"/>
      <c r="C85" s="24"/>
      <c r="D85" s="24"/>
      <c r="E85" s="24"/>
      <c r="F85" s="24"/>
      <c r="G85" s="13"/>
    </row>
    <row r="89" spans="1:19" x14ac:dyDescent="0.25">
      <c r="N89" s="17" t="s">
        <v>28</v>
      </c>
    </row>
  </sheetData>
  <dataConsolidate/>
  <mergeCells count="37">
    <mergeCell ref="A6:S6"/>
    <mergeCell ref="A7:S7"/>
    <mergeCell ref="A13:K13"/>
    <mergeCell ref="E14:S14"/>
    <mergeCell ref="E15:S15"/>
    <mergeCell ref="A14:D14"/>
    <mergeCell ref="A15:D15"/>
    <mergeCell ref="A17:K17"/>
    <mergeCell ref="A18:C18"/>
    <mergeCell ref="A20:A22"/>
    <mergeCell ref="B20:B22"/>
    <mergeCell ref="C20:C22"/>
    <mergeCell ref="D20:D22"/>
    <mergeCell ref="E20:E22"/>
    <mergeCell ref="F20:J20"/>
    <mergeCell ref="D18:E18"/>
    <mergeCell ref="Q20:Q22"/>
    <mergeCell ref="R20:R22"/>
    <mergeCell ref="S20:S22"/>
    <mergeCell ref="F21:F22"/>
    <mergeCell ref="G21:G22"/>
    <mergeCell ref="H21:H22"/>
    <mergeCell ref="I21:I22"/>
    <mergeCell ref="J21:J22"/>
    <mergeCell ref="K20:K22"/>
    <mergeCell ref="L20:L22"/>
    <mergeCell ref="M20:M22"/>
    <mergeCell ref="N20:N22"/>
    <mergeCell ref="O20:O22"/>
    <mergeCell ref="P20:P22"/>
    <mergeCell ref="A69:C69"/>
    <mergeCell ref="A75:S75"/>
    <mergeCell ref="A77:S77"/>
    <mergeCell ref="A78:S78"/>
    <mergeCell ref="B81:E81"/>
    <mergeCell ref="K81:M81"/>
    <mergeCell ref="Q81:S81"/>
  </mergeCells>
  <dataValidations count="5">
    <dataValidation type="list" allowBlank="1" showInputMessage="1" showErrorMessage="1" sqref="WVF983099 E65595 IT65595 SP65595 ACL65595 AMH65595 AWD65595 BFZ65595 BPV65595 BZR65595 CJN65595 CTJ65595 DDF65595 DNB65595 DWX65595 EGT65595 EQP65595 FAL65595 FKH65595 FUD65595 GDZ65595 GNV65595 GXR65595 HHN65595 HRJ65595 IBF65595 ILB65595 IUX65595 JET65595 JOP65595 JYL65595 KIH65595 KSD65595 LBZ65595 LLV65595 LVR65595 MFN65595 MPJ65595 MZF65595 NJB65595 NSX65595 OCT65595 OMP65595 OWL65595 PGH65595 PQD65595 PZZ65595 QJV65595 QTR65595 RDN65595 RNJ65595 RXF65595 SHB65595 SQX65595 TAT65595 TKP65595 TUL65595 UEH65595 UOD65595 UXZ65595 VHV65595 VRR65595 WBN65595 WLJ65595 WVF65595 E131131 IT131131 SP131131 ACL131131 AMH131131 AWD131131 BFZ131131 BPV131131 BZR131131 CJN131131 CTJ131131 DDF131131 DNB131131 DWX131131 EGT131131 EQP131131 FAL131131 FKH131131 FUD131131 GDZ131131 GNV131131 GXR131131 HHN131131 HRJ131131 IBF131131 ILB131131 IUX131131 JET131131 JOP131131 JYL131131 KIH131131 KSD131131 LBZ131131 LLV131131 LVR131131 MFN131131 MPJ131131 MZF131131 NJB131131 NSX131131 OCT131131 OMP131131 OWL131131 PGH131131 PQD131131 PZZ131131 QJV131131 QTR131131 RDN131131 RNJ131131 RXF131131 SHB131131 SQX131131 TAT131131 TKP131131 TUL131131 UEH131131 UOD131131 UXZ131131 VHV131131 VRR131131 WBN131131 WLJ131131 WVF131131 E196667 IT196667 SP196667 ACL196667 AMH196667 AWD196667 BFZ196667 BPV196667 BZR196667 CJN196667 CTJ196667 DDF196667 DNB196667 DWX196667 EGT196667 EQP196667 FAL196667 FKH196667 FUD196667 GDZ196667 GNV196667 GXR196667 HHN196667 HRJ196667 IBF196667 ILB196667 IUX196667 JET196667 JOP196667 JYL196667 KIH196667 KSD196667 LBZ196667 LLV196667 LVR196667 MFN196667 MPJ196667 MZF196667 NJB196667 NSX196667 OCT196667 OMP196667 OWL196667 PGH196667 PQD196667 PZZ196667 QJV196667 QTR196667 RDN196667 RNJ196667 RXF196667 SHB196667 SQX196667 TAT196667 TKP196667 TUL196667 UEH196667 UOD196667 UXZ196667 VHV196667 VRR196667 WBN196667 WLJ196667 WVF196667 E262203 IT262203 SP262203 ACL262203 AMH262203 AWD262203 BFZ262203 BPV262203 BZR262203 CJN262203 CTJ262203 DDF262203 DNB262203 DWX262203 EGT262203 EQP262203 FAL262203 FKH262203 FUD262203 GDZ262203 GNV262203 GXR262203 HHN262203 HRJ262203 IBF262203 ILB262203 IUX262203 JET262203 JOP262203 JYL262203 KIH262203 KSD262203 LBZ262203 LLV262203 LVR262203 MFN262203 MPJ262203 MZF262203 NJB262203 NSX262203 OCT262203 OMP262203 OWL262203 PGH262203 PQD262203 PZZ262203 QJV262203 QTR262203 RDN262203 RNJ262203 RXF262203 SHB262203 SQX262203 TAT262203 TKP262203 TUL262203 UEH262203 UOD262203 UXZ262203 VHV262203 VRR262203 WBN262203 WLJ262203 WVF262203 E327739 IT327739 SP327739 ACL327739 AMH327739 AWD327739 BFZ327739 BPV327739 BZR327739 CJN327739 CTJ327739 DDF327739 DNB327739 DWX327739 EGT327739 EQP327739 FAL327739 FKH327739 FUD327739 GDZ327739 GNV327739 GXR327739 HHN327739 HRJ327739 IBF327739 ILB327739 IUX327739 JET327739 JOP327739 JYL327739 KIH327739 KSD327739 LBZ327739 LLV327739 LVR327739 MFN327739 MPJ327739 MZF327739 NJB327739 NSX327739 OCT327739 OMP327739 OWL327739 PGH327739 PQD327739 PZZ327739 QJV327739 QTR327739 RDN327739 RNJ327739 RXF327739 SHB327739 SQX327739 TAT327739 TKP327739 TUL327739 UEH327739 UOD327739 UXZ327739 VHV327739 VRR327739 WBN327739 WLJ327739 WVF327739 E393275 IT393275 SP393275 ACL393275 AMH393275 AWD393275 BFZ393275 BPV393275 BZR393275 CJN393275 CTJ393275 DDF393275 DNB393275 DWX393275 EGT393275 EQP393275 FAL393275 FKH393275 FUD393275 GDZ393275 GNV393275 GXR393275 HHN393275 HRJ393275 IBF393275 ILB393275 IUX393275 JET393275 JOP393275 JYL393275 KIH393275 KSD393275 LBZ393275 LLV393275 LVR393275 MFN393275 MPJ393275 MZF393275 NJB393275 NSX393275 OCT393275 OMP393275 OWL393275 PGH393275 PQD393275 PZZ393275 QJV393275 QTR393275 RDN393275 RNJ393275 RXF393275 SHB393275 SQX393275 TAT393275 TKP393275 TUL393275 UEH393275 UOD393275 UXZ393275 VHV393275 VRR393275 WBN393275 WLJ393275 WVF393275 E458811 IT458811 SP458811 ACL458811 AMH458811 AWD458811 BFZ458811 BPV458811 BZR458811 CJN458811 CTJ458811 DDF458811 DNB458811 DWX458811 EGT458811 EQP458811 FAL458811 FKH458811 FUD458811 GDZ458811 GNV458811 GXR458811 HHN458811 HRJ458811 IBF458811 ILB458811 IUX458811 JET458811 JOP458811 JYL458811 KIH458811 KSD458811 LBZ458811 LLV458811 LVR458811 MFN458811 MPJ458811 MZF458811 NJB458811 NSX458811 OCT458811 OMP458811 OWL458811 PGH458811 PQD458811 PZZ458811 QJV458811 QTR458811 RDN458811 RNJ458811 RXF458811 SHB458811 SQX458811 TAT458811 TKP458811 TUL458811 UEH458811 UOD458811 UXZ458811 VHV458811 VRR458811 WBN458811 WLJ458811 WVF458811 E524347 IT524347 SP524347 ACL524347 AMH524347 AWD524347 BFZ524347 BPV524347 BZR524347 CJN524347 CTJ524347 DDF524347 DNB524347 DWX524347 EGT524347 EQP524347 FAL524347 FKH524347 FUD524347 GDZ524347 GNV524347 GXR524347 HHN524347 HRJ524347 IBF524347 ILB524347 IUX524347 JET524347 JOP524347 JYL524347 KIH524347 KSD524347 LBZ524347 LLV524347 LVR524347 MFN524347 MPJ524347 MZF524347 NJB524347 NSX524347 OCT524347 OMP524347 OWL524347 PGH524347 PQD524347 PZZ524347 QJV524347 QTR524347 RDN524347 RNJ524347 RXF524347 SHB524347 SQX524347 TAT524347 TKP524347 TUL524347 UEH524347 UOD524347 UXZ524347 VHV524347 VRR524347 WBN524347 WLJ524347 WVF524347 E589883 IT589883 SP589883 ACL589883 AMH589883 AWD589883 BFZ589883 BPV589883 BZR589883 CJN589883 CTJ589883 DDF589883 DNB589883 DWX589883 EGT589883 EQP589883 FAL589883 FKH589883 FUD589883 GDZ589883 GNV589883 GXR589883 HHN589883 HRJ589883 IBF589883 ILB589883 IUX589883 JET589883 JOP589883 JYL589883 KIH589883 KSD589883 LBZ589883 LLV589883 LVR589883 MFN589883 MPJ589883 MZF589883 NJB589883 NSX589883 OCT589883 OMP589883 OWL589883 PGH589883 PQD589883 PZZ589883 QJV589883 QTR589883 RDN589883 RNJ589883 RXF589883 SHB589883 SQX589883 TAT589883 TKP589883 TUL589883 UEH589883 UOD589883 UXZ589883 VHV589883 VRR589883 WBN589883 WLJ589883 WVF589883 E655419 IT655419 SP655419 ACL655419 AMH655419 AWD655419 BFZ655419 BPV655419 BZR655419 CJN655419 CTJ655419 DDF655419 DNB655419 DWX655419 EGT655419 EQP655419 FAL655419 FKH655419 FUD655419 GDZ655419 GNV655419 GXR655419 HHN655419 HRJ655419 IBF655419 ILB655419 IUX655419 JET655419 JOP655419 JYL655419 KIH655419 KSD655419 LBZ655419 LLV655419 LVR655419 MFN655419 MPJ655419 MZF655419 NJB655419 NSX655419 OCT655419 OMP655419 OWL655419 PGH655419 PQD655419 PZZ655419 QJV655419 QTR655419 RDN655419 RNJ655419 RXF655419 SHB655419 SQX655419 TAT655419 TKP655419 TUL655419 UEH655419 UOD655419 UXZ655419 VHV655419 VRR655419 WBN655419 WLJ655419 WVF655419 E720955 IT720955 SP720955 ACL720955 AMH720955 AWD720955 BFZ720955 BPV720955 BZR720955 CJN720955 CTJ720955 DDF720955 DNB720955 DWX720955 EGT720955 EQP720955 FAL720955 FKH720955 FUD720955 GDZ720955 GNV720955 GXR720955 HHN720955 HRJ720955 IBF720955 ILB720955 IUX720955 JET720955 JOP720955 JYL720955 KIH720955 KSD720955 LBZ720955 LLV720955 LVR720955 MFN720955 MPJ720955 MZF720955 NJB720955 NSX720955 OCT720955 OMP720955 OWL720955 PGH720955 PQD720955 PZZ720955 QJV720955 QTR720955 RDN720955 RNJ720955 RXF720955 SHB720955 SQX720955 TAT720955 TKP720955 TUL720955 UEH720955 UOD720955 UXZ720955 VHV720955 VRR720955 WBN720955 WLJ720955 WVF720955 E786491 IT786491 SP786491 ACL786491 AMH786491 AWD786491 BFZ786491 BPV786491 BZR786491 CJN786491 CTJ786491 DDF786491 DNB786491 DWX786491 EGT786491 EQP786491 FAL786491 FKH786491 FUD786491 GDZ786491 GNV786491 GXR786491 HHN786491 HRJ786491 IBF786491 ILB786491 IUX786491 JET786491 JOP786491 JYL786491 KIH786491 KSD786491 LBZ786491 LLV786491 LVR786491 MFN786491 MPJ786491 MZF786491 NJB786491 NSX786491 OCT786491 OMP786491 OWL786491 PGH786491 PQD786491 PZZ786491 QJV786491 QTR786491 RDN786491 RNJ786491 RXF786491 SHB786491 SQX786491 TAT786491 TKP786491 TUL786491 UEH786491 UOD786491 UXZ786491 VHV786491 VRR786491 WBN786491 WLJ786491 WVF786491 E852027 IT852027 SP852027 ACL852027 AMH852027 AWD852027 BFZ852027 BPV852027 BZR852027 CJN852027 CTJ852027 DDF852027 DNB852027 DWX852027 EGT852027 EQP852027 FAL852027 FKH852027 FUD852027 GDZ852027 GNV852027 GXR852027 HHN852027 HRJ852027 IBF852027 ILB852027 IUX852027 JET852027 JOP852027 JYL852027 KIH852027 KSD852027 LBZ852027 LLV852027 LVR852027 MFN852027 MPJ852027 MZF852027 NJB852027 NSX852027 OCT852027 OMP852027 OWL852027 PGH852027 PQD852027 PZZ852027 QJV852027 QTR852027 RDN852027 RNJ852027 RXF852027 SHB852027 SQX852027 TAT852027 TKP852027 TUL852027 UEH852027 UOD852027 UXZ852027 VHV852027 VRR852027 WBN852027 WLJ852027 WVF852027 E917563 IT917563 SP917563 ACL917563 AMH917563 AWD917563 BFZ917563 BPV917563 BZR917563 CJN917563 CTJ917563 DDF917563 DNB917563 DWX917563 EGT917563 EQP917563 FAL917563 FKH917563 FUD917563 GDZ917563 GNV917563 GXR917563 HHN917563 HRJ917563 IBF917563 ILB917563 IUX917563 JET917563 JOP917563 JYL917563 KIH917563 KSD917563 LBZ917563 LLV917563 LVR917563 MFN917563 MPJ917563 MZF917563 NJB917563 NSX917563 OCT917563 OMP917563 OWL917563 PGH917563 PQD917563 PZZ917563 QJV917563 QTR917563 RDN917563 RNJ917563 RXF917563 SHB917563 SQX917563 TAT917563 TKP917563 TUL917563 UEH917563 UOD917563 UXZ917563 VHV917563 VRR917563 WBN917563 WLJ917563 WVF917563 E983099 IT983099 SP983099 ACL983099 AMH983099 AWD983099 BFZ983099 BPV983099 BZR983099 CJN983099 CTJ983099 DDF983099 DNB983099 DWX983099 EGT983099 EQP983099 FAL983099 FKH983099 FUD983099 GDZ983099 GNV983099 GXR983099 HHN983099 HRJ983099 IBF983099 ILB983099 IUX983099 JET983099 JOP983099 JYL983099 KIH983099 KSD983099 LBZ983099 LLV983099 LVR983099 MFN983099 MPJ983099 MZF983099 NJB983099 NSX983099 OCT983099 OMP983099 OWL983099 PGH983099 PQD983099 PZZ983099 QJV983099 QTR983099 RDN983099 RNJ983099 RXF983099 SHB983099 SQX983099 TAT983099 TKP983099 TUL983099 UEH983099 UOD983099 UXZ983099 VHV983099 VRR983099 WBN983099 WLJ983099">
      <formula1>Taip</formula1>
    </dataValidation>
    <dataValidation type="list" allowBlank="1" showInputMessage="1" showErrorMessage="1" sqref="L9">
      <formula1>"sausio,vasario,kovo,balandžio,gegužės,birželio,liepos,rugpjūčio,rugsėjo,spalio,lapkričio,gruodžio"</formula1>
    </dataValidation>
    <dataValidation type="list" allowBlank="1" showInputMessage="1" showErrorMessage="1" sqref="J9">
      <formula1>"2019,2020,2021,2022,2023"</formula1>
    </dataValidation>
    <dataValidation type="list" allowBlank="1" showInputMessage="1" showErrorMessage="1" sqref="M24:M68">
      <formula1>"5,6"</formula1>
    </dataValidation>
    <dataValidation type="list" allowBlank="1" showInputMessage="1" showErrorMessage="1" sqref="D18:E18">
      <formula1>"Biudžetinė Terminuota, Biudžetinė Neterminuota, Verslo įm. ir kt. Terminuota, Verslo įm. ir kt. Neterminuota, Kitos organizacijos** Terminuota, Kitos organizacijos** Neterminuota"</formula1>
    </dataValidation>
  </dataValidations>
  <pageMargins left="0.23622047244094491" right="0.75" top="0.23622047244094491" bottom="0.27559055118110237" header="0.19685039370078741" footer="0.23622047244094491"/>
  <pageSetup paperSize="9" scale="48"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ėmesio!" error="Galimos pasirinkti reikšmės nuo 28 iki 58.">
          <x14:formula1>
            <xm:f>'Atostogų išmokų FN'!$D$7:$AH$7</xm:f>
          </x14:formula1>
          <xm:sqref>N24:N68</xm:sqref>
        </x14:dataValidation>
        <x14:dataValidation type="list" allowBlank="1" showInputMessage="1" showErrorMessage="1">
          <x14:formula1>
            <xm:f>'Papild.poilsio d. išmokų FN '!$C$6:$Q$6</xm:f>
          </x14:formula1>
          <xm:sqref>Q24:Q68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54"/>
  <sheetViews>
    <sheetView showGridLines="0" zoomScale="85" zoomScaleNormal="85" zoomScaleSheetLayoutView="75" workbookViewId="0">
      <selection activeCell="L9" sqref="L9"/>
    </sheetView>
  </sheetViews>
  <sheetFormatPr defaultRowHeight="13.2" x14ac:dyDescent="0.25"/>
  <cols>
    <col min="1" max="1" width="12.140625" style="17" customWidth="1"/>
    <col min="2" max="2" width="30" style="17" customWidth="1"/>
    <col min="3" max="3" width="24.42578125" style="17" customWidth="1"/>
    <col min="4" max="4" width="20.85546875" style="17" customWidth="1"/>
    <col min="5" max="5" width="17.140625" style="17" customWidth="1"/>
    <col min="6" max="6" width="15.28515625" style="17" customWidth="1"/>
    <col min="7" max="7" width="14.85546875" style="17" customWidth="1"/>
    <col min="8" max="8" width="13.7109375" style="17" customWidth="1"/>
    <col min="9" max="9" width="16.85546875" style="17" customWidth="1"/>
    <col min="10" max="10" width="17.28515625" style="17" customWidth="1"/>
    <col min="11" max="11" width="16.85546875" style="17" customWidth="1"/>
    <col min="12" max="12" width="16.140625" style="17" customWidth="1"/>
    <col min="13" max="13" width="17.42578125" style="17" customWidth="1"/>
    <col min="14" max="14" width="18.42578125" style="17" customWidth="1"/>
    <col min="15" max="15" width="14.28515625" style="17" customWidth="1"/>
    <col min="16" max="16" width="15.85546875" style="17" customWidth="1"/>
    <col min="17" max="17" width="17.7109375" style="17" customWidth="1"/>
    <col min="18" max="18" width="19.7109375" style="17" customWidth="1"/>
    <col min="19" max="19" width="16.85546875" style="17" customWidth="1"/>
    <col min="20" max="20" width="19" style="17" customWidth="1"/>
    <col min="21" max="251" width="9.28515625" style="17"/>
    <col min="252" max="252" width="12.140625" style="17" customWidth="1"/>
    <col min="253" max="253" width="30" style="17" customWidth="1"/>
    <col min="254" max="254" width="24.42578125" style="17" customWidth="1"/>
    <col min="255" max="255" width="17.140625" style="17" customWidth="1"/>
    <col min="256" max="256" width="15.28515625" style="17" customWidth="1"/>
    <col min="257" max="257" width="13.42578125" style="17" customWidth="1"/>
    <col min="258" max="259" width="12.85546875" style="17" customWidth="1"/>
    <col min="260" max="260" width="15" style="17" customWidth="1"/>
    <col min="261" max="261" width="16.85546875" style="17" customWidth="1"/>
    <col min="262" max="262" width="16.140625" style="17" customWidth="1"/>
    <col min="263" max="263" width="15.42578125" style="17" customWidth="1"/>
    <col min="264" max="264" width="15.85546875" style="17" customWidth="1"/>
    <col min="265" max="265" width="19.42578125" style="17" customWidth="1"/>
    <col min="266" max="266" width="15.85546875" style="17" customWidth="1"/>
    <col min="267" max="267" width="14.28515625" style="17" customWidth="1"/>
    <col min="268" max="268" width="15.85546875" style="17" customWidth="1"/>
    <col min="269" max="269" width="17.7109375" style="17" customWidth="1"/>
    <col min="270" max="270" width="19.7109375" style="17" customWidth="1"/>
    <col min="271" max="271" width="14.42578125" style="17" customWidth="1"/>
    <col min="272" max="507" width="9.28515625" style="17"/>
    <col min="508" max="508" width="12.140625" style="17" customWidth="1"/>
    <col min="509" max="509" width="30" style="17" customWidth="1"/>
    <col min="510" max="510" width="24.42578125" style="17" customWidth="1"/>
    <col min="511" max="511" width="17.140625" style="17" customWidth="1"/>
    <col min="512" max="512" width="15.28515625" style="17" customWidth="1"/>
    <col min="513" max="513" width="13.42578125" style="17" customWidth="1"/>
    <col min="514" max="515" width="12.85546875" style="17" customWidth="1"/>
    <col min="516" max="516" width="15" style="17" customWidth="1"/>
    <col min="517" max="517" width="16.85546875" style="17" customWidth="1"/>
    <col min="518" max="518" width="16.140625" style="17" customWidth="1"/>
    <col min="519" max="519" width="15.42578125" style="17" customWidth="1"/>
    <col min="520" max="520" width="15.85546875" style="17" customWidth="1"/>
    <col min="521" max="521" width="19.42578125" style="17" customWidth="1"/>
    <col min="522" max="522" width="15.85546875" style="17" customWidth="1"/>
    <col min="523" max="523" width="14.28515625" style="17" customWidth="1"/>
    <col min="524" max="524" width="15.85546875" style="17" customWidth="1"/>
    <col min="525" max="525" width="17.7109375" style="17" customWidth="1"/>
    <col min="526" max="526" width="19.7109375" style="17" customWidth="1"/>
    <col min="527" max="527" width="14.42578125" style="17" customWidth="1"/>
    <col min="528" max="763" width="9.28515625" style="17"/>
    <col min="764" max="764" width="12.140625" style="17" customWidth="1"/>
    <col min="765" max="765" width="30" style="17" customWidth="1"/>
    <col min="766" max="766" width="24.42578125" style="17" customWidth="1"/>
    <col min="767" max="767" width="17.140625" style="17" customWidth="1"/>
    <col min="768" max="768" width="15.28515625" style="17" customWidth="1"/>
    <col min="769" max="769" width="13.42578125" style="17" customWidth="1"/>
    <col min="770" max="771" width="12.85546875" style="17" customWidth="1"/>
    <col min="772" max="772" width="15" style="17" customWidth="1"/>
    <col min="773" max="773" width="16.85546875" style="17" customWidth="1"/>
    <col min="774" max="774" width="16.140625" style="17" customWidth="1"/>
    <col min="775" max="775" width="15.42578125" style="17" customWidth="1"/>
    <col min="776" max="776" width="15.85546875" style="17" customWidth="1"/>
    <col min="777" max="777" width="19.42578125" style="17" customWidth="1"/>
    <col min="778" max="778" width="15.85546875" style="17" customWidth="1"/>
    <col min="779" max="779" width="14.28515625" style="17" customWidth="1"/>
    <col min="780" max="780" width="15.85546875" style="17" customWidth="1"/>
    <col min="781" max="781" width="17.7109375" style="17" customWidth="1"/>
    <col min="782" max="782" width="19.7109375" style="17" customWidth="1"/>
    <col min="783" max="783" width="14.42578125" style="17" customWidth="1"/>
    <col min="784" max="1019" width="9.28515625" style="17"/>
    <col min="1020" max="1020" width="12.140625" style="17" customWidth="1"/>
    <col min="1021" max="1021" width="30" style="17" customWidth="1"/>
    <col min="1022" max="1022" width="24.42578125" style="17" customWidth="1"/>
    <col min="1023" max="1023" width="17.140625" style="17" customWidth="1"/>
    <col min="1024" max="1024" width="15.28515625" style="17" customWidth="1"/>
    <col min="1025" max="1025" width="13.42578125" style="17" customWidth="1"/>
    <col min="1026" max="1027" width="12.85546875" style="17" customWidth="1"/>
    <col min="1028" max="1028" width="15" style="17" customWidth="1"/>
    <col min="1029" max="1029" width="16.85546875" style="17" customWidth="1"/>
    <col min="1030" max="1030" width="16.140625" style="17" customWidth="1"/>
    <col min="1031" max="1031" width="15.42578125" style="17" customWidth="1"/>
    <col min="1032" max="1032" width="15.85546875" style="17" customWidth="1"/>
    <col min="1033" max="1033" width="19.42578125" style="17" customWidth="1"/>
    <col min="1034" max="1034" width="15.85546875" style="17" customWidth="1"/>
    <col min="1035" max="1035" width="14.28515625" style="17" customWidth="1"/>
    <col min="1036" max="1036" width="15.85546875" style="17" customWidth="1"/>
    <col min="1037" max="1037" width="17.7109375" style="17" customWidth="1"/>
    <col min="1038" max="1038" width="19.7109375" style="17" customWidth="1"/>
    <col min="1039" max="1039" width="14.42578125" style="17" customWidth="1"/>
    <col min="1040" max="1275" width="9.28515625" style="17"/>
    <col min="1276" max="1276" width="12.140625" style="17" customWidth="1"/>
    <col min="1277" max="1277" width="30" style="17" customWidth="1"/>
    <col min="1278" max="1278" width="24.42578125" style="17" customWidth="1"/>
    <col min="1279" max="1279" width="17.140625" style="17" customWidth="1"/>
    <col min="1280" max="1280" width="15.28515625" style="17" customWidth="1"/>
    <col min="1281" max="1281" width="13.42578125" style="17" customWidth="1"/>
    <col min="1282" max="1283" width="12.85546875" style="17" customWidth="1"/>
    <col min="1284" max="1284" width="15" style="17" customWidth="1"/>
    <col min="1285" max="1285" width="16.85546875" style="17" customWidth="1"/>
    <col min="1286" max="1286" width="16.140625" style="17" customWidth="1"/>
    <col min="1287" max="1287" width="15.42578125" style="17" customWidth="1"/>
    <col min="1288" max="1288" width="15.85546875" style="17" customWidth="1"/>
    <col min="1289" max="1289" width="19.42578125" style="17" customWidth="1"/>
    <col min="1290" max="1290" width="15.85546875" style="17" customWidth="1"/>
    <col min="1291" max="1291" width="14.28515625" style="17" customWidth="1"/>
    <col min="1292" max="1292" width="15.85546875" style="17" customWidth="1"/>
    <col min="1293" max="1293" width="17.7109375" style="17" customWidth="1"/>
    <col min="1294" max="1294" width="19.7109375" style="17" customWidth="1"/>
    <col min="1295" max="1295" width="14.42578125" style="17" customWidth="1"/>
    <col min="1296" max="1531" width="9.28515625" style="17"/>
    <col min="1532" max="1532" width="12.140625" style="17" customWidth="1"/>
    <col min="1533" max="1533" width="30" style="17" customWidth="1"/>
    <col min="1534" max="1534" width="24.42578125" style="17" customWidth="1"/>
    <col min="1535" max="1535" width="17.140625" style="17" customWidth="1"/>
    <col min="1536" max="1536" width="15.28515625" style="17" customWidth="1"/>
    <col min="1537" max="1537" width="13.42578125" style="17" customWidth="1"/>
    <col min="1538" max="1539" width="12.85546875" style="17" customWidth="1"/>
    <col min="1540" max="1540" width="15" style="17" customWidth="1"/>
    <col min="1541" max="1541" width="16.85546875" style="17" customWidth="1"/>
    <col min="1542" max="1542" width="16.140625" style="17" customWidth="1"/>
    <col min="1543" max="1543" width="15.42578125" style="17" customWidth="1"/>
    <col min="1544" max="1544" width="15.85546875" style="17" customWidth="1"/>
    <col min="1545" max="1545" width="19.42578125" style="17" customWidth="1"/>
    <col min="1546" max="1546" width="15.85546875" style="17" customWidth="1"/>
    <col min="1547" max="1547" width="14.28515625" style="17" customWidth="1"/>
    <col min="1548" max="1548" width="15.85546875" style="17" customWidth="1"/>
    <col min="1549" max="1549" width="17.7109375" style="17" customWidth="1"/>
    <col min="1550" max="1550" width="19.7109375" style="17" customWidth="1"/>
    <col min="1551" max="1551" width="14.42578125" style="17" customWidth="1"/>
    <col min="1552" max="1787" width="9.28515625" style="17"/>
    <col min="1788" max="1788" width="12.140625" style="17" customWidth="1"/>
    <col min="1789" max="1789" width="30" style="17" customWidth="1"/>
    <col min="1790" max="1790" width="24.42578125" style="17" customWidth="1"/>
    <col min="1791" max="1791" width="17.140625" style="17" customWidth="1"/>
    <col min="1792" max="1792" width="15.28515625" style="17" customWidth="1"/>
    <col min="1793" max="1793" width="13.42578125" style="17" customWidth="1"/>
    <col min="1794" max="1795" width="12.85546875" style="17" customWidth="1"/>
    <col min="1796" max="1796" width="15" style="17" customWidth="1"/>
    <col min="1797" max="1797" width="16.85546875" style="17" customWidth="1"/>
    <col min="1798" max="1798" width="16.140625" style="17" customWidth="1"/>
    <col min="1799" max="1799" width="15.42578125" style="17" customWidth="1"/>
    <col min="1800" max="1800" width="15.85546875" style="17" customWidth="1"/>
    <col min="1801" max="1801" width="19.42578125" style="17" customWidth="1"/>
    <col min="1802" max="1802" width="15.85546875" style="17" customWidth="1"/>
    <col min="1803" max="1803" width="14.28515625" style="17" customWidth="1"/>
    <col min="1804" max="1804" width="15.85546875" style="17" customWidth="1"/>
    <col min="1805" max="1805" width="17.7109375" style="17" customWidth="1"/>
    <col min="1806" max="1806" width="19.7109375" style="17" customWidth="1"/>
    <col min="1807" max="1807" width="14.42578125" style="17" customWidth="1"/>
    <col min="1808" max="2043" width="9.28515625" style="17"/>
    <col min="2044" max="2044" width="12.140625" style="17" customWidth="1"/>
    <col min="2045" max="2045" width="30" style="17" customWidth="1"/>
    <col min="2046" max="2046" width="24.42578125" style="17" customWidth="1"/>
    <col min="2047" max="2047" width="17.140625" style="17" customWidth="1"/>
    <col min="2048" max="2048" width="15.28515625" style="17" customWidth="1"/>
    <col min="2049" max="2049" width="13.42578125" style="17" customWidth="1"/>
    <col min="2050" max="2051" width="12.85546875" style="17" customWidth="1"/>
    <col min="2052" max="2052" width="15" style="17" customWidth="1"/>
    <col min="2053" max="2053" width="16.85546875" style="17" customWidth="1"/>
    <col min="2054" max="2054" width="16.140625" style="17" customWidth="1"/>
    <col min="2055" max="2055" width="15.42578125" style="17" customWidth="1"/>
    <col min="2056" max="2056" width="15.85546875" style="17" customWidth="1"/>
    <col min="2057" max="2057" width="19.42578125" style="17" customWidth="1"/>
    <col min="2058" max="2058" width="15.85546875" style="17" customWidth="1"/>
    <col min="2059" max="2059" width="14.28515625" style="17" customWidth="1"/>
    <col min="2060" max="2060" width="15.85546875" style="17" customWidth="1"/>
    <col min="2061" max="2061" width="17.7109375" style="17" customWidth="1"/>
    <col min="2062" max="2062" width="19.7109375" style="17" customWidth="1"/>
    <col min="2063" max="2063" width="14.42578125" style="17" customWidth="1"/>
    <col min="2064" max="2299" width="9.28515625" style="17"/>
    <col min="2300" max="2300" width="12.140625" style="17" customWidth="1"/>
    <col min="2301" max="2301" width="30" style="17" customWidth="1"/>
    <col min="2302" max="2302" width="24.42578125" style="17" customWidth="1"/>
    <col min="2303" max="2303" width="17.140625" style="17" customWidth="1"/>
    <col min="2304" max="2304" width="15.28515625" style="17" customWidth="1"/>
    <col min="2305" max="2305" width="13.42578125" style="17" customWidth="1"/>
    <col min="2306" max="2307" width="12.85546875" style="17" customWidth="1"/>
    <col min="2308" max="2308" width="15" style="17" customWidth="1"/>
    <col min="2309" max="2309" width="16.85546875" style="17" customWidth="1"/>
    <col min="2310" max="2310" width="16.140625" style="17" customWidth="1"/>
    <col min="2311" max="2311" width="15.42578125" style="17" customWidth="1"/>
    <col min="2312" max="2312" width="15.85546875" style="17" customWidth="1"/>
    <col min="2313" max="2313" width="19.42578125" style="17" customWidth="1"/>
    <col min="2314" max="2314" width="15.85546875" style="17" customWidth="1"/>
    <col min="2315" max="2315" width="14.28515625" style="17" customWidth="1"/>
    <col min="2316" max="2316" width="15.85546875" style="17" customWidth="1"/>
    <col min="2317" max="2317" width="17.7109375" style="17" customWidth="1"/>
    <col min="2318" max="2318" width="19.7109375" style="17" customWidth="1"/>
    <col min="2319" max="2319" width="14.42578125" style="17" customWidth="1"/>
    <col min="2320" max="2555" width="9.28515625" style="17"/>
    <col min="2556" max="2556" width="12.140625" style="17" customWidth="1"/>
    <col min="2557" max="2557" width="30" style="17" customWidth="1"/>
    <col min="2558" max="2558" width="24.42578125" style="17" customWidth="1"/>
    <col min="2559" max="2559" width="17.140625" style="17" customWidth="1"/>
    <col min="2560" max="2560" width="15.28515625" style="17" customWidth="1"/>
    <col min="2561" max="2561" width="13.42578125" style="17" customWidth="1"/>
    <col min="2562" max="2563" width="12.85546875" style="17" customWidth="1"/>
    <col min="2564" max="2564" width="15" style="17" customWidth="1"/>
    <col min="2565" max="2565" width="16.85546875" style="17" customWidth="1"/>
    <col min="2566" max="2566" width="16.140625" style="17" customWidth="1"/>
    <col min="2567" max="2567" width="15.42578125" style="17" customWidth="1"/>
    <col min="2568" max="2568" width="15.85546875" style="17" customWidth="1"/>
    <col min="2569" max="2569" width="19.42578125" style="17" customWidth="1"/>
    <col min="2570" max="2570" width="15.85546875" style="17" customWidth="1"/>
    <col min="2571" max="2571" width="14.28515625" style="17" customWidth="1"/>
    <col min="2572" max="2572" width="15.85546875" style="17" customWidth="1"/>
    <col min="2573" max="2573" width="17.7109375" style="17" customWidth="1"/>
    <col min="2574" max="2574" width="19.7109375" style="17" customWidth="1"/>
    <col min="2575" max="2575" width="14.42578125" style="17" customWidth="1"/>
    <col min="2576" max="2811" width="9.28515625" style="17"/>
    <col min="2812" max="2812" width="12.140625" style="17" customWidth="1"/>
    <col min="2813" max="2813" width="30" style="17" customWidth="1"/>
    <col min="2814" max="2814" width="24.42578125" style="17" customWidth="1"/>
    <col min="2815" max="2815" width="17.140625" style="17" customWidth="1"/>
    <col min="2816" max="2816" width="15.28515625" style="17" customWidth="1"/>
    <col min="2817" max="2817" width="13.42578125" style="17" customWidth="1"/>
    <col min="2818" max="2819" width="12.85546875" style="17" customWidth="1"/>
    <col min="2820" max="2820" width="15" style="17" customWidth="1"/>
    <col min="2821" max="2821" width="16.85546875" style="17" customWidth="1"/>
    <col min="2822" max="2822" width="16.140625" style="17" customWidth="1"/>
    <col min="2823" max="2823" width="15.42578125" style="17" customWidth="1"/>
    <col min="2824" max="2824" width="15.85546875" style="17" customWidth="1"/>
    <col min="2825" max="2825" width="19.42578125" style="17" customWidth="1"/>
    <col min="2826" max="2826" width="15.85546875" style="17" customWidth="1"/>
    <col min="2827" max="2827" width="14.28515625" style="17" customWidth="1"/>
    <col min="2828" max="2828" width="15.85546875" style="17" customWidth="1"/>
    <col min="2829" max="2829" width="17.7109375" style="17" customWidth="1"/>
    <col min="2830" max="2830" width="19.7109375" style="17" customWidth="1"/>
    <col min="2831" max="2831" width="14.42578125" style="17" customWidth="1"/>
    <col min="2832" max="3067" width="9.28515625" style="17"/>
    <col min="3068" max="3068" width="12.140625" style="17" customWidth="1"/>
    <col min="3069" max="3069" width="30" style="17" customWidth="1"/>
    <col min="3070" max="3070" width="24.42578125" style="17" customWidth="1"/>
    <col min="3071" max="3071" width="17.140625" style="17" customWidth="1"/>
    <col min="3072" max="3072" width="15.28515625" style="17" customWidth="1"/>
    <col min="3073" max="3073" width="13.42578125" style="17" customWidth="1"/>
    <col min="3074" max="3075" width="12.85546875" style="17" customWidth="1"/>
    <col min="3076" max="3076" width="15" style="17" customWidth="1"/>
    <col min="3077" max="3077" width="16.85546875" style="17" customWidth="1"/>
    <col min="3078" max="3078" width="16.140625" style="17" customWidth="1"/>
    <col min="3079" max="3079" width="15.42578125" style="17" customWidth="1"/>
    <col min="3080" max="3080" width="15.85546875" style="17" customWidth="1"/>
    <col min="3081" max="3081" width="19.42578125" style="17" customWidth="1"/>
    <col min="3082" max="3082" width="15.85546875" style="17" customWidth="1"/>
    <col min="3083" max="3083" width="14.28515625" style="17" customWidth="1"/>
    <col min="3084" max="3084" width="15.85546875" style="17" customWidth="1"/>
    <col min="3085" max="3085" width="17.7109375" style="17" customWidth="1"/>
    <col min="3086" max="3086" width="19.7109375" style="17" customWidth="1"/>
    <col min="3087" max="3087" width="14.42578125" style="17" customWidth="1"/>
    <col min="3088" max="3323" width="9.28515625" style="17"/>
    <col min="3324" max="3324" width="12.140625" style="17" customWidth="1"/>
    <col min="3325" max="3325" width="30" style="17" customWidth="1"/>
    <col min="3326" max="3326" width="24.42578125" style="17" customWidth="1"/>
    <col min="3327" max="3327" width="17.140625" style="17" customWidth="1"/>
    <col min="3328" max="3328" width="15.28515625" style="17" customWidth="1"/>
    <col min="3329" max="3329" width="13.42578125" style="17" customWidth="1"/>
    <col min="3330" max="3331" width="12.85546875" style="17" customWidth="1"/>
    <col min="3332" max="3332" width="15" style="17" customWidth="1"/>
    <col min="3333" max="3333" width="16.85546875" style="17" customWidth="1"/>
    <col min="3334" max="3334" width="16.140625" style="17" customWidth="1"/>
    <col min="3335" max="3335" width="15.42578125" style="17" customWidth="1"/>
    <col min="3336" max="3336" width="15.85546875" style="17" customWidth="1"/>
    <col min="3337" max="3337" width="19.42578125" style="17" customWidth="1"/>
    <col min="3338" max="3338" width="15.85546875" style="17" customWidth="1"/>
    <col min="3339" max="3339" width="14.28515625" style="17" customWidth="1"/>
    <col min="3340" max="3340" width="15.85546875" style="17" customWidth="1"/>
    <col min="3341" max="3341" width="17.7109375" style="17" customWidth="1"/>
    <col min="3342" max="3342" width="19.7109375" style="17" customWidth="1"/>
    <col min="3343" max="3343" width="14.42578125" style="17" customWidth="1"/>
    <col min="3344" max="3579" width="9.28515625" style="17"/>
    <col min="3580" max="3580" width="12.140625" style="17" customWidth="1"/>
    <col min="3581" max="3581" width="30" style="17" customWidth="1"/>
    <col min="3582" max="3582" width="24.42578125" style="17" customWidth="1"/>
    <col min="3583" max="3583" width="17.140625" style="17" customWidth="1"/>
    <col min="3584" max="3584" width="15.28515625" style="17" customWidth="1"/>
    <col min="3585" max="3585" width="13.42578125" style="17" customWidth="1"/>
    <col min="3586" max="3587" width="12.85546875" style="17" customWidth="1"/>
    <col min="3588" max="3588" width="15" style="17" customWidth="1"/>
    <col min="3589" max="3589" width="16.85546875" style="17" customWidth="1"/>
    <col min="3590" max="3590" width="16.140625" style="17" customWidth="1"/>
    <col min="3591" max="3591" width="15.42578125" style="17" customWidth="1"/>
    <col min="3592" max="3592" width="15.85546875" style="17" customWidth="1"/>
    <col min="3593" max="3593" width="19.42578125" style="17" customWidth="1"/>
    <col min="3594" max="3594" width="15.85546875" style="17" customWidth="1"/>
    <col min="3595" max="3595" width="14.28515625" style="17" customWidth="1"/>
    <col min="3596" max="3596" width="15.85546875" style="17" customWidth="1"/>
    <col min="3597" max="3597" width="17.7109375" style="17" customWidth="1"/>
    <col min="3598" max="3598" width="19.7109375" style="17" customWidth="1"/>
    <col min="3599" max="3599" width="14.42578125" style="17" customWidth="1"/>
    <col min="3600" max="3835" width="9.28515625" style="17"/>
    <col min="3836" max="3836" width="12.140625" style="17" customWidth="1"/>
    <col min="3837" max="3837" width="30" style="17" customWidth="1"/>
    <col min="3838" max="3838" width="24.42578125" style="17" customWidth="1"/>
    <col min="3839" max="3839" width="17.140625" style="17" customWidth="1"/>
    <col min="3840" max="3840" width="15.28515625" style="17" customWidth="1"/>
    <col min="3841" max="3841" width="13.42578125" style="17" customWidth="1"/>
    <col min="3842" max="3843" width="12.85546875" style="17" customWidth="1"/>
    <col min="3844" max="3844" width="15" style="17" customWidth="1"/>
    <col min="3845" max="3845" width="16.85546875" style="17" customWidth="1"/>
    <col min="3846" max="3846" width="16.140625" style="17" customWidth="1"/>
    <col min="3847" max="3847" width="15.42578125" style="17" customWidth="1"/>
    <col min="3848" max="3848" width="15.85546875" style="17" customWidth="1"/>
    <col min="3849" max="3849" width="19.42578125" style="17" customWidth="1"/>
    <col min="3850" max="3850" width="15.85546875" style="17" customWidth="1"/>
    <col min="3851" max="3851" width="14.28515625" style="17" customWidth="1"/>
    <col min="3852" max="3852" width="15.85546875" style="17" customWidth="1"/>
    <col min="3853" max="3853" width="17.7109375" style="17" customWidth="1"/>
    <col min="3854" max="3854" width="19.7109375" style="17" customWidth="1"/>
    <col min="3855" max="3855" width="14.42578125" style="17" customWidth="1"/>
    <col min="3856" max="4091" width="9.28515625" style="17"/>
    <col min="4092" max="4092" width="12.140625" style="17" customWidth="1"/>
    <col min="4093" max="4093" width="30" style="17" customWidth="1"/>
    <col min="4094" max="4094" width="24.42578125" style="17" customWidth="1"/>
    <col min="4095" max="4095" width="17.140625" style="17" customWidth="1"/>
    <col min="4096" max="4096" width="15.28515625" style="17" customWidth="1"/>
    <col min="4097" max="4097" width="13.42578125" style="17" customWidth="1"/>
    <col min="4098" max="4099" width="12.85546875" style="17" customWidth="1"/>
    <col min="4100" max="4100" width="15" style="17" customWidth="1"/>
    <col min="4101" max="4101" width="16.85546875" style="17" customWidth="1"/>
    <col min="4102" max="4102" width="16.140625" style="17" customWidth="1"/>
    <col min="4103" max="4103" width="15.42578125" style="17" customWidth="1"/>
    <col min="4104" max="4104" width="15.85546875" style="17" customWidth="1"/>
    <col min="4105" max="4105" width="19.42578125" style="17" customWidth="1"/>
    <col min="4106" max="4106" width="15.85546875" style="17" customWidth="1"/>
    <col min="4107" max="4107" width="14.28515625" style="17" customWidth="1"/>
    <col min="4108" max="4108" width="15.85546875" style="17" customWidth="1"/>
    <col min="4109" max="4109" width="17.7109375" style="17" customWidth="1"/>
    <col min="4110" max="4110" width="19.7109375" style="17" customWidth="1"/>
    <col min="4111" max="4111" width="14.42578125" style="17" customWidth="1"/>
    <col min="4112" max="4347" width="9.28515625" style="17"/>
    <col min="4348" max="4348" width="12.140625" style="17" customWidth="1"/>
    <col min="4349" max="4349" width="30" style="17" customWidth="1"/>
    <col min="4350" max="4350" width="24.42578125" style="17" customWidth="1"/>
    <col min="4351" max="4351" width="17.140625" style="17" customWidth="1"/>
    <col min="4352" max="4352" width="15.28515625" style="17" customWidth="1"/>
    <col min="4353" max="4353" width="13.42578125" style="17" customWidth="1"/>
    <col min="4354" max="4355" width="12.85546875" style="17" customWidth="1"/>
    <col min="4356" max="4356" width="15" style="17" customWidth="1"/>
    <col min="4357" max="4357" width="16.85546875" style="17" customWidth="1"/>
    <col min="4358" max="4358" width="16.140625" style="17" customWidth="1"/>
    <col min="4359" max="4359" width="15.42578125" style="17" customWidth="1"/>
    <col min="4360" max="4360" width="15.85546875" style="17" customWidth="1"/>
    <col min="4361" max="4361" width="19.42578125" style="17" customWidth="1"/>
    <col min="4362" max="4362" width="15.85546875" style="17" customWidth="1"/>
    <col min="4363" max="4363" width="14.28515625" style="17" customWidth="1"/>
    <col min="4364" max="4364" width="15.85546875" style="17" customWidth="1"/>
    <col min="4365" max="4365" width="17.7109375" style="17" customWidth="1"/>
    <col min="4366" max="4366" width="19.7109375" style="17" customWidth="1"/>
    <col min="4367" max="4367" width="14.42578125" style="17" customWidth="1"/>
    <col min="4368" max="4603" width="9.28515625" style="17"/>
    <col min="4604" max="4604" width="12.140625" style="17" customWidth="1"/>
    <col min="4605" max="4605" width="30" style="17" customWidth="1"/>
    <col min="4606" max="4606" width="24.42578125" style="17" customWidth="1"/>
    <col min="4607" max="4607" width="17.140625" style="17" customWidth="1"/>
    <col min="4608" max="4608" width="15.28515625" style="17" customWidth="1"/>
    <col min="4609" max="4609" width="13.42578125" style="17" customWidth="1"/>
    <col min="4610" max="4611" width="12.85546875" style="17" customWidth="1"/>
    <col min="4612" max="4612" width="15" style="17" customWidth="1"/>
    <col min="4613" max="4613" width="16.85546875" style="17" customWidth="1"/>
    <col min="4614" max="4614" width="16.140625" style="17" customWidth="1"/>
    <col min="4615" max="4615" width="15.42578125" style="17" customWidth="1"/>
    <col min="4616" max="4616" width="15.85546875" style="17" customWidth="1"/>
    <col min="4617" max="4617" width="19.42578125" style="17" customWidth="1"/>
    <col min="4618" max="4618" width="15.85546875" style="17" customWidth="1"/>
    <col min="4619" max="4619" width="14.28515625" style="17" customWidth="1"/>
    <col min="4620" max="4620" width="15.85546875" style="17" customWidth="1"/>
    <col min="4621" max="4621" width="17.7109375" style="17" customWidth="1"/>
    <col min="4622" max="4622" width="19.7109375" style="17" customWidth="1"/>
    <col min="4623" max="4623" width="14.42578125" style="17" customWidth="1"/>
    <col min="4624" max="4859" width="9.28515625" style="17"/>
    <col min="4860" max="4860" width="12.140625" style="17" customWidth="1"/>
    <col min="4861" max="4861" width="30" style="17" customWidth="1"/>
    <col min="4862" max="4862" width="24.42578125" style="17" customWidth="1"/>
    <col min="4863" max="4863" width="17.140625" style="17" customWidth="1"/>
    <col min="4864" max="4864" width="15.28515625" style="17" customWidth="1"/>
    <col min="4865" max="4865" width="13.42578125" style="17" customWidth="1"/>
    <col min="4866" max="4867" width="12.85546875" style="17" customWidth="1"/>
    <col min="4868" max="4868" width="15" style="17" customWidth="1"/>
    <col min="4869" max="4869" width="16.85546875" style="17" customWidth="1"/>
    <col min="4870" max="4870" width="16.140625" style="17" customWidth="1"/>
    <col min="4871" max="4871" width="15.42578125" style="17" customWidth="1"/>
    <col min="4872" max="4872" width="15.85546875" style="17" customWidth="1"/>
    <col min="4873" max="4873" width="19.42578125" style="17" customWidth="1"/>
    <col min="4874" max="4874" width="15.85546875" style="17" customWidth="1"/>
    <col min="4875" max="4875" width="14.28515625" style="17" customWidth="1"/>
    <col min="4876" max="4876" width="15.85546875" style="17" customWidth="1"/>
    <col min="4877" max="4877" width="17.7109375" style="17" customWidth="1"/>
    <col min="4878" max="4878" width="19.7109375" style="17" customWidth="1"/>
    <col min="4879" max="4879" width="14.42578125" style="17" customWidth="1"/>
    <col min="4880" max="5115" width="9.28515625" style="17"/>
    <col min="5116" max="5116" width="12.140625" style="17" customWidth="1"/>
    <col min="5117" max="5117" width="30" style="17" customWidth="1"/>
    <col min="5118" max="5118" width="24.42578125" style="17" customWidth="1"/>
    <col min="5119" max="5119" width="17.140625" style="17" customWidth="1"/>
    <col min="5120" max="5120" width="15.28515625" style="17" customWidth="1"/>
    <col min="5121" max="5121" width="13.42578125" style="17" customWidth="1"/>
    <col min="5122" max="5123" width="12.85546875" style="17" customWidth="1"/>
    <col min="5124" max="5124" width="15" style="17" customWidth="1"/>
    <col min="5125" max="5125" width="16.85546875" style="17" customWidth="1"/>
    <col min="5126" max="5126" width="16.140625" style="17" customWidth="1"/>
    <col min="5127" max="5127" width="15.42578125" style="17" customWidth="1"/>
    <col min="5128" max="5128" width="15.85546875" style="17" customWidth="1"/>
    <col min="5129" max="5129" width="19.42578125" style="17" customWidth="1"/>
    <col min="5130" max="5130" width="15.85546875" style="17" customWidth="1"/>
    <col min="5131" max="5131" width="14.28515625" style="17" customWidth="1"/>
    <col min="5132" max="5132" width="15.85546875" style="17" customWidth="1"/>
    <col min="5133" max="5133" width="17.7109375" style="17" customWidth="1"/>
    <col min="5134" max="5134" width="19.7109375" style="17" customWidth="1"/>
    <col min="5135" max="5135" width="14.42578125" style="17" customWidth="1"/>
    <col min="5136" max="5371" width="9.28515625" style="17"/>
    <col min="5372" max="5372" width="12.140625" style="17" customWidth="1"/>
    <col min="5373" max="5373" width="30" style="17" customWidth="1"/>
    <col min="5374" max="5374" width="24.42578125" style="17" customWidth="1"/>
    <col min="5375" max="5375" width="17.140625" style="17" customWidth="1"/>
    <col min="5376" max="5376" width="15.28515625" style="17" customWidth="1"/>
    <col min="5377" max="5377" width="13.42578125" style="17" customWidth="1"/>
    <col min="5378" max="5379" width="12.85546875" style="17" customWidth="1"/>
    <col min="5380" max="5380" width="15" style="17" customWidth="1"/>
    <col min="5381" max="5381" width="16.85546875" style="17" customWidth="1"/>
    <col min="5382" max="5382" width="16.140625" style="17" customWidth="1"/>
    <col min="5383" max="5383" width="15.42578125" style="17" customWidth="1"/>
    <col min="5384" max="5384" width="15.85546875" style="17" customWidth="1"/>
    <col min="5385" max="5385" width="19.42578125" style="17" customWidth="1"/>
    <col min="5386" max="5386" width="15.85546875" style="17" customWidth="1"/>
    <col min="5387" max="5387" width="14.28515625" style="17" customWidth="1"/>
    <col min="5388" max="5388" width="15.85546875" style="17" customWidth="1"/>
    <col min="5389" max="5389" width="17.7109375" style="17" customWidth="1"/>
    <col min="5390" max="5390" width="19.7109375" style="17" customWidth="1"/>
    <col min="5391" max="5391" width="14.42578125" style="17" customWidth="1"/>
    <col min="5392" max="5627" width="9.28515625" style="17"/>
    <col min="5628" max="5628" width="12.140625" style="17" customWidth="1"/>
    <col min="5629" max="5629" width="30" style="17" customWidth="1"/>
    <col min="5630" max="5630" width="24.42578125" style="17" customWidth="1"/>
    <col min="5631" max="5631" width="17.140625" style="17" customWidth="1"/>
    <col min="5632" max="5632" width="15.28515625" style="17" customWidth="1"/>
    <col min="5633" max="5633" width="13.42578125" style="17" customWidth="1"/>
    <col min="5634" max="5635" width="12.85546875" style="17" customWidth="1"/>
    <col min="5636" max="5636" width="15" style="17" customWidth="1"/>
    <col min="5637" max="5637" width="16.85546875" style="17" customWidth="1"/>
    <col min="5638" max="5638" width="16.140625" style="17" customWidth="1"/>
    <col min="5639" max="5639" width="15.42578125" style="17" customWidth="1"/>
    <col min="5640" max="5640" width="15.85546875" style="17" customWidth="1"/>
    <col min="5641" max="5641" width="19.42578125" style="17" customWidth="1"/>
    <col min="5642" max="5642" width="15.85546875" style="17" customWidth="1"/>
    <col min="5643" max="5643" width="14.28515625" style="17" customWidth="1"/>
    <col min="5644" max="5644" width="15.85546875" style="17" customWidth="1"/>
    <col min="5645" max="5645" width="17.7109375" style="17" customWidth="1"/>
    <col min="5646" max="5646" width="19.7109375" style="17" customWidth="1"/>
    <col min="5647" max="5647" width="14.42578125" style="17" customWidth="1"/>
    <col min="5648" max="5883" width="9.28515625" style="17"/>
    <col min="5884" max="5884" width="12.140625" style="17" customWidth="1"/>
    <col min="5885" max="5885" width="30" style="17" customWidth="1"/>
    <col min="5886" max="5886" width="24.42578125" style="17" customWidth="1"/>
    <col min="5887" max="5887" width="17.140625" style="17" customWidth="1"/>
    <col min="5888" max="5888" width="15.28515625" style="17" customWidth="1"/>
    <col min="5889" max="5889" width="13.42578125" style="17" customWidth="1"/>
    <col min="5890" max="5891" width="12.85546875" style="17" customWidth="1"/>
    <col min="5892" max="5892" width="15" style="17" customWidth="1"/>
    <col min="5893" max="5893" width="16.85546875" style="17" customWidth="1"/>
    <col min="5894" max="5894" width="16.140625" style="17" customWidth="1"/>
    <col min="5895" max="5895" width="15.42578125" style="17" customWidth="1"/>
    <col min="5896" max="5896" width="15.85546875" style="17" customWidth="1"/>
    <col min="5897" max="5897" width="19.42578125" style="17" customWidth="1"/>
    <col min="5898" max="5898" width="15.85546875" style="17" customWidth="1"/>
    <col min="5899" max="5899" width="14.28515625" style="17" customWidth="1"/>
    <col min="5900" max="5900" width="15.85546875" style="17" customWidth="1"/>
    <col min="5901" max="5901" width="17.7109375" style="17" customWidth="1"/>
    <col min="5902" max="5902" width="19.7109375" style="17" customWidth="1"/>
    <col min="5903" max="5903" width="14.42578125" style="17" customWidth="1"/>
    <col min="5904" max="6139" width="9.28515625" style="17"/>
    <col min="6140" max="6140" width="12.140625" style="17" customWidth="1"/>
    <col min="6141" max="6141" width="30" style="17" customWidth="1"/>
    <col min="6142" max="6142" width="24.42578125" style="17" customWidth="1"/>
    <col min="6143" max="6143" width="17.140625" style="17" customWidth="1"/>
    <col min="6144" max="6144" width="15.28515625" style="17" customWidth="1"/>
    <col min="6145" max="6145" width="13.42578125" style="17" customWidth="1"/>
    <col min="6146" max="6147" width="12.85546875" style="17" customWidth="1"/>
    <col min="6148" max="6148" width="15" style="17" customWidth="1"/>
    <col min="6149" max="6149" width="16.85546875" style="17" customWidth="1"/>
    <col min="6150" max="6150" width="16.140625" style="17" customWidth="1"/>
    <col min="6151" max="6151" width="15.42578125" style="17" customWidth="1"/>
    <col min="6152" max="6152" width="15.85546875" style="17" customWidth="1"/>
    <col min="6153" max="6153" width="19.42578125" style="17" customWidth="1"/>
    <col min="6154" max="6154" width="15.85546875" style="17" customWidth="1"/>
    <col min="6155" max="6155" width="14.28515625" style="17" customWidth="1"/>
    <col min="6156" max="6156" width="15.85546875" style="17" customWidth="1"/>
    <col min="6157" max="6157" width="17.7109375" style="17" customWidth="1"/>
    <col min="6158" max="6158" width="19.7109375" style="17" customWidth="1"/>
    <col min="6159" max="6159" width="14.42578125" style="17" customWidth="1"/>
    <col min="6160" max="6395" width="9.28515625" style="17"/>
    <col min="6396" max="6396" width="12.140625" style="17" customWidth="1"/>
    <col min="6397" max="6397" width="30" style="17" customWidth="1"/>
    <col min="6398" max="6398" width="24.42578125" style="17" customWidth="1"/>
    <col min="6399" max="6399" width="17.140625" style="17" customWidth="1"/>
    <col min="6400" max="6400" width="15.28515625" style="17" customWidth="1"/>
    <col min="6401" max="6401" width="13.42578125" style="17" customWidth="1"/>
    <col min="6402" max="6403" width="12.85546875" style="17" customWidth="1"/>
    <col min="6404" max="6404" width="15" style="17" customWidth="1"/>
    <col min="6405" max="6405" width="16.85546875" style="17" customWidth="1"/>
    <col min="6406" max="6406" width="16.140625" style="17" customWidth="1"/>
    <col min="6407" max="6407" width="15.42578125" style="17" customWidth="1"/>
    <col min="6408" max="6408" width="15.85546875" style="17" customWidth="1"/>
    <col min="6409" max="6409" width="19.42578125" style="17" customWidth="1"/>
    <col min="6410" max="6410" width="15.85546875" style="17" customWidth="1"/>
    <col min="6411" max="6411" width="14.28515625" style="17" customWidth="1"/>
    <col min="6412" max="6412" width="15.85546875" style="17" customWidth="1"/>
    <col min="6413" max="6413" width="17.7109375" style="17" customWidth="1"/>
    <col min="6414" max="6414" width="19.7109375" style="17" customWidth="1"/>
    <col min="6415" max="6415" width="14.42578125" style="17" customWidth="1"/>
    <col min="6416" max="6651" width="9.28515625" style="17"/>
    <col min="6652" max="6652" width="12.140625" style="17" customWidth="1"/>
    <col min="6653" max="6653" width="30" style="17" customWidth="1"/>
    <col min="6654" max="6654" width="24.42578125" style="17" customWidth="1"/>
    <col min="6655" max="6655" width="17.140625" style="17" customWidth="1"/>
    <col min="6656" max="6656" width="15.28515625" style="17" customWidth="1"/>
    <col min="6657" max="6657" width="13.42578125" style="17" customWidth="1"/>
    <col min="6658" max="6659" width="12.85546875" style="17" customWidth="1"/>
    <col min="6660" max="6660" width="15" style="17" customWidth="1"/>
    <col min="6661" max="6661" width="16.85546875" style="17" customWidth="1"/>
    <col min="6662" max="6662" width="16.140625" style="17" customWidth="1"/>
    <col min="6663" max="6663" width="15.42578125" style="17" customWidth="1"/>
    <col min="6664" max="6664" width="15.85546875" style="17" customWidth="1"/>
    <col min="6665" max="6665" width="19.42578125" style="17" customWidth="1"/>
    <col min="6666" max="6666" width="15.85546875" style="17" customWidth="1"/>
    <col min="6667" max="6667" width="14.28515625" style="17" customWidth="1"/>
    <col min="6668" max="6668" width="15.85546875" style="17" customWidth="1"/>
    <col min="6669" max="6669" width="17.7109375" style="17" customWidth="1"/>
    <col min="6670" max="6670" width="19.7109375" style="17" customWidth="1"/>
    <col min="6671" max="6671" width="14.42578125" style="17" customWidth="1"/>
    <col min="6672" max="6907" width="9.28515625" style="17"/>
    <col min="6908" max="6908" width="12.140625" style="17" customWidth="1"/>
    <col min="6909" max="6909" width="30" style="17" customWidth="1"/>
    <col min="6910" max="6910" width="24.42578125" style="17" customWidth="1"/>
    <col min="6911" max="6911" width="17.140625" style="17" customWidth="1"/>
    <col min="6912" max="6912" width="15.28515625" style="17" customWidth="1"/>
    <col min="6913" max="6913" width="13.42578125" style="17" customWidth="1"/>
    <col min="6914" max="6915" width="12.85546875" style="17" customWidth="1"/>
    <col min="6916" max="6916" width="15" style="17" customWidth="1"/>
    <col min="6917" max="6917" width="16.85546875" style="17" customWidth="1"/>
    <col min="6918" max="6918" width="16.140625" style="17" customWidth="1"/>
    <col min="6919" max="6919" width="15.42578125" style="17" customWidth="1"/>
    <col min="6920" max="6920" width="15.85546875" style="17" customWidth="1"/>
    <col min="6921" max="6921" width="19.42578125" style="17" customWidth="1"/>
    <col min="6922" max="6922" width="15.85546875" style="17" customWidth="1"/>
    <col min="6923" max="6923" width="14.28515625" style="17" customWidth="1"/>
    <col min="6924" max="6924" width="15.85546875" style="17" customWidth="1"/>
    <col min="6925" max="6925" width="17.7109375" style="17" customWidth="1"/>
    <col min="6926" max="6926" width="19.7109375" style="17" customWidth="1"/>
    <col min="6927" max="6927" width="14.42578125" style="17" customWidth="1"/>
    <col min="6928" max="7163" width="9.28515625" style="17"/>
    <col min="7164" max="7164" width="12.140625" style="17" customWidth="1"/>
    <col min="7165" max="7165" width="30" style="17" customWidth="1"/>
    <col min="7166" max="7166" width="24.42578125" style="17" customWidth="1"/>
    <col min="7167" max="7167" width="17.140625" style="17" customWidth="1"/>
    <col min="7168" max="7168" width="15.28515625" style="17" customWidth="1"/>
    <col min="7169" max="7169" width="13.42578125" style="17" customWidth="1"/>
    <col min="7170" max="7171" width="12.85546875" style="17" customWidth="1"/>
    <col min="7172" max="7172" width="15" style="17" customWidth="1"/>
    <col min="7173" max="7173" width="16.85546875" style="17" customWidth="1"/>
    <col min="7174" max="7174" width="16.140625" style="17" customWidth="1"/>
    <col min="7175" max="7175" width="15.42578125" style="17" customWidth="1"/>
    <col min="7176" max="7176" width="15.85546875" style="17" customWidth="1"/>
    <col min="7177" max="7177" width="19.42578125" style="17" customWidth="1"/>
    <col min="7178" max="7178" width="15.85546875" style="17" customWidth="1"/>
    <col min="7179" max="7179" width="14.28515625" style="17" customWidth="1"/>
    <col min="7180" max="7180" width="15.85546875" style="17" customWidth="1"/>
    <col min="7181" max="7181" width="17.7109375" style="17" customWidth="1"/>
    <col min="7182" max="7182" width="19.7109375" style="17" customWidth="1"/>
    <col min="7183" max="7183" width="14.42578125" style="17" customWidth="1"/>
    <col min="7184" max="7419" width="9.28515625" style="17"/>
    <col min="7420" max="7420" width="12.140625" style="17" customWidth="1"/>
    <col min="7421" max="7421" width="30" style="17" customWidth="1"/>
    <col min="7422" max="7422" width="24.42578125" style="17" customWidth="1"/>
    <col min="7423" max="7423" width="17.140625" style="17" customWidth="1"/>
    <col min="7424" max="7424" width="15.28515625" style="17" customWidth="1"/>
    <col min="7425" max="7425" width="13.42578125" style="17" customWidth="1"/>
    <col min="7426" max="7427" width="12.85546875" style="17" customWidth="1"/>
    <col min="7428" max="7428" width="15" style="17" customWidth="1"/>
    <col min="7429" max="7429" width="16.85546875" style="17" customWidth="1"/>
    <col min="7430" max="7430" width="16.140625" style="17" customWidth="1"/>
    <col min="7431" max="7431" width="15.42578125" style="17" customWidth="1"/>
    <col min="7432" max="7432" width="15.85546875" style="17" customWidth="1"/>
    <col min="7433" max="7433" width="19.42578125" style="17" customWidth="1"/>
    <col min="7434" max="7434" width="15.85546875" style="17" customWidth="1"/>
    <col min="7435" max="7435" width="14.28515625" style="17" customWidth="1"/>
    <col min="7436" max="7436" width="15.85546875" style="17" customWidth="1"/>
    <col min="7437" max="7437" width="17.7109375" style="17" customWidth="1"/>
    <col min="7438" max="7438" width="19.7109375" style="17" customWidth="1"/>
    <col min="7439" max="7439" width="14.42578125" style="17" customWidth="1"/>
    <col min="7440" max="7675" width="9.28515625" style="17"/>
    <col min="7676" max="7676" width="12.140625" style="17" customWidth="1"/>
    <col min="7677" max="7677" width="30" style="17" customWidth="1"/>
    <col min="7678" max="7678" width="24.42578125" style="17" customWidth="1"/>
    <col min="7679" max="7679" width="17.140625" style="17" customWidth="1"/>
    <col min="7680" max="7680" width="15.28515625" style="17" customWidth="1"/>
    <col min="7681" max="7681" width="13.42578125" style="17" customWidth="1"/>
    <col min="7682" max="7683" width="12.85546875" style="17" customWidth="1"/>
    <col min="7684" max="7684" width="15" style="17" customWidth="1"/>
    <col min="7685" max="7685" width="16.85546875" style="17" customWidth="1"/>
    <col min="7686" max="7686" width="16.140625" style="17" customWidth="1"/>
    <col min="7687" max="7687" width="15.42578125" style="17" customWidth="1"/>
    <col min="7688" max="7688" width="15.85546875" style="17" customWidth="1"/>
    <col min="7689" max="7689" width="19.42578125" style="17" customWidth="1"/>
    <col min="7690" max="7690" width="15.85546875" style="17" customWidth="1"/>
    <col min="7691" max="7691" width="14.28515625" style="17" customWidth="1"/>
    <col min="7692" max="7692" width="15.85546875" style="17" customWidth="1"/>
    <col min="7693" max="7693" width="17.7109375" style="17" customWidth="1"/>
    <col min="7694" max="7694" width="19.7109375" style="17" customWidth="1"/>
    <col min="7695" max="7695" width="14.42578125" style="17" customWidth="1"/>
    <col min="7696" max="7931" width="9.28515625" style="17"/>
    <col min="7932" max="7932" width="12.140625" style="17" customWidth="1"/>
    <col min="7933" max="7933" width="30" style="17" customWidth="1"/>
    <col min="7934" max="7934" width="24.42578125" style="17" customWidth="1"/>
    <col min="7935" max="7935" width="17.140625" style="17" customWidth="1"/>
    <col min="7936" max="7936" width="15.28515625" style="17" customWidth="1"/>
    <col min="7937" max="7937" width="13.42578125" style="17" customWidth="1"/>
    <col min="7938" max="7939" width="12.85546875" style="17" customWidth="1"/>
    <col min="7940" max="7940" width="15" style="17" customWidth="1"/>
    <col min="7941" max="7941" width="16.85546875" style="17" customWidth="1"/>
    <col min="7942" max="7942" width="16.140625" style="17" customWidth="1"/>
    <col min="7943" max="7943" width="15.42578125" style="17" customWidth="1"/>
    <col min="7944" max="7944" width="15.85546875" style="17" customWidth="1"/>
    <col min="7945" max="7945" width="19.42578125" style="17" customWidth="1"/>
    <col min="7946" max="7946" width="15.85546875" style="17" customWidth="1"/>
    <col min="7947" max="7947" width="14.28515625" style="17" customWidth="1"/>
    <col min="7948" max="7948" width="15.85546875" style="17" customWidth="1"/>
    <col min="7949" max="7949" width="17.7109375" style="17" customWidth="1"/>
    <col min="7950" max="7950" width="19.7109375" style="17" customWidth="1"/>
    <col min="7951" max="7951" width="14.42578125" style="17" customWidth="1"/>
    <col min="7952" max="8187" width="9.28515625" style="17"/>
    <col min="8188" max="8188" width="12.140625" style="17" customWidth="1"/>
    <col min="8189" max="8189" width="30" style="17" customWidth="1"/>
    <col min="8190" max="8190" width="24.42578125" style="17" customWidth="1"/>
    <col min="8191" max="8191" width="17.140625" style="17" customWidth="1"/>
    <col min="8192" max="8192" width="15.28515625" style="17" customWidth="1"/>
    <col min="8193" max="8193" width="13.42578125" style="17" customWidth="1"/>
    <col min="8194" max="8195" width="12.85546875" style="17" customWidth="1"/>
    <col min="8196" max="8196" width="15" style="17" customWidth="1"/>
    <col min="8197" max="8197" width="16.85546875" style="17" customWidth="1"/>
    <col min="8198" max="8198" width="16.140625" style="17" customWidth="1"/>
    <col min="8199" max="8199" width="15.42578125" style="17" customWidth="1"/>
    <col min="8200" max="8200" width="15.85546875" style="17" customWidth="1"/>
    <col min="8201" max="8201" width="19.42578125" style="17" customWidth="1"/>
    <col min="8202" max="8202" width="15.85546875" style="17" customWidth="1"/>
    <col min="8203" max="8203" width="14.28515625" style="17" customWidth="1"/>
    <col min="8204" max="8204" width="15.85546875" style="17" customWidth="1"/>
    <col min="8205" max="8205" width="17.7109375" style="17" customWidth="1"/>
    <col min="8206" max="8206" width="19.7109375" style="17" customWidth="1"/>
    <col min="8207" max="8207" width="14.42578125" style="17" customWidth="1"/>
    <col min="8208" max="8443" width="9.28515625" style="17"/>
    <col min="8444" max="8444" width="12.140625" style="17" customWidth="1"/>
    <col min="8445" max="8445" width="30" style="17" customWidth="1"/>
    <col min="8446" max="8446" width="24.42578125" style="17" customWidth="1"/>
    <col min="8447" max="8447" width="17.140625" style="17" customWidth="1"/>
    <col min="8448" max="8448" width="15.28515625" style="17" customWidth="1"/>
    <col min="8449" max="8449" width="13.42578125" style="17" customWidth="1"/>
    <col min="8450" max="8451" width="12.85546875" style="17" customWidth="1"/>
    <col min="8452" max="8452" width="15" style="17" customWidth="1"/>
    <col min="8453" max="8453" width="16.85546875" style="17" customWidth="1"/>
    <col min="8454" max="8454" width="16.140625" style="17" customWidth="1"/>
    <col min="8455" max="8455" width="15.42578125" style="17" customWidth="1"/>
    <col min="8456" max="8456" width="15.85546875" style="17" customWidth="1"/>
    <col min="8457" max="8457" width="19.42578125" style="17" customWidth="1"/>
    <col min="8458" max="8458" width="15.85546875" style="17" customWidth="1"/>
    <col min="8459" max="8459" width="14.28515625" style="17" customWidth="1"/>
    <col min="8460" max="8460" width="15.85546875" style="17" customWidth="1"/>
    <col min="8461" max="8461" width="17.7109375" style="17" customWidth="1"/>
    <col min="8462" max="8462" width="19.7109375" style="17" customWidth="1"/>
    <col min="8463" max="8463" width="14.42578125" style="17" customWidth="1"/>
    <col min="8464" max="8699" width="9.28515625" style="17"/>
    <col min="8700" max="8700" width="12.140625" style="17" customWidth="1"/>
    <col min="8701" max="8701" width="30" style="17" customWidth="1"/>
    <col min="8702" max="8702" width="24.42578125" style="17" customWidth="1"/>
    <col min="8703" max="8703" width="17.140625" style="17" customWidth="1"/>
    <col min="8704" max="8704" width="15.28515625" style="17" customWidth="1"/>
    <col min="8705" max="8705" width="13.42578125" style="17" customWidth="1"/>
    <col min="8706" max="8707" width="12.85546875" style="17" customWidth="1"/>
    <col min="8708" max="8708" width="15" style="17" customWidth="1"/>
    <col min="8709" max="8709" width="16.85546875" style="17" customWidth="1"/>
    <col min="8710" max="8710" width="16.140625" style="17" customWidth="1"/>
    <col min="8711" max="8711" width="15.42578125" style="17" customWidth="1"/>
    <col min="8712" max="8712" width="15.85546875" style="17" customWidth="1"/>
    <col min="8713" max="8713" width="19.42578125" style="17" customWidth="1"/>
    <col min="8714" max="8714" width="15.85546875" style="17" customWidth="1"/>
    <col min="8715" max="8715" width="14.28515625" style="17" customWidth="1"/>
    <col min="8716" max="8716" width="15.85546875" style="17" customWidth="1"/>
    <col min="8717" max="8717" width="17.7109375" style="17" customWidth="1"/>
    <col min="8718" max="8718" width="19.7109375" style="17" customWidth="1"/>
    <col min="8719" max="8719" width="14.42578125" style="17" customWidth="1"/>
    <col min="8720" max="8955" width="9.28515625" style="17"/>
    <col min="8956" max="8956" width="12.140625" style="17" customWidth="1"/>
    <col min="8957" max="8957" width="30" style="17" customWidth="1"/>
    <col min="8958" max="8958" width="24.42578125" style="17" customWidth="1"/>
    <col min="8959" max="8959" width="17.140625" style="17" customWidth="1"/>
    <col min="8960" max="8960" width="15.28515625" style="17" customWidth="1"/>
    <col min="8961" max="8961" width="13.42578125" style="17" customWidth="1"/>
    <col min="8962" max="8963" width="12.85546875" style="17" customWidth="1"/>
    <col min="8964" max="8964" width="15" style="17" customWidth="1"/>
    <col min="8965" max="8965" width="16.85546875" style="17" customWidth="1"/>
    <col min="8966" max="8966" width="16.140625" style="17" customWidth="1"/>
    <col min="8967" max="8967" width="15.42578125" style="17" customWidth="1"/>
    <col min="8968" max="8968" width="15.85546875" style="17" customWidth="1"/>
    <col min="8969" max="8969" width="19.42578125" style="17" customWidth="1"/>
    <col min="8970" max="8970" width="15.85546875" style="17" customWidth="1"/>
    <col min="8971" max="8971" width="14.28515625" style="17" customWidth="1"/>
    <col min="8972" max="8972" width="15.85546875" style="17" customWidth="1"/>
    <col min="8973" max="8973" width="17.7109375" style="17" customWidth="1"/>
    <col min="8974" max="8974" width="19.7109375" style="17" customWidth="1"/>
    <col min="8975" max="8975" width="14.42578125" style="17" customWidth="1"/>
    <col min="8976" max="9211" width="9.28515625" style="17"/>
    <col min="9212" max="9212" width="12.140625" style="17" customWidth="1"/>
    <col min="9213" max="9213" width="30" style="17" customWidth="1"/>
    <col min="9214" max="9214" width="24.42578125" style="17" customWidth="1"/>
    <col min="9215" max="9215" width="17.140625" style="17" customWidth="1"/>
    <col min="9216" max="9216" width="15.28515625" style="17" customWidth="1"/>
    <col min="9217" max="9217" width="13.42578125" style="17" customWidth="1"/>
    <col min="9218" max="9219" width="12.85546875" style="17" customWidth="1"/>
    <col min="9220" max="9220" width="15" style="17" customWidth="1"/>
    <col min="9221" max="9221" width="16.85546875" style="17" customWidth="1"/>
    <col min="9222" max="9222" width="16.140625" style="17" customWidth="1"/>
    <col min="9223" max="9223" width="15.42578125" style="17" customWidth="1"/>
    <col min="9224" max="9224" width="15.85546875" style="17" customWidth="1"/>
    <col min="9225" max="9225" width="19.42578125" style="17" customWidth="1"/>
    <col min="9226" max="9226" width="15.85546875" style="17" customWidth="1"/>
    <col min="9227" max="9227" width="14.28515625" style="17" customWidth="1"/>
    <col min="9228" max="9228" width="15.85546875" style="17" customWidth="1"/>
    <col min="9229" max="9229" width="17.7109375" style="17" customWidth="1"/>
    <col min="9230" max="9230" width="19.7109375" style="17" customWidth="1"/>
    <col min="9231" max="9231" width="14.42578125" style="17" customWidth="1"/>
    <col min="9232" max="9467" width="9.28515625" style="17"/>
    <col min="9468" max="9468" width="12.140625" style="17" customWidth="1"/>
    <col min="9469" max="9469" width="30" style="17" customWidth="1"/>
    <col min="9470" max="9470" width="24.42578125" style="17" customWidth="1"/>
    <col min="9471" max="9471" width="17.140625" style="17" customWidth="1"/>
    <col min="9472" max="9472" width="15.28515625" style="17" customWidth="1"/>
    <col min="9473" max="9473" width="13.42578125" style="17" customWidth="1"/>
    <col min="9474" max="9475" width="12.85546875" style="17" customWidth="1"/>
    <col min="9476" max="9476" width="15" style="17" customWidth="1"/>
    <col min="9477" max="9477" width="16.85546875" style="17" customWidth="1"/>
    <col min="9478" max="9478" width="16.140625" style="17" customWidth="1"/>
    <col min="9479" max="9479" width="15.42578125" style="17" customWidth="1"/>
    <col min="9480" max="9480" width="15.85546875" style="17" customWidth="1"/>
    <col min="9481" max="9481" width="19.42578125" style="17" customWidth="1"/>
    <col min="9482" max="9482" width="15.85546875" style="17" customWidth="1"/>
    <col min="9483" max="9483" width="14.28515625" style="17" customWidth="1"/>
    <col min="9484" max="9484" width="15.85546875" style="17" customWidth="1"/>
    <col min="9485" max="9485" width="17.7109375" style="17" customWidth="1"/>
    <col min="9486" max="9486" width="19.7109375" style="17" customWidth="1"/>
    <col min="9487" max="9487" width="14.42578125" style="17" customWidth="1"/>
    <col min="9488" max="9723" width="9.28515625" style="17"/>
    <col min="9724" max="9724" width="12.140625" style="17" customWidth="1"/>
    <col min="9725" max="9725" width="30" style="17" customWidth="1"/>
    <col min="9726" max="9726" width="24.42578125" style="17" customWidth="1"/>
    <col min="9727" max="9727" width="17.140625" style="17" customWidth="1"/>
    <col min="9728" max="9728" width="15.28515625" style="17" customWidth="1"/>
    <col min="9729" max="9729" width="13.42578125" style="17" customWidth="1"/>
    <col min="9730" max="9731" width="12.85546875" style="17" customWidth="1"/>
    <col min="9732" max="9732" width="15" style="17" customWidth="1"/>
    <col min="9733" max="9733" width="16.85546875" style="17" customWidth="1"/>
    <col min="9734" max="9734" width="16.140625" style="17" customWidth="1"/>
    <col min="9735" max="9735" width="15.42578125" style="17" customWidth="1"/>
    <col min="9736" max="9736" width="15.85546875" style="17" customWidth="1"/>
    <col min="9737" max="9737" width="19.42578125" style="17" customWidth="1"/>
    <col min="9738" max="9738" width="15.85546875" style="17" customWidth="1"/>
    <col min="9739" max="9739" width="14.28515625" style="17" customWidth="1"/>
    <col min="9740" max="9740" width="15.85546875" style="17" customWidth="1"/>
    <col min="9741" max="9741" width="17.7109375" style="17" customWidth="1"/>
    <col min="9742" max="9742" width="19.7109375" style="17" customWidth="1"/>
    <col min="9743" max="9743" width="14.42578125" style="17" customWidth="1"/>
    <col min="9744" max="9979" width="9.28515625" style="17"/>
    <col min="9980" max="9980" width="12.140625" style="17" customWidth="1"/>
    <col min="9981" max="9981" width="30" style="17" customWidth="1"/>
    <col min="9982" max="9982" width="24.42578125" style="17" customWidth="1"/>
    <col min="9983" max="9983" width="17.140625" style="17" customWidth="1"/>
    <col min="9984" max="9984" width="15.28515625" style="17" customWidth="1"/>
    <col min="9985" max="9985" width="13.42578125" style="17" customWidth="1"/>
    <col min="9986" max="9987" width="12.85546875" style="17" customWidth="1"/>
    <col min="9988" max="9988" width="15" style="17" customWidth="1"/>
    <col min="9989" max="9989" width="16.85546875" style="17" customWidth="1"/>
    <col min="9990" max="9990" width="16.140625" style="17" customWidth="1"/>
    <col min="9991" max="9991" width="15.42578125" style="17" customWidth="1"/>
    <col min="9992" max="9992" width="15.85546875" style="17" customWidth="1"/>
    <col min="9993" max="9993" width="19.42578125" style="17" customWidth="1"/>
    <col min="9994" max="9994" width="15.85546875" style="17" customWidth="1"/>
    <col min="9995" max="9995" width="14.28515625" style="17" customWidth="1"/>
    <col min="9996" max="9996" width="15.85546875" style="17" customWidth="1"/>
    <col min="9997" max="9997" width="17.7109375" style="17" customWidth="1"/>
    <col min="9998" max="9998" width="19.7109375" style="17" customWidth="1"/>
    <col min="9999" max="9999" width="14.42578125" style="17" customWidth="1"/>
    <col min="10000" max="10235" width="9.28515625" style="17"/>
    <col min="10236" max="10236" width="12.140625" style="17" customWidth="1"/>
    <col min="10237" max="10237" width="30" style="17" customWidth="1"/>
    <col min="10238" max="10238" width="24.42578125" style="17" customWidth="1"/>
    <col min="10239" max="10239" width="17.140625" style="17" customWidth="1"/>
    <col min="10240" max="10240" width="15.28515625" style="17" customWidth="1"/>
    <col min="10241" max="10241" width="13.42578125" style="17" customWidth="1"/>
    <col min="10242" max="10243" width="12.85546875" style="17" customWidth="1"/>
    <col min="10244" max="10244" width="15" style="17" customWidth="1"/>
    <col min="10245" max="10245" width="16.85546875" style="17" customWidth="1"/>
    <col min="10246" max="10246" width="16.140625" style="17" customWidth="1"/>
    <col min="10247" max="10247" width="15.42578125" style="17" customWidth="1"/>
    <col min="10248" max="10248" width="15.85546875" style="17" customWidth="1"/>
    <col min="10249" max="10249" width="19.42578125" style="17" customWidth="1"/>
    <col min="10250" max="10250" width="15.85546875" style="17" customWidth="1"/>
    <col min="10251" max="10251" width="14.28515625" style="17" customWidth="1"/>
    <col min="10252" max="10252" width="15.85546875" style="17" customWidth="1"/>
    <col min="10253" max="10253" width="17.7109375" style="17" customWidth="1"/>
    <col min="10254" max="10254" width="19.7109375" style="17" customWidth="1"/>
    <col min="10255" max="10255" width="14.42578125" style="17" customWidth="1"/>
    <col min="10256" max="10491" width="9.28515625" style="17"/>
    <col min="10492" max="10492" width="12.140625" style="17" customWidth="1"/>
    <col min="10493" max="10493" width="30" style="17" customWidth="1"/>
    <col min="10494" max="10494" width="24.42578125" style="17" customWidth="1"/>
    <col min="10495" max="10495" width="17.140625" style="17" customWidth="1"/>
    <col min="10496" max="10496" width="15.28515625" style="17" customWidth="1"/>
    <col min="10497" max="10497" width="13.42578125" style="17" customWidth="1"/>
    <col min="10498" max="10499" width="12.85546875" style="17" customWidth="1"/>
    <col min="10500" max="10500" width="15" style="17" customWidth="1"/>
    <col min="10501" max="10501" width="16.85546875" style="17" customWidth="1"/>
    <col min="10502" max="10502" width="16.140625" style="17" customWidth="1"/>
    <col min="10503" max="10503" width="15.42578125" style="17" customWidth="1"/>
    <col min="10504" max="10504" width="15.85546875" style="17" customWidth="1"/>
    <col min="10505" max="10505" width="19.42578125" style="17" customWidth="1"/>
    <col min="10506" max="10506" width="15.85546875" style="17" customWidth="1"/>
    <col min="10507" max="10507" width="14.28515625" style="17" customWidth="1"/>
    <col min="10508" max="10508" width="15.85546875" style="17" customWidth="1"/>
    <col min="10509" max="10509" width="17.7109375" style="17" customWidth="1"/>
    <col min="10510" max="10510" width="19.7109375" style="17" customWidth="1"/>
    <col min="10511" max="10511" width="14.42578125" style="17" customWidth="1"/>
    <col min="10512" max="10747" width="9.28515625" style="17"/>
    <col min="10748" max="10748" width="12.140625" style="17" customWidth="1"/>
    <col min="10749" max="10749" width="30" style="17" customWidth="1"/>
    <col min="10750" max="10750" width="24.42578125" style="17" customWidth="1"/>
    <col min="10751" max="10751" width="17.140625" style="17" customWidth="1"/>
    <col min="10752" max="10752" width="15.28515625" style="17" customWidth="1"/>
    <col min="10753" max="10753" width="13.42578125" style="17" customWidth="1"/>
    <col min="10754" max="10755" width="12.85546875" style="17" customWidth="1"/>
    <col min="10756" max="10756" width="15" style="17" customWidth="1"/>
    <col min="10757" max="10757" width="16.85546875" style="17" customWidth="1"/>
    <col min="10758" max="10758" width="16.140625" style="17" customWidth="1"/>
    <col min="10759" max="10759" width="15.42578125" style="17" customWidth="1"/>
    <col min="10760" max="10760" width="15.85546875" style="17" customWidth="1"/>
    <col min="10761" max="10761" width="19.42578125" style="17" customWidth="1"/>
    <col min="10762" max="10762" width="15.85546875" style="17" customWidth="1"/>
    <col min="10763" max="10763" width="14.28515625" style="17" customWidth="1"/>
    <col min="10764" max="10764" width="15.85546875" style="17" customWidth="1"/>
    <col min="10765" max="10765" width="17.7109375" style="17" customWidth="1"/>
    <col min="10766" max="10766" width="19.7109375" style="17" customWidth="1"/>
    <col min="10767" max="10767" width="14.42578125" style="17" customWidth="1"/>
    <col min="10768" max="11003" width="9.28515625" style="17"/>
    <col min="11004" max="11004" width="12.140625" style="17" customWidth="1"/>
    <col min="11005" max="11005" width="30" style="17" customWidth="1"/>
    <col min="11006" max="11006" width="24.42578125" style="17" customWidth="1"/>
    <col min="11007" max="11007" width="17.140625" style="17" customWidth="1"/>
    <col min="11008" max="11008" width="15.28515625" style="17" customWidth="1"/>
    <col min="11009" max="11009" width="13.42578125" style="17" customWidth="1"/>
    <col min="11010" max="11011" width="12.85546875" style="17" customWidth="1"/>
    <col min="11012" max="11012" width="15" style="17" customWidth="1"/>
    <col min="11013" max="11013" width="16.85546875" style="17" customWidth="1"/>
    <col min="11014" max="11014" width="16.140625" style="17" customWidth="1"/>
    <col min="11015" max="11015" width="15.42578125" style="17" customWidth="1"/>
    <col min="11016" max="11016" width="15.85546875" style="17" customWidth="1"/>
    <col min="11017" max="11017" width="19.42578125" style="17" customWidth="1"/>
    <col min="11018" max="11018" width="15.85546875" style="17" customWidth="1"/>
    <col min="11019" max="11019" width="14.28515625" style="17" customWidth="1"/>
    <col min="11020" max="11020" width="15.85546875" style="17" customWidth="1"/>
    <col min="11021" max="11021" width="17.7109375" style="17" customWidth="1"/>
    <col min="11022" max="11022" width="19.7109375" style="17" customWidth="1"/>
    <col min="11023" max="11023" width="14.42578125" style="17" customWidth="1"/>
    <col min="11024" max="11259" width="9.28515625" style="17"/>
    <col min="11260" max="11260" width="12.140625" style="17" customWidth="1"/>
    <col min="11261" max="11261" width="30" style="17" customWidth="1"/>
    <col min="11262" max="11262" width="24.42578125" style="17" customWidth="1"/>
    <col min="11263" max="11263" width="17.140625" style="17" customWidth="1"/>
    <col min="11264" max="11264" width="15.28515625" style="17" customWidth="1"/>
    <col min="11265" max="11265" width="13.42578125" style="17" customWidth="1"/>
    <col min="11266" max="11267" width="12.85546875" style="17" customWidth="1"/>
    <col min="11268" max="11268" width="15" style="17" customWidth="1"/>
    <col min="11269" max="11269" width="16.85546875" style="17" customWidth="1"/>
    <col min="11270" max="11270" width="16.140625" style="17" customWidth="1"/>
    <col min="11271" max="11271" width="15.42578125" style="17" customWidth="1"/>
    <col min="11272" max="11272" width="15.85546875" style="17" customWidth="1"/>
    <col min="11273" max="11273" width="19.42578125" style="17" customWidth="1"/>
    <col min="11274" max="11274" width="15.85546875" style="17" customWidth="1"/>
    <col min="11275" max="11275" width="14.28515625" style="17" customWidth="1"/>
    <col min="11276" max="11276" width="15.85546875" style="17" customWidth="1"/>
    <col min="11277" max="11277" width="17.7109375" style="17" customWidth="1"/>
    <col min="11278" max="11278" width="19.7109375" style="17" customWidth="1"/>
    <col min="11279" max="11279" width="14.42578125" style="17" customWidth="1"/>
    <col min="11280" max="11515" width="9.28515625" style="17"/>
    <col min="11516" max="11516" width="12.140625" style="17" customWidth="1"/>
    <col min="11517" max="11517" width="30" style="17" customWidth="1"/>
    <col min="11518" max="11518" width="24.42578125" style="17" customWidth="1"/>
    <col min="11519" max="11519" width="17.140625" style="17" customWidth="1"/>
    <col min="11520" max="11520" width="15.28515625" style="17" customWidth="1"/>
    <col min="11521" max="11521" width="13.42578125" style="17" customWidth="1"/>
    <col min="11522" max="11523" width="12.85546875" style="17" customWidth="1"/>
    <col min="11524" max="11524" width="15" style="17" customWidth="1"/>
    <col min="11525" max="11525" width="16.85546875" style="17" customWidth="1"/>
    <col min="11526" max="11526" width="16.140625" style="17" customWidth="1"/>
    <col min="11527" max="11527" width="15.42578125" style="17" customWidth="1"/>
    <col min="11528" max="11528" width="15.85546875" style="17" customWidth="1"/>
    <col min="11529" max="11529" width="19.42578125" style="17" customWidth="1"/>
    <col min="11530" max="11530" width="15.85546875" style="17" customWidth="1"/>
    <col min="11531" max="11531" width="14.28515625" style="17" customWidth="1"/>
    <col min="11532" max="11532" width="15.85546875" style="17" customWidth="1"/>
    <col min="11533" max="11533" width="17.7109375" style="17" customWidth="1"/>
    <col min="11534" max="11534" width="19.7109375" style="17" customWidth="1"/>
    <col min="11535" max="11535" width="14.42578125" style="17" customWidth="1"/>
    <col min="11536" max="11771" width="9.28515625" style="17"/>
    <col min="11772" max="11772" width="12.140625" style="17" customWidth="1"/>
    <col min="11773" max="11773" width="30" style="17" customWidth="1"/>
    <col min="11774" max="11774" width="24.42578125" style="17" customWidth="1"/>
    <col min="11775" max="11775" width="17.140625" style="17" customWidth="1"/>
    <col min="11776" max="11776" width="15.28515625" style="17" customWidth="1"/>
    <col min="11777" max="11777" width="13.42578125" style="17" customWidth="1"/>
    <col min="11778" max="11779" width="12.85546875" style="17" customWidth="1"/>
    <col min="11780" max="11780" width="15" style="17" customWidth="1"/>
    <col min="11781" max="11781" width="16.85546875" style="17" customWidth="1"/>
    <col min="11782" max="11782" width="16.140625" style="17" customWidth="1"/>
    <col min="11783" max="11783" width="15.42578125" style="17" customWidth="1"/>
    <col min="11784" max="11784" width="15.85546875" style="17" customWidth="1"/>
    <col min="11785" max="11785" width="19.42578125" style="17" customWidth="1"/>
    <col min="11786" max="11786" width="15.85546875" style="17" customWidth="1"/>
    <col min="11787" max="11787" width="14.28515625" style="17" customWidth="1"/>
    <col min="11788" max="11788" width="15.85546875" style="17" customWidth="1"/>
    <col min="11789" max="11789" width="17.7109375" style="17" customWidth="1"/>
    <col min="11790" max="11790" width="19.7109375" style="17" customWidth="1"/>
    <col min="11791" max="11791" width="14.42578125" style="17" customWidth="1"/>
    <col min="11792" max="12027" width="9.28515625" style="17"/>
    <col min="12028" max="12028" width="12.140625" style="17" customWidth="1"/>
    <col min="12029" max="12029" width="30" style="17" customWidth="1"/>
    <col min="12030" max="12030" width="24.42578125" style="17" customWidth="1"/>
    <col min="12031" max="12031" width="17.140625" style="17" customWidth="1"/>
    <col min="12032" max="12032" width="15.28515625" style="17" customWidth="1"/>
    <col min="12033" max="12033" width="13.42578125" style="17" customWidth="1"/>
    <col min="12034" max="12035" width="12.85546875" style="17" customWidth="1"/>
    <col min="12036" max="12036" width="15" style="17" customWidth="1"/>
    <col min="12037" max="12037" width="16.85546875" style="17" customWidth="1"/>
    <col min="12038" max="12038" width="16.140625" style="17" customWidth="1"/>
    <col min="12039" max="12039" width="15.42578125" style="17" customWidth="1"/>
    <col min="12040" max="12040" width="15.85546875" style="17" customWidth="1"/>
    <col min="12041" max="12041" width="19.42578125" style="17" customWidth="1"/>
    <col min="12042" max="12042" width="15.85546875" style="17" customWidth="1"/>
    <col min="12043" max="12043" width="14.28515625" style="17" customWidth="1"/>
    <col min="12044" max="12044" width="15.85546875" style="17" customWidth="1"/>
    <col min="12045" max="12045" width="17.7109375" style="17" customWidth="1"/>
    <col min="12046" max="12046" width="19.7109375" style="17" customWidth="1"/>
    <col min="12047" max="12047" width="14.42578125" style="17" customWidth="1"/>
    <col min="12048" max="12283" width="9.28515625" style="17"/>
    <col min="12284" max="12284" width="12.140625" style="17" customWidth="1"/>
    <col min="12285" max="12285" width="30" style="17" customWidth="1"/>
    <col min="12286" max="12286" width="24.42578125" style="17" customWidth="1"/>
    <col min="12287" max="12287" width="17.140625" style="17" customWidth="1"/>
    <col min="12288" max="12288" width="15.28515625" style="17" customWidth="1"/>
    <col min="12289" max="12289" width="13.42578125" style="17" customWidth="1"/>
    <col min="12290" max="12291" width="12.85546875" style="17" customWidth="1"/>
    <col min="12292" max="12292" width="15" style="17" customWidth="1"/>
    <col min="12293" max="12293" width="16.85546875" style="17" customWidth="1"/>
    <col min="12294" max="12294" width="16.140625" style="17" customWidth="1"/>
    <col min="12295" max="12295" width="15.42578125" style="17" customWidth="1"/>
    <col min="12296" max="12296" width="15.85546875" style="17" customWidth="1"/>
    <col min="12297" max="12297" width="19.42578125" style="17" customWidth="1"/>
    <col min="12298" max="12298" width="15.85546875" style="17" customWidth="1"/>
    <col min="12299" max="12299" width="14.28515625" style="17" customWidth="1"/>
    <col min="12300" max="12300" width="15.85546875" style="17" customWidth="1"/>
    <col min="12301" max="12301" width="17.7109375" style="17" customWidth="1"/>
    <col min="12302" max="12302" width="19.7109375" style="17" customWidth="1"/>
    <col min="12303" max="12303" width="14.42578125" style="17" customWidth="1"/>
    <col min="12304" max="12539" width="9.28515625" style="17"/>
    <col min="12540" max="12540" width="12.140625" style="17" customWidth="1"/>
    <col min="12541" max="12541" width="30" style="17" customWidth="1"/>
    <col min="12542" max="12542" width="24.42578125" style="17" customWidth="1"/>
    <col min="12543" max="12543" width="17.140625" style="17" customWidth="1"/>
    <col min="12544" max="12544" width="15.28515625" style="17" customWidth="1"/>
    <col min="12545" max="12545" width="13.42578125" style="17" customWidth="1"/>
    <col min="12546" max="12547" width="12.85546875" style="17" customWidth="1"/>
    <col min="12548" max="12548" width="15" style="17" customWidth="1"/>
    <col min="12549" max="12549" width="16.85546875" style="17" customWidth="1"/>
    <col min="12550" max="12550" width="16.140625" style="17" customWidth="1"/>
    <col min="12551" max="12551" width="15.42578125" style="17" customWidth="1"/>
    <col min="12552" max="12552" width="15.85546875" style="17" customWidth="1"/>
    <col min="12553" max="12553" width="19.42578125" style="17" customWidth="1"/>
    <col min="12554" max="12554" width="15.85546875" style="17" customWidth="1"/>
    <col min="12555" max="12555" width="14.28515625" style="17" customWidth="1"/>
    <col min="12556" max="12556" width="15.85546875" style="17" customWidth="1"/>
    <col min="12557" max="12557" width="17.7109375" style="17" customWidth="1"/>
    <col min="12558" max="12558" width="19.7109375" style="17" customWidth="1"/>
    <col min="12559" max="12559" width="14.42578125" style="17" customWidth="1"/>
    <col min="12560" max="12795" width="9.28515625" style="17"/>
    <col min="12796" max="12796" width="12.140625" style="17" customWidth="1"/>
    <col min="12797" max="12797" width="30" style="17" customWidth="1"/>
    <col min="12798" max="12798" width="24.42578125" style="17" customWidth="1"/>
    <col min="12799" max="12799" width="17.140625" style="17" customWidth="1"/>
    <col min="12800" max="12800" width="15.28515625" style="17" customWidth="1"/>
    <col min="12801" max="12801" width="13.42578125" style="17" customWidth="1"/>
    <col min="12802" max="12803" width="12.85546875" style="17" customWidth="1"/>
    <col min="12804" max="12804" width="15" style="17" customWidth="1"/>
    <col min="12805" max="12805" width="16.85546875" style="17" customWidth="1"/>
    <col min="12806" max="12806" width="16.140625" style="17" customWidth="1"/>
    <col min="12807" max="12807" width="15.42578125" style="17" customWidth="1"/>
    <col min="12808" max="12808" width="15.85546875" style="17" customWidth="1"/>
    <col min="12809" max="12809" width="19.42578125" style="17" customWidth="1"/>
    <col min="12810" max="12810" width="15.85546875" style="17" customWidth="1"/>
    <col min="12811" max="12811" width="14.28515625" style="17" customWidth="1"/>
    <col min="12812" max="12812" width="15.85546875" style="17" customWidth="1"/>
    <col min="12813" max="12813" width="17.7109375" style="17" customWidth="1"/>
    <col min="12814" max="12814" width="19.7109375" style="17" customWidth="1"/>
    <col min="12815" max="12815" width="14.42578125" style="17" customWidth="1"/>
    <col min="12816" max="13051" width="9.28515625" style="17"/>
    <col min="13052" max="13052" width="12.140625" style="17" customWidth="1"/>
    <col min="13053" max="13053" width="30" style="17" customWidth="1"/>
    <col min="13054" max="13054" width="24.42578125" style="17" customWidth="1"/>
    <col min="13055" max="13055" width="17.140625" style="17" customWidth="1"/>
    <col min="13056" max="13056" width="15.28515625" style="17" customWidth="1"/>
    <col min="13057" max="13057" width="13.42578125" style="17" customWidth="1"/>
    <col min="13058" max="13059" width="12.85546875" style="17" customWidth="1"/>
    <col min="13060" max="13060" width="15" style="17" customWidth="1"/>
    <col min="13061" max="13061" width="16.85546875" style="17" customWidth="1"/>
    <col min="13062" max="13062" width="16.140625" style="17" customWidth="1"/>
    <col min="13063" max="13063" width="15.42578125" style="17" customWidth="1"/>
    <col min="13064" max="13064" width="15.85546875" style="17" customWidth="1"/>
    <col min="13065" max="13065" width="19.42578125" style="17" customWidth="1"/>
    <col min="13066" max="13066" width="15.85546875" style="17" customWidth="1"/>
    <col min="13067" max="13067" width="14.28515625" style="17" customWidth="1"/>
    <col min="13068" max="13068" width="15.85546875" style="17" customWidth="1"/>
    <col min="13069" max="13069" width="17.7109375" style="17" customWidth="1"/>
    <col min="13070" max="13070" width="19.7109375" style="17" customWidth="1"/>
    <col min="13071" max="13071" width="14.42578125" style="17" customWidth="1"/>
    <col min="13072" max="13307" width="9.28515625" style="17"/>
    <col min="13308" max="13308" width="12.140625" style="17" customWidth="1"/>
    <col min="13309" max="13309" width="30" style="17" customWidth="1"/>
    <col min="13310" max="13310" width="24.42578125" style="17" customWidth="1"/>
    <col min="13311" max="13311" width="17.140625" style="17" customWidth="1"/>
    <col min="13312" max="13312" width="15.28515625" style="17" customWidth="1"/>
    <col min="13313" max="13313" width="13.42578125" style="17" customWidth="1"/>
    <col min="13314" max="13315" width="12.85546875" style="17" customWidth="1"/>
    <col min="13316" max="13316" width="15" style="17" customWidth="1"/>
    <col min="13317" max="13317" width="16.85546875" style="17" customWidth="1"/>
    <col min="13318" max="13318" width="16.140625" style="17" customWidth="1"/>
    <col min="13319" max="13319" width="15.42578125" style="17" customWidth="1"/>
    <col min="13320" max="13320" width="15.85546875" style="17" customWidth="1"/>
    <col min="13321" max="13321" width="19.42578125" style="17" customWidth="1"/>
    <col min="13322" max="13322" width="15.85546875" style="17" customWidth="1"/>
    <col min="13323" max="13323" width="14.28515625" style="17" customWidth="1"/>
    <col min="13324" max="13324" width="15.85546875" style="17" customWidth="1"/>
    <col min="13325" max="13325" width="17.7109375" style="17" customWidth="1"/>
    <col min="13326" max="13326" width="19.7109375" style="17" customWidth="1"/>
    <col min="13327" max="13327" width="14.42578125" style="17" customWidth="1"/>
    <col min="13328" max="13563" width="9.28515625" style="17"/>
    <col min="13564" max="13564" width="12.140625" style="17" customWidth="1"/>
    <col min="13565" max="13565" width="30" style="17" customWidth="1"/>
    <col min="13566" max="13566" width="24.42578125" style="17" customWidth="1"/>
    <col min="13567" max="13567" width="17.140625" style="17" customWidth="1"/>
    <col min="13568" max="13568" width="15.28515625" style="17" customWidth="1"/>
    <col min="13569" max="13569" width="13.42578125" style="17" customWidth="1"/>
    <col min="13570" max="13571" width="12.85546875" style="17" customWidth="1"/>
    <col min="13572" max="13572" width="15" style="17" customWidth="1"/>
    <col min="13573" max="13573" width="16.85546875" style="17" customWidth="1"/>
    <col min="13574" max="13574" width="16.140625" style="17" customWidth="1"/>
    <col min="13575" max="13575" width="15.42578125" style="17" customWidth="1"/>
    <col min="13576" max="13576" width="15.85546875" style="17" customWidth="1"/>
    <col min="13577" max="13577" width="19.42578125" style="17" customWidth="1"/>
    <col min="13578" max="13578" width="15.85546875" style="17" customWidth="1"/>
    <col min="13579" max="13579" width="14.28515625" style="17" customWidth="1"/>
    <col min="13580" max="13580" width="15.85546875" style="17" customWidth="1"/>
    <col min="13581" max="13581" width="17.7109375" style="17" customWidth="1"/>
    <col min="13582" max="13582" width="19.7109375" style="17" customWidth="1"/>
    <col min="13583" max="13583" width="14.42578125" style="17" customWidth="1"/>
    <col min="13584" max="13819" width="9.28515625" style="17"/>
    <col min="13820" max="13820" width="12.140625" style="17" customWidth="1"/>
    <col min="13821" max="13821" width="30" style="17" customWidth="1"/>
    <col min="13822" max="13822" width="24.42578125" style="17" customWidth="1"/>
    <col min="13823" max="13823" width="17.140625" style="17" customWidth="1"/>
    <col min="13824" max="13824" width="15.28515625" style="17" customWidth="1"/>
    <col min="13825" max="13825" width="13.42578125" style="17" customWidth="1"/>
    <col min="13826" max="13827" width="12.85546875" style="17" customWidth="1"/>
    <col min="13828" max="13828" width="15" style="17" customWidth="1"/>
    <col min="13829" max="13829" width="16.85546875" style="17" customWidth="1"/>
    <col min="13830" max="13830" width="16.140625" style="17" customWidth="1"/>
    <col min="13831" max="13831" width="15.42578125" style="17" customWidth="1"/>
    <col min="13832" max="13832" width="15.85546875" style="17" customWidth="1"/>
    <col min="13833" max="13833" width="19.42578125" style="17" customWidth="1"/>
    <col min="13834" max="13834" width="15.85546875" style="17" customWidth="1"/>
    <col min="13835" max="13835" width="14.28515625" style="17" customWidth="1"/>
    <col min="13836" max="13836" width="15.85546875" style="17" customWidth="1"/>
    <col min="13837" max="13837" width="17.7109375" style="17" customWidth="1"/>
    <col min="13838" max="13838" width="19.7109375" style="17" customWidth="1"/>
    <col min="13839" max="13839" width="14.42578125" style="17" customWidth="1"/>
    <col min="13840" max="14075" width="9.28515625" style="17"/>
    <col min="14076" max="14076" width="12.140625" style="17" customWidth="1"/>
    <col min="14077" max="14077" width="30" style="17" customWidth="1"/>
    <col min="14078" max="14078" width="24.42578125" style="17" customWidth="1"/>
    <col min="14079" max="14079" width="17.140625" style="17" customWidth="1"/>
    <col min="14080" max="14080" width="15.28515625" style="17" customWidth="1"/>
    <col min="14081" max="14081" width="13.42578125" style="17" customWidth="1"/>
    <col min="14082" max="14083" width="12.85546875" style="17" customWidth="1"/>
    <col min="14084" max="14084" width="15" style="17" customWidth="1"/>
    <col min="14085" max="14085" width="16.85546875" style="17" customWidth="1"/>
    <col min="14086" max="14086" width="16.140625" style="17" customWidth="1"/>
    <col min="14087" max="14087" width="15.42578125" style="17" customWidth="1"/>
    <col min="14088" max="14088" width="15.85546875" style="17" customWidth="1"/>
    <col min="14089" max="14089" width="19.42578125" style="17" customWidth="1"/>
    <col min="14090" max="14090" width="15.85546875" style="17" customWidth="1"/>
    <col min="14091" max="14091" width="14.28515625" style="17" customWidth="1"/>
    <col min="14092" max="14092" width="15.85546875" style="17" customWidth="1"/>
    <col min="14093" max="14093" width="17.7109375" style="17" customWidth="1"/>
    <col min="14094" max="14094" width="19.7109375" style="17" customWidth="1"/>
    <col min="14095" max="14095" width="14.42578125" style="17" customWidth="1"/>
    <col min="14096" max="14331" width="9.28515625" style="17"/>
    <col min="14332" max="14332" width="12.140625" style="17" customWidth="1"/>
    <col min="14333" max="14333" width="30" style="17" customWidth="1"/>
    <col min="14334" max="14334" width="24.42578125" style="17" customWidth="1"/>
    <col min="14335" max="14335" width="17.140625" style="17" customWidth="1"/>
    <col min="14336" max="14336" width="15.28515625" style="17" customWidth="1"/>
    <col min="14337" max="14337" width="13.42578125" style="17" customWidth="1"/>
    <col min="14338" max="14339" width="12.85546875" style="17" customWidth="1"/>
    <col min="14340" max="14340" width="15" style="17" customWidth="1"/>
    <col min="14341" max="14341" width="16.85546875" style="17" customWidth="1"/>
    <col min="14342" max="14342" width="16.140625" style="17" customWidth="1"/>
    <col min="14343" max="14343" width="15.42578125" style="17" customWidth="1"/>
    <col min="14344" max="14344" width="15.85546875" style="17" customWidth="1"/>
    <col min="14345" max="14345" width="19.42578125" style="17" customWidth="1"/>
    <col min="14346" max="14346" width="15.85546875" style="17" customWidth="1"/>
    <col min="14347" max="14347" width="14.28515625" style="17" customWidth="1"/>
    <col min="14348" max="14348" width="15.85546875" style="17" customWidth="1"/>
    <col min="14349" max="14349" width="17.7109375" style="17" customWidth="1"/>
    <col min="14350" max="14350" width="19.7109375" style="17" customWidth="1"/>
    <col min="14351" max="14351" width="14.42578125" style="17" customWidth="1"/>
    <col min="14352" max="14587" width="9.28515625" style="17"/>
    <col min="14588" max="14588" width="12.140625" style="17" customWidth="1"/>
    <col min="14589" max="14589" width="30" style="17" customWidth="1"/>
    <col min="14590" max="14590" width="24.42578125" style="17" customWidth="1"/>
    <col min="14591" max="14591" width="17.140625" style="17" customWidth="1"/>
    <col min="14592" max="14592" width="15.28515625" style="17" customWidth="1"/>
    <col min="14593" max="14593" width="13.42578125" style="17" customWidth="1"/>
    <col min="14594" max="14595" width="12.85546875" style="17" customWidth="1"/>
    <col min="14596" max="14596" width="15" style="17" customWidth="1"/>
    <col min="14597" max="14597" width="16.85546875" style="17" customWidth="1"/>
    <col min="14598" max="14598" width="16.140625" style="17" customWidth="1"/>
    <col min="14599" max="14599" width="15.42578125" style="17" customWidth="1"/>
    <col min="14600" max="14600" width="15.85546875" style="17" customWidth="1"/>
    <col min="14601" max="14601" width="19.42578125" style="17" customWidth="1"/>
    <col min="14602" max="14602" width="15.85546875" style="17" customWidth="1"/>
    <col min="14603" max="14603" width="14.28515625" style="17" customWidth="1"/>
    <col min="14604" max="14604" width="15.85546875" style="17" customWidth="1"/>
    <col min="14605" max="14605" width="17.7109375" style="17" customWidth="1"/>
    <col min="14606" max="14606" width="19.7109375" style="17" customWidth="1"/>
    <col min="14607" max="14607" width="14.42578125" style="17" customWidth="1"/>
    <col min="14608" max="14843" width="9.28515625" style="17"/>
    <col min="14844" max="14844" width="12.140625" style="17" customWidth="1"/>
    <col min="14845" max="14845" width="30" style="17" customWidth="1"/>
    <col min="14846" max="14846" width="24.42578125" style="17" customWidth="1"/>
    <col min="14847" max="14847" width="17.140625" style="17" customWidth="1"/>
    <col min="14848" max="14848" width="15.28515625" style="17" customWidth="1"/>
    <col min="14849" max="14849" width="13.42578125" style="17" customWidth="1"/>
    <col min="14850" max="14851" width="12.85546875" style="17" customWidth="1"/>
    <col min="14852" max="14852" width="15" style="17" customWidth="1"/>
    <col min="14853" max="14853" width="16.85546875" style="17" customWidth="1"/>
    <col min="14854" max="14854" width="16.140625" style="17" customWidth="1"/>
    <col min="14855" max="14855" width="15.42578125" style="17" customWidth="1"/>
    <col min="14856" max="14856" width="15.85546875" style="17" customWidth="1"/>
    <col min="14857" max="14857" width="19.42578125" style="17" customWidth="1"/>
    <col min="14858" max="14858" width="15.85546875" style="17" customWidth="1"/>
    <col min="14859" max="14859" width="14.28515625" style="17" customWidth="1"/>
    <col min="14860" max="14860" width="15.85546875" style="17" customWidth="1"/>
    <col min="14861" max="14861" width="17.7109375" style="17" customWidth="1"/>
    <col min="14862" max="14862" width="19.7109375" style="17" customWidth="1"/>
    <col min="14863" max="14863" width="14.42578125" style="17" customWidth="1"/>
    <col min="14864" max="15099" width="9.28515625" style="17"/>
    <col min="15100" max="15100" width="12.140625" style="17" customWidth="1"/>
    <col min="15101" max="15101" width="30" style="17" customWidth="1"/>
    <col min="15102" max="15102" width="24.42578125" style="17" customWidth="1"/>
    <col min="15103" max="15103" width="17.140625" style="17" customWidth="1"/>
    <col min="15104" max="15104" width="15.28515625" style="17" customWidth="1"/>
    <col min="15105" max="15105" width="13.42578125" style="17" customWidth="1"/>
    <col min="15106" max="15107" width="12.85546875" style="17" customWidth="1"/>
    <col min="15108" max="15108" width="15" style="17" customWidth="1"/>
    <col min="15109" max="15109" width="16.85546875" style="17" customWidth="1"/>
    <col min="15110" max="15110" width="16.140625" style="17" customWidth="1"/>
    <col min="15111" max="15111" width="15.42578125" style="17" customWidth="1"/>
    <col min="15112" max="15112" width="15.85546875" style="17" customWidth="1"/>
    <col min="15113" max="15113" width="19.42578125" style="17" customWidth="1"/>
    <col min="15114" max="15114" width="15.85546875" style="17" customWidth="1"/>
    <col min="15115" max="15115" width="14.28515625" style="17" customWidth="1"/>
    <col min="15116" max="15116" width="15.85546875" style="17" customWidth="1"/>
    <col min="15117" max="15117" width="17.7109375" style="17" customWidth="1"/>
    <col min="15118" max="15118" width="19.7109375" style="17" customWidth="1"/>
    <col min="15119" max="15119" width="14.42578125" style="17" customWidth="1"/>
    <col min="15120" max="15355" width="9.28515625" style="17"/>
    <col min="15356" max="15356" width="12.140625" style="17" customWidth="1"/>
    <col min="15357" max="15357" width="30" style="17" customWidth="1"/>
    <col min="15358" max="15358" width="24.42578125" style="17" customWidth="1"/>
    <col min="15359" max="15359" width="17.140625" style="17" customWidth="1"/>
    <col min="15360" max="15360" width="15.28515625" style="17" customWidth="1"/>
    <col min="15361" max="15361" width="13.42578125" style="17" customWidth="1"/>
    <col min="15362" max="15363" width="12.85546875" style="17" customWidth="1"/>
    <col min="15364" max="15364" width="15" style="17" customWidth="1"/>
    <col min="15365" max="15365" width="16.85546875" style="17" customWidth="1"/>
    <col min="15366" max="15366" width="16.140625" style="17" customWidth="1"/>
    <col min="15367" max="15367" width="15.42578125" style="17" customWidth="1"/>
    <col min="15368" max="15368" width="15.85546875" style="17" customWidth="1"/>
    <col min="15369" max="15369" width="19.42578125" style="17" customWidth="1"/>
    <col min="15370" max="15370" width="15.85546875" style="17" customWidth="1"/>
    <col min="15371" max="15371" width="14.28515625" style="17" customWidth="1"/>
    <col min="15372" max="15372" width="15.85546875" style="17" customWidth="1"/>
    <col min="15373" max="15373" width="17.7109375" style="17" customWidth="1"/>
    <col min="15374" max="15374" width="19.7109375" style="17" customWidth="1"/>
    <col min="15375" max="15375" width="14.42578125" style="17" customWidth="1"/>
    <col min="15376" max="15611" width="9.28515625" style="17"/>
    <col min="15612" max="15612" width="12.140625" style="17" customWidth="1"/>
    <col min="15613" max="15613" width="30" style="17" customWidth="1"/>
    <col min="15614" max="15614" width="24.42578125" style="17" customWidth="1"/>
    <col min="15615" max="15615" width="17.140625" style="17" customWidth="1"/>
    <col min="15616" max="15616" width="15.28515625" style="17" customWidth="1"/>
    <col min="15617" max="15617" width="13.42578125" style="17" customWidth="1"/>
    <col min="15618" max="15619" width="12.85546875" style="17" customWidth="1"/>
    <col min="15620" max="15620" width="15" style="17" customWidth="1"/>
    <col min="15621" max="15621" width="16.85546875" style="17" customWidth="1"/>
    <col min="15622" max="15622" width="16.140625" style="17" customWidth="1"/>
    <col min="15623" max="15623" width="15.42578125" style="17" customWidth="1"/>
    <col min="15624" max="15624" width="15.85546875" style="17" customWidth="1"/>
    <col min="15625" max="15625" width="19.42578125" style="17" customWidth="1"/>
    <col min="15626" max="15626" width="15.85546875" style="17" customWidth="1"/>
    <col min="15627" max="15627" width="14.28515625" style="17" customWidth="1"/>
    <col min="15628" max="15628" width="15.85546875" style="17" customWidth="1"/>
    <col min="15629" max="15629" width="17.7109375" style="17" customWidth="1"/>
    <col min="15630" max="15630" width="19.7109375" style="17" customWidth="1"/>
    <col min="15631" max="15631" width="14.42578125" style="17" customWidth="1"/>
    <col min="15632" max="15867" width="9.28515625" style="17"/>
    <col min="15868" max="15868" width="12.140625" style="17" customWidth="1"/>
    <col min="15869" max="15869" width="30" style="17" customWidth="1"/>
    <col min="15870" max="15870" width="24.42578125" style="17" customWidth="1"/>
    <col min="15871" max="15871" width="17.140625" style="17" customWidth="1"/>
    <col min="15872" max="15872" width="15.28515625" style="17" customWidth="1"/>
    <col min="15873" max="15873" width="13.42578125" style="17" customWidth="1"/>
    <col min="15874" max="15875" width="12.85546875" style="17" customWidth="1"/>
    <col min="15876" max="15876" width="15" style="17" customWidth="1"/>
    <col min="15877" max="15877" width="16.85546875" style="17" customWidth="1"/>
    <col min="15878" max="15878" width="16.140625" style="17" customWidth="1"/>
    <col min="15879" max="15879" width="15.42578125" style="17" customWidth="1"/>
    <col min="15880" max="15880" width="15.85546875" style="17" customWidth="1"/>
    <col min="15881" max="15881" width="19.42578125" style="17" customWidth="1"/>
    <col min="15882" max="15882" width="15.85546875" style="17" customWidth="1"/>
    <col min="15883" max="15883" width="14.28515625" style="17" customWidth="1"/>
    <col min="15884" max="15884" width="15.85546875" style="17" customWidth="1"/>
    <col min="15885" max="15885" width="17.7109375" style="17" customWidth="1"/>
    <col min="15886" max="15886" width="19.7109375" style="17" customWidth="1"/>
    <col min="15887" max="15887" width="14.42578125" style="17" customWidth="1"/>
    <col min="15888" max="16123" width="9.28515625" style="17"/>
    <col min="16124" max="16124" width="12.140625" style="17" customWidth="1"/>
    <col min="16125" max="16125" width="30" style="17" customWidth="1"/>
    <col min="16126" max="16126" width="24.42578125" style="17" customWidth="1"/>
    <col min="16127" max="16127" width="17.140625" style="17" customWidth="1"/>
    <col min="16128" max="16128" width="15.28515625" style="17" customWidth="1"/>
    <col min="16129" max="16129" width="13.42578125" style="17" customWidth="1"/>
    <col min="16130" max="16131" width="12.85546875" style="17" customWidth="1"/>
    <col min="16132" max="16132" width="15" style="17" customWidth="1"/>
    <col min="16133" max="16133" width="16.85546875" style="17" customWidth="1"/>
    <col min="16134" max="16134" width="16.140625" style="17" customWidth="1"/>
    <col min="16135" max="16135" width="15.42578125" style="17" customWidth="1"/>
    <col min="16136" max="16136" width="15.85546875" style="17" customWidth="1"/>
    <col min="16137" max="16137" width="19.42578125" style="17" customWidth="1"/>
    <col min="16138" max="16138" width="15.85546875" style="17" customWidth="1"/>
    <col min="16139" max="16139" width="14.28515625" style="17" customWidth="1"/>
    <col min="16140" max="16140" width="15.85546875" style="17" customWidth="1"/>
    <col min="16141" max="16141" width="17.7109375" style="17" customWidth="1"/>
    <col min="16142" max="16142" width="19.7109375" style="17" customWidth="1"/>
    <col min="16143" max="16143" width="14.42578125" style="17" customWidth="1"/>
    <col min="16144" max="16384" width="9.28515625" style="17"/>
  </cols>
  <sheetData>
    <row r="1" spans="1:20" s="25" customFormat="1" ht="15.6" x14ac:dyDescent="0.3">
      <c r="G1" s="26"/>
      <c r="I1" s="27"/>
      <c r="J1" s="27"/>
      <c r="K1" s="27"/>
      <c r="L1" s="27"/>
      <c r="M1" s="27"/>
      <c r="N1" s="27"/>
      <c r="O1" s="27"/>
      <c r="P1" s="27"/>
      <c r="Q1" s="27"/>
      <c r="R1" s="27"/>
      <c r="S1" s="27"/>
    </row>
    <row r="2" spans="1:20" s="25" customFormat="1" ht="15.6" x14ac:dyDescent="0.3">
      <c r="A2" s="45"/>
      <c r="G2" s="26"/>
      <c r="I2" s="27"/>
      <c r="J2" s="27"/>
      <c r="K2" s="27"/>
      <c r="L2" s="27"/>
      <c r="M2" s="27"/>
      <c r="N2" s="27"/>
      <c r="O2" s="27"/>
      <c r="P2" s="27"/>
      <c r="Q2" s="27"/>
      <c r="R2" s="27"/>
      <c r="S2" s="27"/>
    </row>
    <row r="3" spans="1:20" s="25" customFormat="1" ht="15.6" x14ac:dyDescent="0.3">
      <c r="A3" s="45"/>
      <c r="G3" s="26"/>
      <c r="I3" s="27"/>
      <c r="J3" s="27"/>
      <c r="K3" s="27"/>
      <c r="L3" s="27"/>
      <c r="M3" s="27"/>
      <c r="N3" s="27"/>
      <c r="O3" s="27"/>
      <c r="P3" s="27"/>
      <c r="Q3" s="27"/>
      <c r="R3" s="27"/>
      <c r="S3" s="27"/>
    </row>
    <row r="4" spans="1:20" x14ac:dyDescent="0.25">
      <c r="A4" s="45"/>
    </row>
    <row r="5" spans="1:20" x14ac:dyDescent="0.25">
      <c r="A5" s="45"/>
    </row>
    <row r="6" spans="1:20" ht="15.6" x14ac:dyDescent="0.3">
      <c r="A6" s="133" t="s">
        <v>25</v>
      </c>
      <c r="B6" s="133"/>
      <c r="C6" s="133"/>
      <c r="D6" s="133"/>
      <c r="E6" s="133"/>
      <c r="F6" s="133"/>
      <c r="G6" s="133"/>
      <c r="H6" s="133"/>
      <c r="I6" s="133"/>
      <c r="J6" s="133"/>
      <c r="K6" s="133"/>
      <c r="L6" s="133"/>
      <c r="M6" s="133"/>
      <c r="N6" s="133"/>
      <c r="O6" s="133"/>
      <c r="P6" s="133"/>
      <c r="Q6" s="133"/>
      <c r="R6" s="133"/>
      <c r="S6" s="133"/>
      <c r="T6" s="133"/>
    </row>
    <row r="7" spans="1:20" ht="15.6" x14ac:dyDescent="0.3">
      <c r="A7" s="133"/>
      <c r="B7" s="133"/>
      <c r="C7" s="133"/>
      <c r="D7" s="133"/>
      <c r="E7" s="133"/>
      <c r="F7" s="133"/>
      <c r="G7" s="133"/>
      <c r="H7" s="133"/>
      <c r="I7" s="133"/>
      <c r="J7" s="133"/>
      <c r="K7" s="133"/>
      <c r="L7" s="133"/>
      <c r="M7" s="133"/>
      <c r="N7" s="133"/>
      <c r="O7" s="133"/>
      <c r="P7" s="133"/>
      <c r="Q7" s="133"/>
      <c r="R7" s="133"/>
      <c r="S7" s="133"/>
      <c r="T7" s="133"/>
    </row>
    <row r="8" spans="1:20" ht="15.6" x14ac:dyDescent="0.3">
      <c r="A8" s="50"/>
      <c r="B8" s="50"/>
      <c r="C8" s="50"/>
      <c r="D8" s="50"/>
      <c r="E8" s="50"/>
      <c r="F8" s="50"/>
      <c r="G8" s="50"/>
      <c r="H8" s="50"/>
      <c r="I8" s="50"/>
      <c r="J8" s="50"/>
      <c r="K8" s="50"/>
      <c r="L8" s="50"/>
      <c r="M8" s="50"/>
      <c r="N8" s="50"/>
      <c r="O8" s="50"/>
      <c r="P8" s="50"/>
      <c r="Q8" s="50"/>
      <c r="R8" s="50"/>
      <c r="S8" s="50"/>
      <c r="T8" s="50"/>
    </row>
    <row r="9" spans="1:20" ht="15.6" x14ac:dyDescent="0.3">
      <c r="A9" s="28"/>
      <c r="B9" s="28"/>
      <c r="C9" s="28"/>
      <c r="D9" s="28"/>
      <c r="E9" s="28"/>
      <c r="F9" s="28"/>
      <c r="G9" s="28"/>
      <c r="I9" s="29" t="s">
        <v>33</v>
      </c>
      <c r="J9" s="82">
        <v>2020</v>
      </c>
      <c r="K9" s="28" t="s">
        <v>34</v>
      </c>
      <c r="L9" s="82" t="s">
        <v>77</v>
      </c>
      <c r="M9" s="28" t="s">
        <v>35</v>
      </c>
      <c r="N9" s="28"/>
      <c r="O9" s="28"/>
      <c r="P9" s="28"/>
      <c r="Q9" s="28"/>
      <c r="R9" s="28"/>
    </row>
    <row r="10" spans="1:20" ht="15.6" x14ac:dyDescent="0.3">
      <c r="A10" s="71"/>
      <c r="B10" s="71"/>
      <c r="C10" s="71"/>
      <c r="D10" s="71"/>
      <c r="E10" s="71"/>
      <c r="F10" s="71"/>
      <c r="G10" s="71"/>
      <c r="I10" s="71"/>
      <c r="J10" s="71"/>
      <c r="K10" s="71"/>
      <c r="L10" s="71"/>
      <c r="M10" s="71"/>
      <c r="N10" s="71"/>
      <c r="O10" s="71"/>
      <c r="P10" s="71"/>
      <c r="Q10" s="71"/>
      <c r="R10" s="71"/>
    </row>
    <row r="11" spans="1:20" ht="15" customHeight="1" x14ac:dyDescent="0.3">
      <c r="A11" s="46"/>
      <c r="B11" s="46"/>
      <c r="C11" s="46"/>
      <c r="D11" s="46"/>
      <c r="E11" s="46"/>
      <c r="F11" s="46"/>
      <c r="G11" s="46"/>
      <c r="I11" s="46"/>
      <c r="J11" s="47" t="s">
        <v>41</v>
      </c>
      <c r="K11" s="83"/>
      <c r="L11" s="46"/>
      <c r="M11" s="46"/>
      <c r="N11" s="46"/>
      <c r="O11" s="46"/>
      <c r="P11" s="46"/>
      <c r="Q11" s="46"/>
      <c r="R11" s="46"/>
    </row>
    <row r="12" spans="1:20" ht="15.6" x14ac:dyDescent="0.3">
      <c r="A12" s="18"/>
      <c r="B12" s="18"/>
      <c r="C12" s="18"/>
      <c r="D12" s="18"/>
      <c r="E12" s="18"/>
      <c r="F12" s="18"/>
      <c r="G12" s="18"/>
      <c r="H12" s="18"/>
      <c r="I12" s="18"/>
      <c r="J12" s="18"/>
      <c r="K12" s="18"/>
      <c r="L12" s="18"/>
      <c r="M12" s="18"/>
      <c r="N12" s="18"/>
      <c r="O12" s="18"/>
      <c r="P12" s="18"/>
      <c r="Q12" s="18"/>
      <c r="R12" s="18"/>
    </row>
    <row r="13" spans="1:20" ht="13.8" x14ac:dyDescent="0.25">
      <c r="A13" s="143" t="s">
        <v>90</v>
      </c>
      <c r="B13" s="143"/>
      <c r="C13" s="143"/>
      <c r="D13" s="143"/>
      <c r="E13" s="143"/>
      <c r="F13" s="143"/>
      <c r="G13" s="143"/>
      <c r="H13" s="143"/>
      <c r="I13" s="143"/>
      <c r="J13" s="143"/>
      <c r="K13" s="143"/>
      <c r="L13" s="97"/>
      <c r="M13" s="98"/>
      <c r="N13" s="98"/>
      <c r="O13" s="98"/>
      <c r="P13" s="98"/>
      <c r="Q13" s="98"/>
      <c r="R13" s="98"/>
      <c r="S13" s="98"/>
      <c r="T13" s="98"/>
    </row>
    <row r="14" spans="1:20" ht="17.25" customHeight="1" x14ac:dyDescent="0.25">
      <c r="A14" s="149" t="s">
        <v>21</v>
      </c>
      <c r="B14" s="150"/>
      <c r="C14" s="150"/>
      <c r="D14" s="151"/>
      <c r="E14" s="152" t="s">
        <v>78</v>
      </c>
      <c r="F14" s="152"/>
      <c r="G14" s="152"/>
      <c r="H14" s="152"/>
      <c r="I14" s="152"/>
      <c r="J14" s="152"/>
      <c r="K14" s="152"/>
      <c r="L14" s="152"/>
      <c r="M14" s="152"/>
      <c r="N14" s="152"/>
      <c r="O14" s="152"/>
      <c r="P14" s="152"/>
      <c r="Q14" s="152"/>
      <c r="R14" s="152"/>
      <c r="S14" s="152"/>
      <c r="T14" s="152"/>
    </row>
    <row r="15" spans="1:20" ht="21" customHeight="1" x14ac:dyDescent="0.25">
      <c r="A15" s="149" t="s">
        <v>29</v>
      </c>
      <c r="B15" s="150"/>
      <c r="C15" s="150"/>
      <c r="D15" s="151"/>
      <c r="E15" s="152" t="s">
        <v>79</v>
      </c>
      <c r="F15" s="152"/>
      <c r="G15" s="152"/>
      <c r="H15" s="152"/>
      <c r="I15" s="152"/>
      <c r="J15" s="152"/>
      <c r="K15" s="152"/>
      <c r="L15" s="152"/>
      <c r="M15" s="152"/>
      <c r="N15" s="152"/>
      <c r="O15" s="152"/>
      <c r="P15" s="152"/>
      <c r="Q15" s="152"/>
      <c r="R15" s="152"/>
      <c r="S15" s="152"/>
      <c r="T15" s="152"/>
    </row>
    <row r="16" spans="1:20" x14ac:dyDescent="0.25">
      <c r="A16" s="36"/>
      <c r="B16" s="36"/>
      <c r="C16" s="36"/>
      <c r="D16" s="36"/>
      <c r="E16" s="37"/>
      <c r="F16" s="37"/>
      <c r="G16" s="37"/>
      <c r="H16" s="37"/>
      <c r="I16" s="37"/>
      <c r="J16" s="37"/>
      <c r="K16" s="37"/>
      <c r="L16" s="37"/>
    </row>
    <row r="17" spans="1:20" ht="13.8" x14ac:dyDescent="0.25">
      <c r="A17" s="143" t="s">
        <v>91</v>
      </c>
      <c r="B17" s="143"/>
      <c r="C17" s="143"/>
      <c r="D17" s="143"/>
      <c r="E17" s="143"/>
      <c r="F17" s="143"/>
      <c r="G17" s="143"/>
      <c r="H17" s="143"/>
      <c r="I17" s="143"/>
      <c r="J17" s="143"/>
      <c r="K17" s="143"/>
      <c r="L17" s="72"/>
    </row>
    <row r="18" spans="1:20" ht="19.5" customHeight="1" x14ac:dyDescent="0.25">
      <c r="A18" s="144" t="s">
        <v>83</v>
      </c>
      <c r="B18" s="144"/>
      <c r="C18" s="144"/>
      <c r="D18" s="145" t="s">
        <v>86</v>
      </c>
      <c r="E18" s="145"/>
      <c r="F18" s="99">
        <f>+IF(D18="Biudžetinė Terminuota",0.0217,IF(D18="Biudžetinė Neterminuota",0.0145,IF(D18="Verslo įm. ir kt. Terminuota",0.0249,IF(D18="Verslo įm. ir kt. Neterminuota",0.0177,IF(D18="Kitos organizacijos** Terminuota",0.0233,IF(D18="Kitos organizacijos** Neterminuota",0.0161,0))))))</f>
        <v>1.77E-2</v>
      </c>
      <c r="G18" s="78"/>
      <c r="H18" s="72"/>
      <c r="I18" s="72"/>
      <c r="J18" s="72"/>
      <c r="K18" s="72"/>
      <c r="L18" s="72"/>
    </row>
    <row r="19" spans="1:20" x14ac:dyDescent="0.25">
      <c r="E19" s="38"/>
    </row>
    <row r="20" spans="1:20" s="19" customFormat="1" ht="16.5" customHeight="1" x14ac:dyDescent="0.25">
      <c r="A20" s="139" t="s">
        <v>5</v>
      </c>
      <c r="B20" s="139" t="s">
        <v>6</v>
      </c>
      <c r="C20" s="139" t="s">
        <v>7</v>
      </c>
      <c r="D20" s="139" t="s">
        <v>8</v>
      </c>
      <c r="E20" s="139" t="s">
        <v>42</v>
      </c>
      <c r="F20" s="146" t="s">
        <v>9</v>
      </c>
      <c r="G20" s="147"/>
      <c r="H20" s="147"/>
      <c r="I20" s="147"/>
      <c r="J20" s="148"/>
      <c r="K20" s="140" t="s">
        <v>49</v>
      </c>
      <c r="L20" s="140" t="s">
        <v>38</v>
      </c>
      <c r="M20" s="139" t="s">
        <v>10</v>
      </c>
      <c r="N20" s="139" t="s">
        <v>48</v>
      </c>
      <c r="O20" s="139" t="s">
        <v>16</v>
      </c>
      <c r="P20" s="139" t="s">
        <v>22</v>
      </c>
      <c r="Q20" s="139" t="s">
        <v>23</v>
      </c>
      <c r="R20" s="139" t="s">
        <v>26</v>
      </c>
      <c r="S20" s="139" t="s">
        <v>24</v>
      </c>
      <c r="T20" s="140" t="s">
        <v>87</v>
      </c>
    </row>
    <row r="21" spans="1:20" s="19" customFormat="1" ht="12.75" customHeight="1" x14ac:dyDescent="0.25">
      <c r="A21" s="139"/>
      <c r="B21" s="139"/>
      <c r="C21" s="139"/>
      <c r="D21" s="139"/>
      <c r="E21" s="139"/>
      <c r="F21" s="139" t="s">
        <v>11</v>
      </c>
      <c r="G21" s="139" t="s">
        <v>12</v>
      </c>
      <c r="H21" s="139" t="s">
        <v>74</v>
      </c>
      <c r="I21" s="139" t="s">
        <v>73</v>
      </c>
      <c r="J21" s="139" t="s">
        <v>13</v>
      </c>
      <c r="K21" s="141"/>
      <c r="L21" s="141"/>
      <c r="M21" s="139"/>
      <c r="N21" s="139"/>
      <c r="O21" s="139"/>
      <c r="P21" s="139"/>
      <c r="Q21" s="139"/>
      <c r="R21" s="139"/>
      <c r="S21" s="139"/>
      <c r="T21" s="141"/>
    </row>
    <row r="22" spans="1:20" s="19" customFormat="1" ht="99" customHeight="1" x14ac:dyDescent="0.25">
      <c r="A22" s="139"/>
      <c r="B22" s="139"/>
      <c r="C22" s="139"/>
      <c r="D22" s="139"/>
      <c r="E22" s="139"/>
      <c r="F22" s="139"/>
      <c r="G22" s="139"/>
      <c r="H22" s="139"/>
      <c r="I22" s="139"/>
      <c r="J22" s="139"/>
      <c r="K22" s="142"/>
      <c r="L22" s="142"/>
      <c r="M22" s="139"/>
      <c r="N22" s="139"/>
      <c r="O22" s="139"/>
      <c r="P22" s="139"/>
      <c r="Q22" s="139"/>
      <c r="R22" s="139"/>
      <c r="S22" s="139"/>
      <c r="T22" s="142"/>
    </row>
    <row r="23" spans="1:20" ht="20.399999999999999" customHeight="1" x14ac:dyDescent="0.25">
      <c r="A23" s="94">
        <v>1</v>
      </c>
      <c r="B23" s="94">
        <v>2</v>
      </c>
      <c r="C23" s="94">
        <v>3</v>
      </c>
      <c r="D23" s="94">
        <v>4</v>
      </c>
      <c r="E23" s="94">
        <v>5</v>
      </c>
      <c r="F23" s="95" t="s">
        <v>81</v>
      </c>
      <c r="G23" s="94">
        <v>7</v>
      </c>
      <c r="H23" s="94">
        <v>8</v>
      </c>
      <c r="I23" s="94">
        <v>9</v>
      </c>
      <c r="J23" s="94">
        <v>10</v>
      </c>
      <c r="K23" s="94">
        <v>11</v>
      </c>
      <c r="L23" s="96" t="s">
        <v>82</v>
      </c>
      <c r="M23" s="96">
        <v>13</v>
      </c>
      <c r="N23" s="96">
        <v>14</v>
      </c>
      <c r="O23" s="96">
        <v>15</v>
      </c>
      <c r="P23" s="96">
        <v>16</v>
      </c>
      <c r="Q23" s="96">
        <v>17</v>
      </c>
      <c r="R23" s="96">
        <v>18</v>
      </c>
      <c r="S23" s="96">
        <v>19</v>
      </c>
      <c r="T23" s="96">
        <v>20</v>
      </c>
    </row>
    <row r="24" spans="1:20" ht="13.8" x14ac:dyDescent="0.25">
      <c r="A24" s="86" t="s">
        <v>50</v>
      </c>
      <c r="B24" s="87" t="s">
        <v>51</v>
      </c>
      <c r="C24" s="87" t="s">
        <v>52</v>
      </c>
      <c r="D24" s="88">
        <v>176</v>
      </c>
      <c r="E24" s="88">
        <v>152</v>
      </c>
      <c r="F24" s="89">
        <v>1289</v>
      </c>
      <c r="G24" s="89">
        <v>300</v>
      </c>
      <c r="H24" s="89"/>
      <c r="I24" s="89"/>
      <c r="J24" s="89"/>
      <c r="K24" s="89">
        <f>IF($F$18=0,"0,00",(1+$F$18)*(F24+G24+H24+I24)+J24)</f>
        <v>1617.1253000000002</v>
      </c>
      <c r="L24" s="92">
        <f>IF(D24=0,0,K24*E24/D24)</f>
        <v>1396.6082136363636</v>
      </c>
      <c r="M24" s="88">
        <v>5</v>
      </c>
      <c r="N24" s="90">
        <v>20</v>
      </c>
      <c r="O24" s="91">
        <f>IF(OR(M24="",N24=""),"",VLOOKUP(CONCATENATE(M24," dienų darbo savaitė"),'Atostogų išmokų FN'!$A$8:$AH$9,N24-16)/100)</f>
        <v>8.6199999999999999E-2</v>
      </c>
      <c r="P24" s="92">
        <f>IF(M24="",0,(L24-(((J24+H24+(H24*$F$18))*E24/D24)))*O24)</f>
        <v>120.38762801545454</v>
      </c>
      <c r="Q24" s="89">
        <v>1</v>
      </c>
      <c r="R24" s="91">
        <f>IF(OR(M24="",Q24=""),"",HLOOKUP(Q24,'Papild.poilsio d. išmokų FN '!$C$6:$Q$8,3,0)/100)</f>
        <v>5.0199999999999995E-2</v>
      </c>
      <c r="S24" s="92">
        <f>+IF(Q24="",0,(L24-(((J24+H24+(H24*$F$18))*E24/D24)))*R24)</f>
        <v>70.109732324545448</v>
      </c>
      <c r="T24" s="93">
        <f>SUM(L24+P24+S24)</f>
        <v>1587.1055739763635</v>
      </c>
    </row>
    <row r="25" spans="1:20" ht="13.8" x14ac:dyDescent="0.25">
      <c r="A25" s="86" t="s">
        <v>50</v>
      </c>
      <c r="B25" s="87" t="s">
        <v>53</v>
      </c>
      <c r="C25" s="87" t="s">
        <v>54</v>
      </c>
      <c r="D25" s="88">
        <v>136</v>
      </c>
      <c r="E25" s="88">
        <v>120</v>
      </c>
      <c r="F25" s="89">
        <v>1289</v>
      </c>
      <c r="G25" s="89"/>
      <c r="H25" s="89"/>
      <c r="I25" s="89"/>
      <c r="J25" s="89">
        <v>53.26</v>
      </c>
      <c r="K25" s="89">
        <f>IF($F$18=0,"0,00",(1+$F$18)*(F25+G25+H25+I25)+J25)</f>
        <v>1365.0753</v>
      </c>
      <c r="L25" s="92">
        <f t="shared" ref="L25:L34" si="0">IF(D25=0,0,K25*E25/D25)</f>
        <v>1204.478205882353</v>
      </c>
      <c r="M25" s="88">
        <v>5</v>
      </c>
      <c r="N25" s="90">
        <v>20</v>
      </c>
      <c r="O25" s="91">
        <f>IF(OR(M25="",N25=""),"",VLOOKUP(CONCATENATE(M25," dienų darbo savaitė"),'Atostogų išmokų FN'!$A$8:$AH$9,N25-16)/100)</f>
        <v>8.6199999999999999E-2</v>
      </c>
      <c r="P25" s="92">
        <f t="shared" ref="P25:P34" si="1">IF(M25="",0,(L25-(((J25+H25+(H25*$F$18))*E25/D25)))*O25)</f>
        <v>99.775128405882356</v>
      </c>
      <c r="Q25" s="89"/>
      <c r="R25" s="91" t="str">
        <f>IF(OR(M25="",Q25=""),"",HLOOKUP(Q25,'Papild.poilsio d. išmokų FN '!$C$6:$Q$8,3,0)/100)</f>
        <v/>
      </c>
      <c r="S25" s="92">
        <f t="shared" ref="S25:S34" si="2">+IF(Q25="",0,(L25-(((J25+H25+(H25*$F$18))*E25/D25)))*R25)</f>
        <v>0</v>
      </c>
      <c r="T25" s="93">
        <f t="shared" ref="T25:T34" si="3">SUM(L25+P25+S25)</f>
        <v>1304.2533342882352</v>
      </c>
    </row>
    <row r="26" spans="1:20" ht="13.8" x14ac:dyDescent="0.25">
      <c r="A26" s="86" t="s">
        <v>57</v>
      </c>
      <c r="B26" s="87" t="s">
        <v>58</v>
      </c>
      <c r="C26" s="87" t="s">
        <v>59</v>
      </c>
      <c r="D26" s="88">
        <v>144</v>
      </c>
      <c r="E26" s="88">
        <v>104</v>
      </c>
      <c r="F26" s="89">
        <v>902.3</v>
      </c>
      <c r="G26" s="89">
        <v>70</v>
      </c>
      <c r="H26" s="89"/>
      <c r="I26" s="89"/>
      <c r="J26" s="89"/>
      <c r="K26" s="89">
        <f t="shared" ref="K26:K34" si="4">IF($F$18=0,"0,00",(1+$F$18)*(F26+G26+H26+I26)+J26)</f>
        <v>989.50971000000004</v>
      </c>
      <c r="L26" s="92">
        <f t="shared" si="0"/>
        <v>714.64590166666665</v>
      </c>
      <c r="M26" s="88">
        <v>5</v>
      </c>
      <c r="N26" s="90">
        <v>20</v>
      </c>
      <c r="O26" s="91">
        <f>IF(OR(M26="",N26=""),"",VLOOKUP(CONCATENATE(M26," dienų darbo savaitė"),'Atostogų išmokų FN'!$A$8:$AH$9,N26-16)/100)</f>
        <v>8.6199999999999999E-2</v>
      </c>
      <c r="P26" s="92">
        <f t="shared" si="1"/>
        <v>61.602476723666662</v>
      </c>
      <c r="Q26" s="89"/>
      <c r="R26" s="91" t="str">
        <f>IF(OR(M26="",Q26=""),"",HLOOKUP(Q26,'Papild.poilsio d. išmokų FN '!$C$6:$Q$8,3,0)/100)</f>
        <v/>
      </c>
      <c r="S26" s="92">
        <f t="shared" si="2"/>
        <v>0</v>
      </c>
      <c r="T26" s="93">
        <f t="shared" si="3"/>
        <v>776.2483783903333</v>
      </c>
    </row>
    <row r="27" spans="1:20" ht="13.8" x14ac:dyDescent="0.25">
      <c r="A27" s="86" t="s">
        <v>57</v>
      </c>
      <c r="B27" s="87" t="s">
        <v>60</v>
      </c>
      <c r="C27" s="87" t="s">
        <v>88</v>
      </c>
      <c r="D27" s="88">
        <v>176</v>
      </c>
      <c r="E27" s="88">
        <v>176</v>
      </c>
      <c r="F27" s="89">
        <v>2200</v>
      </c>
      <c r="G27" s="89"/>
      <c r="H27" s="89"/>
      <c r="I27" s="89"/>
      <c r="J27" s="89"/>
      <c r="K27" s="89">
        <f t="shared" si="4"/>
        <v>2238.94</v>
      </c>
      <c r="L27" s="92">
        <f t="shared" si="0"/>
        <v>2238.94</v>
      </c>
      <c r="M27" s="88">
        <v>5</v>
      </c>
      <c r="N27" s="90">
        <v>40</v>
      </c>
      <c r="O27" s="91">
        <v>0.18870000000000001</v>
      </c>
      <c r="P27" s="92">
        <f t="shared" si="1"/>
        <v>422.487978</v>
      </c>
      <c r="Q27" s="89">
        <v>2</v>
      </c>
      <c r="R27" s="91">
        <f>IF(OR(M27="",Q27=""),"",HLOOKUP(Q27,'Papild.poilsio d. išmokų FN '!$C$6:$Q$8,3,0)/100)</f>
        <v>0.10580000000000001</v>
      </c>
      <c r="S27" s="92">
        <f t="shared" si="2"/>
        <v>236.87985200000003</v>
      </c>
      <c r="T27" s="93">
        <f t="shared" si="3"/>
        <v>2898.3078300000002</v>
      </c>
    </row>
    <row r="28" spans="1:20" ht="13.8" x14ac:dyDescent="0.25">
      <c r="A28" s="86" t="s">
        <v>62</v>
      </c>
      <c r="B28" s="87" t="s">
        <v>61</v>
      </c>
      <c r="C28" s="87" t="s">
        <v>88</v>
      </c>
      <c r="D28" s="88">
        <v>176</v>
      </c>
      <c r="E28" s="88">
        <v>80</v>
      </c>
      <c r="F28" s="89">
        <v>2250</v>
      </c>
      <c r="G28" s="89">
        <v>200</v>
      </c>
      <c r="H28" s="89"/>
      <c r="I28" s="89"/>
      <c r="J28" s="89"/>
      <c r="K28" s="89">
        <f t="shared" si="4"/>
        <v>2493.3650000000002</v>
      </c>
      <c r="L28" s="92">
        <f t="shared" si="0"/>
        <v>1133.3477272727273</v>
      </c>
      <c r="M28" s="88">
        <v>5</v>
      </c>
      <c r="N28" s="90">
        <v>40</v>
      </c>
      <c r="O28" s="91">
        <f>IF(OR(M28="",N28=""),"",VLOOKUP(CONCATENATE(M28," dienų darbo savaitė"),'Atostogų išmokų FN'!$A$8:$AH$9,N28-16)/100)</f>
        <v>0.18870000000000001</v>
      </c>
      <c r="P28" s="92">
        <f t="shared" si="1"/>
        <v>213.86271613636364</v>
      </c>
      <c r="Q28" s="89"/>
      <c r="R28" s="91" t="str">
        <f>IF(OR(M28="",Q28=""),"",HLOOKUP(Q28,'Papild.poilsio d. išmokų FN '!$C$6:$Q$8,3,0)/100)</f>
        <v/>
      </c>
      <c r="S28" s="92">
        <f t="shared" si="2"/>
        <v>0</v>
      </c>
      <c r="T28" s="93">
        <f t="shared" si="3"/>
        <v>1347.2104434090909</v>
      </c>
    </row>
    <row r="29" spans="1:20" ht="13.8" x14ac:dyDescent="0.25">
      <c r="A29" s="86" t="s">
        <v>62</v>
      </c>
      <c r="B29" s="87" t="s">
        <v>63</v>
      </c>
      <c r="C29" s="87" t="s">
        <v>64</v>
      </c>
      <c r="D29" s="88">
        <v>88</v>
      </c>
      <c r="E29" s="88">
        <v>88</v>
      </c>
      <c r="F29" s="89">
        <v>850</v>
      </c>
      <c r="G29" s="89"/>
      <c r="H29" s="89"/>
      <c r="I29" s="89"/>
      <c r="J29" s="89">
        <v>73.45</v>
      </c>
      <c r="K29" s="89">
        <f t="shared" si="4"/>
        <v>938.49500000000012</v>
      </c>
      <c r="L29" s="92">
        <f t="shared" si="0"/>
        <v>938.49500000000012</v>
      </c>
      <c r="M29" s="88">
        <v>5</v>
      </c>
      <c r="N29" s="90">
        <v>20</v>
      </c>
      <c r="O29" s="91">
        <f>IF(OR(M29="",N29=""),"",VLOOKUP(CONCATENATE(M29," dienų darbo savaitė"),'Atostogų išmokų FN'!$A$8:$AH$9,N29-16)/100)</f>
        <v>8.6199999999999999E-2</v>
      </c>
      <c r="P29" s="92">
        <f t="shared" si="1"/>
        <v>74.566879</v>
      </c>
      <c r="Q29" s="89"/>
      <c r="R29" s="91" t="str">
        <f>IF(OR(M29="",Q29=""),"",HLOOKUP(Q29,'Papild.poilsio d. išmokų FN '!$C$6:$Q$8,3,0)/100)</f>
        <v/>
      </c>
      <c r="S29" s="92">
        <f t="shared" si="2"/>
        <v>0</v>
      </c>
      <c r="T29" s="93">
        <f t="shared" si="3"/>
        <v>1013.0618790000001</v>
      </c>
    </row>
    <row r="30" spans="1:20" ht="13.8" x14ac:dyDescent="0.25">
      <c r="A30" s="86"/>
      <c r="B30" s="87"/>
      <c r="C30" s="87"/>
      <c r="D30" s="89"/>
      <c r="E30" s="89"/>
      <c r="F30" s="89"/>
      <c r="G30" s="89"/>
      <c r="H30" s="89"/>
      <c r="I30" s="89"/>
      <c r="J30" s="89"/>
      <c r="K30" s="89">
        <f t="shared" si="4"/>
        <v>0</v>
      </c>
      <c r="L30" s="92">
        <f t="shared" si="0"/>
        <v>0</v>
      </c>
      <c r="M30" s="88"/>
      <c r="N30" s="90"/>
      <c r="O30" s="91" t="str">
        <f>IF(OR(M30="",N30=""),"",VLOOKUP(CONCATENATE(M30," dienų darbo savaitė"),'Atostogų išmokų FN'!$A$8:$AH$9,N30-16)/100)</f>
        <v/>
      </c>
      <c r="P30" s="92">
        <f t="shared" si="1"/>
        <v>0</v>
      </c>
      <c r="Q30" s="89"/>
      <c r="R30" s="91" t="str">
        <f>IF(OR(M30="",Q30=""),"",HLOOKUP(Q30,'Papild.poilsio d. išmokų FN '!$C$6:$Q$8,3,0)/100)</f>
        <v/>
      </c>
      <c r="S30" s="92">
        <f t="shared" si="2"/>
        <v>0</v>
      </c>
      <c r="T30" s="93">
        <f t="shared" si="3"/>
        <v>0</v>
      </c>
    </row>
    <row r="31" spans="1:20" ht="13.8" x14ac:dyDescent="0.25">
      <c r="A31" s="86"/>
      <c r="B31" s="87"/>
      <c r="C31" s="87"/>
      <c r="D31" s="89"/>
      <c r="E31" s="89"/>
      <c r="F31" s="89"/>
      <c r="G31" s="89"/>
      <c r="H31" s="89"/>
      <c r="I31" s="89"/>
      <c r="J31" s="89"/>
      <c r="K31" s="89">
        <f t="shared" si="4"/>
        <v>0</v>
      </c>
      <c r="L31" s="92">
        <f t="shared" si="0"/>
        <v>0</v>
      </c>
      <c r="M31" s="88"/>
      <c r="N31" s="90"/>
      <c r="O31" s="91" t="str">
        <f>IF(OR(M31="",N31=""),"",VLOOKUP(CONCATENATE(M31," dienų darbo savaitė"),'Atostogų išmokų FN'!$A$8:$AH$9,N31-16)/100)</f>
        <v/>
      </c>
      <c r="P31" s="92">
        <f t="shared" si="1"/>
        <v>0</v>
      </c>
      <c r="Q31" s="89"/>
      <c r="R31" s="91" t="str">
        <f>IF(OR(M31="",Q31=""),"",HLOOKUP(Q31,'Papild.poilsio d. išmokų FN '!$C$6:$Q$8,3,0)/100)</f>
        <v/>
      </c>
      <c r="S31" s="92">
        <f t="shared" si="2"/>
        <v>0</v>
      </c>
      <c r="T31" s="93">
        <f t="shared" si="3"/>
        <v>0</v>
      </c>
    </row>
    <row r="32" spans="1:20" ht="13.8" x14ac:dyDescent="0.25">
      <c r="A32" s="86"/>
      <c r="B32" s="87"/>
      <c r="C32" s="87"/>
      <c r="D32" s="89"/>
      <c r="E32" s="89"/>
      <c r="F32" s="89"/>
      <c r="G32" s="89"/>
      <c r="H32" s="89"/>
      <c r="I32" s="89"/>
      <c r="J32" s="89"/>
      <c r="K32" s="89">
        <f t="shared" si="4"/>
        <v>0</v>
      </c>
      <c r="L32" s="92">
        <f t="shared" si="0"/>
        <v>0</v>
      </c>
      <c r="M32" s="88"/>
      <c r="N32" s="90"/>
      <c r="O32" s="91" t="str">
        <f>IF(OR(M32="",N32=""),"",VLOOKUP(CONCATENATE(M32," dienų darbo savaitė"),'Atostogų išmokų FN'!$A$8:$AH$9,N32-16)/100)</f>
        <v/>
      </c>
      <c r="P32" s="92">
        <f t="shared" si="1"/>
        <v>0</v>
      </c>
      <c r="Q32" s="89"/>
      <c r="R32" s="91" t="str">
        <f>IF(OR(M32="",Q32=""),"",HLOOKUP(Q32,'Papild.poilsio d. išmokų FN '!$C$6:$Q$8,3,0)/100)</f>
        <v/>
      </c>
      <c r="S32" s="92">
        <f t="shared" si="2"/>
        <v>0</v>
      </c>
      <c r="T32" s="93">
        <f t="shared" si="3"/>
        <v>0</v>
      </c>
    </row>
    <row r="33" spans="1:20" ht="13.8" x14ac:dyDescent="0.25">
      <c r="A33" s="86"/>
      <c r="B33" s="87"/>
      <c r="C33" s="87"/>
      <c r="D33" s="89"/>
      <c r="E33" s="89"/>
      <c r="F33" s="89"/>
      <c r="G33" s="89"/>
      <c r="H33" s="89"/>
      <c r="I33" s="89"/>
      <c r="J33" s="89"/>
      <c r="K33" s="89">
        <f t="shared" si="4"/>
        <v>0</v>
      </c>
      <c r="L33" s="92">
        <f t="shared" si="0"/>
        <v>0</v>
      </c>
      <c r="M33" s="88"/>
      <c r="N33" s="90"/>
      <c r="O33" s="91" t="str">
        <f>IF(OR(M33="",N33=""),"",VLOOKUP(CONCATENATE(M33," dienų darbo savaitė"),'Atostogų išmokų FN'!$A$8:$AH$9,N33-16)/100)</f>
        <v/>
      </c>
      <c r="P33" s="92">
        <f t="shared" si="1"/>
        <v>0</v>
      </c>
      <c r="Q33" s="89"/>
      <c r="R33" s="91" t="str">
        <f>IF(OR(M33="",Q33=""),"",HLOOKUP(Q33,'Papild.poilsio d. išmokų FN '!$C$6:$Q$8,3,0)/100)</f>
        <v/>
      </c>
      <c r="S33" s="92">
        <f t="shared" si="2"/>
        <v>0</v>
      </c>
      <c r="T33" s="93">
        <f t="shared" si="3"/>
        <v>0</v>
      </c>
    </row>
    <row r="34" spans="1:20" ht="13.8" x14ac:dyDescent="0.25">
      <c r="A34" s="86"/>
      <c r="B34" s="87"/>
      <c r="C34" s="87"/>
      <c r="D34" s="89"/>
      <c r="E34" s="89"/>
      <c r="F34" s="89"/>
      <c r="G34" s="89"/>
      <c r="H34" s="89"/>
      <c r="I34" s="89"/>
      <c r="J34" s="89"/>
      <c r="K34" s="89">
        <f t="shared" si="4"/>
        <v>0</v>
      </c>
      <c r="L34" s="92">
        <f t="shared" si="0"/>
        <v>0</v>
      </c>
      <c r="M34" s="88"/>
      <c r="N34" s="90"/>
      <c r="O34" s="91" t="str">
        <f>IF(OR(M34="",N34=""),"",VLOOKUP(CONCATENATE(M34," dienų darbo savaitė"),'Atostogų išmokų FN'!$A$8:$AH$9,N34-16)/100)</f>
        <v/>
      </c>
      <c r="P34" s="92">
        <f t="shared" si="1"/>
        <v>0</v>
      </c>
      <c r="Q34" s="89"/>
      <c r="R34" s="91" t="str">
        <f>IF(OR(M34="",Q34=""),"",HLOOKUP(Q34,'Papild.poilsio d. išmokų FN '!$C$6:$Q$8,3,0)/100)</f>
        <v/>
      </c>
      <c r="S34" s="92">
        <f t="shared" si="2"/>
        <v>0</v>
      </c>
      <c r="T34" s="93">
        <f t="shared" si="3"/>
        <v>0</v>
      </c>
    </row>
    <row r="35" spans="1:20" ht="13.8" x14ac:dyDescent="0.25">
      <c r="A35" s="138" t="s">
        <v>14</v>
      </c>
      <c r="B35" s="138"/>
      <c r="C35" s="138"/>
      <c r="D35" s="93">
        <f t="shared" ref="D35:L35" si="5">SUM(D24:D34)</f>
        <v>896</v>
      </c>
      <c r="E35" s="93">
        <f t="shared" si="5"/>
        <v>720</v>
      </c>
      <c r="F35" s="93">
        <f t="shared" si="5"/>
        <v>8780.2999999999993</v>
      </c>
      <c r="G35" s="93">
        <f t="shared" si="5"/>
        <v>570</v>
      </c>
      <c r="H35" s="93">
        <f t="shared" si="5"/>
        <v>0</v>
      </c>
      <c r="I35" s="93">
        <f t="shared" si="5"/>
        <v>0</v>
      </c>
      <c r="J35" s="93">
        <f t="shared" si="5"/>
        <v>126.71000000000001</v>
      </c>
      <c r="K35" s="93">
        <f t="shared" si="5"/>
        <v>9642.5103100000015</v>
      </c>
      <c r="L35" s="93">
        <f t="shared" si="5"/>
        <v>7626.5150484581109</v>
      </c>
      <c r="M35" s="93"/>
      <c r="N35" s="93"/>
      <c r="O35" s="93"/>
      <c r="P35" s="93">
        <f>SUM(P24:P34)</f>
        <v>992.68280628136722</v>
      </c>
      <c r="Q35" s="93"/>
      <c r="R35" s="93"/>
      <c r="S35" s="93">
        <f>SUM(S24:S34)</f>
        <v>306.98958432454549</v>
      </c>
      <c r="T35" s="93">
        <f>SUM(T24:T34)</f>
        <v>8926.1874390640241</v>
      </c>
    </row>
    <row r="36" spans="1:20" ht="13.5" customHeight="1" x14ac:dyDescent="0.25">
      <c r="A36" s="40"/>
      <c r="B36" s="41"/>
      <c r="C36" s="41"/>
      <c r="D36" s="41"/>
      <c r="E36" s="42"/>
      <c r="F36" s="40"/>
      <c r="G36" s="42"/>
      <c r="H36" s="40"/>
      <c r="I36" s="40"/>
      <c r="J36" s="40"/>
      <c r="K36" s="40"/>
      <c r="L36" s="40"/>
      <c r="M36" s="43"/>
      <c r="N36" s="41"/>
      <c r="O36" s="41"/>
      <c r="P36" s="41"/>
      <c r="Q36" s="41"/>
      <c r="R36" s="41"/>
    </row>
    <row r="37" spans="1:20" s="68" customFormat="1" ht="13.8" x14ac:dyDescent="0.25">
      <c r="A37" s="63" t="s">
        <v>84</v>
      </c>
      <c r="B37" s="64"/>
      <c r="C37" s="64"/>
      <c r="D37" s="64"/>
      <c r="E37" s="65"/>
      <c r="F37" s="66"/>
      <c r="G37" s="65"/>
      <c r="H37" s="66"/>
      <c r="I37" s="66"/>
      <c r="J37" s="66"/>
      <c r="K37" s="66"/>
      <c r="L37" s="66"/>
      <c r="M37" s="67"/>
      <c r="N37" s="67"/>
      <c r="O37" s="67"/>
      <c r="P37" s="64"/>
      <c r="Q37" s="64"/>
    </row>
    <row r="38" spans="1:20" ht="13.8" x14ac:dyDescent="0.25">
      <c r="A38" s="62" t="s">
        <v>67</v>
      </c>
      <c r="B38" s="13"/>
      <c r="C38" s="13"/>
      <c r="D38" s="13"/>
      <c r="E38" s="13"/>
      <c r="F38" s="13"/>
    </row>
    <row r="39" spans="1:20" ht="13.8" x14ac:dyDescent="0.25">
      <c r="A39" s="62" t="s">
        <v>72</v>
      </c>
      <c r="B39" s="75"/>
      <c r="C39" s="75"/>
      <c r="D39" s="75"/>
      <c r="E39" s="75"/>
      <c r="F39" s="75"/>
      <c r="G39" s="75"/>
      <c r="H39" s="75"/>
      <c r="I39" s="75"/>
      <c r="J39" s="75"/>
      <c r="K39" s="75"/>
      <c r="L39" s="75"/>
      <c r="M39" s="75"/>
      <c r="N39" s="75"/>
      <c r="O39" s="75"/>
      <c r="P39" s="75"/>
      <c r="Q39" s="75"/>
      <c r="R39" s="75"/>
      <c r="S39" s="75"/>
      <c r="T39" s="75"/>
    </row>
    <row r="40" spans="1:20" ht="13.8" x14ac:dyDescent="0.25">
      <c r="A40" s="120" t="s">
        <v>75</v>
      </c>
      <c r="B40" s="120"/>
      <c r="C40" s="120"/>
      <c r="D40" s="120"/>
      <c r="E40" s="120"/>
      <c r="F40" s="120"/>
      <c r="G40" s="120"/>
      <c r="H40" s="120"/>
      <c r="I40" s="120"/>
      <c r="J40" s="120"/>
      <c r="K40" s="120"/>
      <c r="L40" s="120"/>
      <c r="M40" s="120"/>
      <c r="N40" s="120"/>
      <c r="O40" s="120"/>
      <c r="P40" s="120"/>
      <c r="Q40" s="120"/>
      <c r="R40" s="120"/>
      <c r="S40" s="120"/>
      <c r="T40" s="120"/>
    </row>
    <row r="41" spans="1:20" ht="13.8" x14ac:dyDescent="0.25">
      <c r="A41" s="75"/>
      <c r="B41" s="75"/>
      <c r="C41" s="75"/>
      <c r="D41" s="75"/>
      <c r="E41" s="75"/>
      <c r="F41" s="75"/>
      <c r="G41" s="75"/>
      <c r="H41" s="75"/>
      <c r="I41" s="75"/>
      <c r="J41" s="75"/>
      <c r="K41" s="75"/>
      <c r="L41" s="75"/>
      <c r="M41" s="75"/>
      <c r="N41" s="75"/>
      <c r="O41" s="75"/>
      <c r="P41" s="75"/>
      <c r="Q41" s="75"/>
      <c r="R41" s="75"/>
      <c r="S41" s="75"/>
      <c r="T41" s="75"/>
    </row>
    <row r="42" spans="1:20" ht="15.75" customHeight="1" x14ac:dyDescent="0.25">
      <c r="A42" s="121" t="s">
        <v>40</v>
      </c>
      <c r="B42" s="121"/>
      <c r="C42" s="121"/>
      <c r="D42" s="121"/>
      <c r="E42" s="121"/>
      <c r="F42" s="121"/>
      <c r="G42" s="121"/>
      <c r="H42" s="121"/>
      <c r="I42" s="121"/>
      <c r="J42" s="121"/>
      <c r="K42" s="121"/>
      <c r="L42" s="121"/>
      <c r="M42" s="121"/>
      <c r="N42" s="121"/>
      <c r="O42" s="121"/>
      <c r="P42" s="121"/>
      <c r="Q42" s="121"/>
      <c r="R42" s="121"/>
      <c r="S42" s="121"/>
      <c r="T42" s="121"/>
    </row>
    <row r="43" spans="1:20" ht="95.25" customHeight="1" x14ac:dyDescent="0.25">
      <c r="A43" s="122" t="s">
        <v>39</v>
      </c>
      <c r="B43" s="122"/>
      <c r="C43" s="122"/>
      <c r="D43" s="122"/>
      <c r="E43" s="122"/>
      <c r="F43" s="122"/>
      <c r="G43" s="122"/>
      <c r="H43" s="122"/>
      <c r="I43" s="122"/>
      <c r="J43" s="122"/>
      <c r="K43" s="122"/>
      <c r="L43" s="122"/>
      <c r="M43" s="122"/>
      <c r="N43" s="122"/>
      <c r="O43" s="122"/>
      <c r="P43" s="122"/>
      <c r="Q43" s="122"/>
      <c r="R43" s="122"/>
      <c r="S43" s="122"/>
      <c r="T43" s="122"/>
    </row>
    <row r="44" spans="1:20" ht="13.5" customHeight="1" x14ac:dyDescent="0.25">
      <c r="A44" s="5"/>
      <c r="B44" s="6"/>
      <c r="C44" s="6"/>
      <c r="D44" s="6"/>
      <c r="E44" s="7"/>
      <c r="F44" s="5"/>
      <c r="G44" s="7"/>
      <c r="H44" s="5"/>
      <c r="I44" s="5"/>
      <c r="J44" s="5"/>
      <c r="K44" s="5"/>
      <c r="L44" s="5"/>
      <c r="M44" s="8"/>
      <c r="N44" s="6"/>
      <c r="O44" s="6"/>
      <c r="P44" s="6"/>
      <c r="Q44" s="6"/>
      <c r="R44" s="6"/>
    </row>
    <row r="45" spans="1:20" s="22" customFormat="1" x14ac:dyDescent="0.25">
      <c r="A45" s="20"/>
      <c r="B45" s="21"/>
      <c r="C45" s="21"/>
      <c r="D45" s="21"/>
      <c r="E45" s="21"/>
      <c r="F45" s="20"/>
      <c r="G45" s="20"/>
      <c r="H45" s="20"/>
      <c r="I45" s="20"/>
      <c r="J45" s="20"/>
      <c r="K45" s="21"/>
      <c r="L45" s="21"/>
      <c r="M45" s="21"/>
      <c r="N45" s="20"/>
      <c r="O45" s="20"/>
      <c r="P45" s="20"/>
      <c r="Q45" s="21"/>
      <c r="R45" s="21"/>
      <c r="S45" s="21"/>
    </row>
    <row r="46" spans="1:20" ht="13.8" x14ac:dyDescent="0.25">
      <c r="A46" s="12"/>
      <c r="B46" s="123" t="s">
        <v>30</v>
      </c>
      <c r="C46" s="123"/>
      <c r="D46" s="123"/>
      <c r="E46" s="123"/>
      <c r="F46" s="13"/>
      <c r="K46" s="123" t="s">
        <v>31</v>
      </c>
      <c r="L46" s="123"/>
      <c r="M46" s="123"/>
      <c r="Q46" s="123" t="s">
        <v>32</v>
      </c>
      <c r="R46" s="123"/>
      <c r="S46" s="123"/>
    </row>
    <row r="47" spans="1:20" ht="13.8" x14ac:dyDescent="0.25">
      <c r="A47" s="12"/>
      <c r="B47" s="13"/>
      <c r="C47" s="13"/>
      <c r="D47" s="13"/>
      <c r="E47" s="13"/>
      <c r="F47" s="13"/>
    </row>
    <row r="48" spans="1:20" ht="13.8" x14ac:dyDescent="0.25">
      <c r="A48" s="12"/>
      <c r="B48" s="13"/>
      <c r="C48" s="13"/>
      <c r="D48" s="13"/>
      <c r="E48" s="13"/>
      <c r="F48" s="13"/>
    </row>
    <row r="49" spans="1:14" x14ac:dyDescent="0.25">
      <c r="A49" s="13"/>
      <c r="B49" s="23"/>
      <c r="C49" s="23"/>
      <c r="D49" s="23"/>
      <c r="E49" s="23"/>
      <c r="F49" s="23"/>
      <c r="G49" s="13"/>
    </row>
    <row r="50" spans="1:14" ht="12.75" customHeight="1" x14ac:dyDescent="0.25">
      <c r="A50" s="13"/>
      <c r="B50" s="24"/>
      <c r="C50" s="24"/>
      <c r="D50" s="24"/>
      <c r="E50" s="24"/>
      <c r="F50" s="24"/>
      <c r="G50" s="13"/>
    </row>
    <row r="54" spans="1:14" x14ac:dyDescent="0.25">
      <c r="N54" s="17" t="s">
        <v>28</v>
      </c>
    </row>
  </sheetData>
  <dataConsolidate/>
  <mergeCells count="38">
    <mergeCell ref="A15:D15"/>
    <mergeCell ref="E15:T15"/>
    <mergeCell ref="A6:T6"/>
    <mergeCell ref="A7:T7"/>
    <mergeCell ref="A13:K13"/>
    <mergeCell ref="A14:D14"/>
    <mergeCell ref="E14:T14"/>
    <mergeCell ref="A17:K17"/>
    <mergeCell ref="A18:C18"/>
    <mergeCell ref="D18:E18"/>
    <mergeCell ref="A20:A22"/>
    <mergeCell ref="B20:B22"/>
    <mergeCell ref="C20:C22"/>
    <mergeCell ref="D20:D22"/>
    <mergeCell ref="E20:E22"/>
    <mergeCell ref="F20:J20"/>
    <mergeCell ref="K20:K22"/>
    <mergeCell ref="R20:R22"/>
    <mergeCell ref="S20:S22"/>
    <mergeCell ref="T20:T22"/>
    <mergeCell ref="F21:F22"/>
    <mergeCell ref="G21:G22"/>
    <mergeCell ref="H21:H22"/>
    <mergeCell ref="I21:I22"/>
    <mergeCell ref="J21:J22"/>
    <mergeCell ref="L20:L22"/>
    <mergeCell ref="M20:M22"/>
    <mergeCell ref="N20:N22"/>
    <mergeCell ref="O20:O22"/>
    <mergeCell ref="P20:P22"/>
    <mergeCell ref="Q20:Q22"/>
    <mergeCell ref="A35:C35"/>
    <mergeCell ref="A40:T40"/>
    <mergeCell ref="A42:T42"/>
    <mergeCell ref="A43:T43"/>
    <mergeCell ref="B46:E46"/>
    <mergeCell ref="K46:M46"/>
    <mergeCell ref="Q46:S46"/>
  </mergeCells>
  <dataValidations count="5">
    <dataValidation type="list" allowBlank="1" showInputMessage="1" showErrorMessage="1" sqref="D18:E18">
      <formula1>"Biudžetinė Terminuota, Biudžetinė Neterminuota, Verslo įm. ir kt. Terminuota, Verslo įm. ir kt. Neterminuota, Kitos organizacijos** Terminuota, Kitos organizacijos** Neterminuota"</formula1>
    </dataValidation>
    <dataValidation type="list" allowBlank="1" showInputMessage="1" showErrorMessage="1" sqref="J9">
      <formula1>"2019,2020,2021,2022,2023"</formula1>
    </dataValidation>
    <dataValidation type="list" allowBlank="1" showInputMessage="1" showErrorMessage="1" sqref="L9">
      <formula1>"sausio,vasario,kovo,balandžio,gegužės,birželio,liepos,rugpjūčio,rugsėjo,spalio,lapkričio,gruodžio"</formula1>
    </dataValidation>
    <dataValidation type="list" allowBlank="1" showInputMessage="1" showErrorMessage="1" sqref="WVG983064 E65560 IU65560 SQ65560 ACM65560 AMI65560 AWE65560 BGA65560 BPW65560 BZS65560 CJO65560 CTK65560 DDG65560 DNC65560 DWY65560 EGU65560 EQQ65560 FAM65560 FKI65560 FUE65560 GEA65560 GNW65560 GXS65560 HHO65560 HRK65560 IBG65560 ILC65560 IUY65560 JEU65560 JOQ65560 JYM65560 KII65560 KSE65560 LCA65560 LLW65560 LVS65560 MFO65560 MPK65560 MZG65560 NJC65560 NSY65560 OCU65560 OMQ65560 OWM65560 PGI65560 PQE65560 QAA65560 QJW65560 QTS65560 RDO65560 RNK65560 RXG65560 SHC65560 SQY65560 TAU65560 TKQ65560 TUM65560 UEI65560 UOE65560 UYA65560 VHW65560 VRS65560 WBO65560 WLK65560 WVG65560 E131096 IU131096 SQ131096 ACM131096 AMI131096 AWE131096 BGA131096 BPW131096 BZS131096 CJO131096 CTK131096 DDG131096 DNC131096 DWY131096 EGU131096 EQQ131096 FAM131096 FKI131096 FUE131096 GEA131096 GNW131096 GXS131096 HHO131096 HRK131096 IBG131096 ILC131096 IUY131096 JEU131096 JOQ131096 JYM131096 KII131096 KSE131096 LCA131096 LLW131096 LVS131096 MFO131096 MPK131096 MZG131096 NJC131096 NSY131096 OCU131096 OMQ131096 OWM131096 PGI131096 PQE131096 QAA131096 QJW131096 QTS131096 RDO131096 RNK131096 RXG131096 SHC131096 SQY131096 TAU131096 TKQ131096 TUM131096 UEI131096 UOE131096 UYA131096 VHW131096 VRS131096 WBO131096 WLK131096 WVG131096 E196632 IU196632 SQ196632 ACM196632 AMI196632 AWE196632 BGA196632 BPW196632 BZS196632 CJO196632 CTK196632 DDG196632 DNC196632 DWY196632 EGU196632 EQQ196632 FAM196632 FKI196632 FUE196632 GEA196632 GNW196632 GXS196632 HHO196632 HRK196632 IBG196632 ILC196632 IUY196632 JEU196632 JOQ196632 JYM196632 KII196632 KSE196632 LCA196632 LLW196632 LVS196632 MFO196632 MPK196632 MZG196632 NJC196632 NSY196632 OCU196632 OMQ196632 OWM196632 PGI196632 PQE196632 QAA196632 QJW196632 QTS196632 RDO196632 RNK196632 RXG196632 SHC196632 SQY196632 TAU196632 TKQ196632 TUM196632 UEI196632 UOE196632 UYA196632 VHW196632 VRS196632 WBO196632 WLK196632 WVG196632 E262168 IU262168 SQ262168 ACM262168 AMI262168 AWE262168 BGA262168 BPW262168 BZS262168 CJO262168 CTK262168 DDG262168 DNC262168 DWY262168 EGU262168 EQQ262168 FAM262168 FKI262168 FUE262168 GEA262168 GNW262168 GXS262168 HHO262168 HRK262168 IBG262168 ILC262168 IUY262168 JEU262168 JOQ262168 JYM262168 KII262168 KSE262168 LCA262168 LLW262168 LVS262168 MFO262168 MPK262168 MZG262168 NJC262168 NSY262168 OCU262168 OMQ262168 OWM262168 PGI262168 PQE262168 QAA262168 QJW262168 QTS262168 RDO262168 RNK262168 RXG262168 SHC262168 SQY262168 TAU262168 TKQ262168 TUM262168 UEI262168 UOE262168 UYA262168 VHW262168 VRS262168 WBO262168 WLK262168 WVG262168 E327704 IU327704 SQ327704 ACM327704 AMI327704 AWE327704 BGA327704 BPW327704 BZS327704 CJO327704 CTK327704 DDG327704 DNC327704 DWY327704 EGU327704 EQQ327704 FAM327704 FKI327704 FUE327704 GEA327704 GNW327704 GXS327704 HHO327704 HRK327704 IBG327704 ILC327704 IUY327704 JEU327704 JOQ327704 JYM327704 KII327704 KSE327704 LCA327704 LLW327704 LVS327704 MFO327704 MPK327704 MZG327704 NJC327704 NSY327704 OCU327704 OMQ327704 OWM327704 PGI327704 PQE327704 QAA327704 QJW327704 QTS327704 RDO327704 RNK327704 RXG327704 SHC327704 SQY327704 TAU327704 TKQ327704 TUM327704 UEI327704 UOE327704 UYA327704 VHW327704 VRS327704 WBO327704 WLK327704 WVG327704 E393240 IU393240 SQ393240 ACM393240 AMI393240 AWE393240 BGA393240 BPW393240 BZS393240 CJO393240 CTK393240 DDG393240 DNC393240 DWY393240 EGU393240 EQQ393240 FAM393240 FKI393240 FUE393240 GEA393240 GNW393240 GXS393240 HHO393240 HRK393240 IBG393240 ILC393240 IUY393240 JEU393240 JOQ393240 JYM393240 KII393240 KSE393240 LCA393240 LLW393240 LVS393240 MFO393240 MPK393240 MZG393240 NJC393240 NSY393240 OCU393240 OMQ393240 OWM393240 PGI393240 PQE393240 QAA393240 QJW393240 QTS393240 RDO393240 RNK393240 RXG393240 SHC393240 SQY393240 TAU393240 TKQ393240 TUM393240 UEI393240 UOE393240 UYA393240 VHW393240 VRS393240 WBO393240 WLK393240 WVG393240 E458776 IU458776 SQ458776 ACM458776 AMI458776 AWE458776 BGA458776 BPW458776 BZS458776 CJO458776 CTK458776 DDG458776 DNC458776 DWY458776 EGU458776 EQQ458776 FAM458776 FKI458776 FUE458776 GEA458776 GNW458776 GXS458776 HHO458776 HRK458776 IBG458776 ILC458776 IUY458776 JEU458776 JOQ458776 JYM458776 KII458776 KSE458776 LCA458776 LLW458776 LVS458776 MFO458776 MPK458776 MZG458776 NJC458776 NSY458776 OCU458776 OMQ458776 OWM458776 PGI458776 PQE458776 QAA458776 QJW458776 QTS458776 RDO458776 RNK458776 RXG458776 SHC458776 SQY458776 TAU458776 TKQ458776 TUM458776 UEI458776 UOE458776 UYA458776 VHW458776 VRS458776 WBO458776 WLK458776 WVG458776 E524312 IU524312 SQ524312 ACM524312 AMI524312 AWE524312 BGA524312 BPW524312 BZS524312 CJO524312 CTK524312 DDG524312 DNC524312 DWY524312 EGU524312 EQQ524312 FAM524312 FKI524312 FUE524312 GEA524312 GNW524312 GXS524312 HHO524312 HRK524312 IBG524312 ILC524312 IUY524312 JEU524312 JOQ524312 JYM524312 KII524312 KSE524312 LCA524312 LLW524312 LVS524312 MFO524312 MPK524312 MZG524312 NJC524312 NSY524312 OCU524312 OMQ524312 OWM524312 PGI524312 PQE524312 QAA524312 QJW524312 QTS524312 RDO524312 RNK524312 RXG524312 SHC524312 SQY524312 TAU524312 TKQ524312 TUM524312 UEI524312 UOE524312 UYA524312 VHW524312 VRS524312 WBO524312 WLK524312 WVG524312 E589848 IU589848 SQ589848 ACM589848 AMI589848 AWE589848 BGA589848 BPW589848 BZS589848 CJO589848 CTK589848 DDG589848 DNC589848 DWY589848 EGU589848 EQQ589848 FAM589848 FKI589848 FUE589848 GEA589848 GNW589848 GXS589848 HHO589848 HRK589848 IBG589848 ILC589848 IUY589848 JEU589848 JOQ589848 JYM589848 KII589848 KSE589848 LCA589848 LLW589848 LVS589848 MFO589848 MPK589848 MZG589848 NJC589848 NSY589848 OCU589848 OMQ589848 OWM589848 PGI589848 PQE589848 QAA589848 QJW589848 QTS589848 RDO589848 RNK589848 RXG589848 SHC589848 SQY589848 TAU589848 TKQ589848 TUM589848 UEI589848 UOE589848 UYA589848 VHW589848 VRS589848 WBO589848 WLK589848 WVG589848 E655384 IU655384 SQ655384 ACM655384 AMI655384 AWE655384 BGA655384 BPW655384 BZS655384 CJO655384 CTK655384 DDG655384 DNC655384 DWY655384 EGU655384 EQQ655384 FAM655384 FKI655384 FUE655384 GEA655384 GNW655384 GXS655384 HHO655384 HRK655384 IBG655384 ILC655384 IUY655384 JEU655384 JOQ655384 JYM655384 KII655384 KSE655384 LCA655384 LLW655384 LVS655384 MFO655384 MPK655384 MZG655384 NJC655384 NSY655384 OCU655384 OMQ655384 OWM655384 PGI655384 PQE655384 QAA655384 QJW655384 QTS655384 RDO655384 RNK655384 RXG655384 SHC655384 SQY655384 TAU655384 TKQ655384 TUM655384 UEI655384 UOE655384 UYA655384 VHW655384 VRS655384 WBO655384 WLK655384 WVG655384 E720920 IU720920 SQ720920 ACM720920 AMI720920 AWE720920 BGA720920 BPW720920 BZS720920 CJO720920 CTK720920 DDG720920 DNC720920 DWY720920 EGU720920 EQQ720920 FAM720920 FKI720920 FUE720920 GEA720920 GNW720920 GXS720920 HHO720920 HRK720920 IBG720920 ILC720920 IUY720920 JEU720920 JOQ720920 JYM720920 KII720920 KSE720920 LCA720920 LLW720920 LVS720920 MFO720920 MPK720920 MZG720920 NJC720920 NSY720920 OCU720920 OMQ720920 OWM720920 PGI720920 PQE720920 QAA720920 QJW720920 QTS720920 RDO720920 RNK720920 RXG720920 SHC720920 SQY720920 TAU720920 TKQ720920 TUM720920 UEI720920 UOE720920 UYA720920 VHW720920 VRS720920 WBO720920 WLK720920 WVG720920 E786456 IU786456 SQ786456 ACM786456 AMI786456 AWE786456 BGA786456 BPW786456 BZS786456 CJO786456 CTK786456 DDG786456 DNC786456 DWY786456 EGU786456 EQQ786456 FAM786456 FKI786456 FUE786456 GEA786456 GNW786456 GXS786456 HHO786456 HRK786456 IBG786456 ILC786456 IUY786456 JEU786456 JOQ786456 JYM786456 KII786456 KSE786456 LCA786456 LLW786456 LVS786456 MFO786456 MPK786456 MZG786456 NJC786456 NSY786456 OCU786456 OMQ786456 OWM786456 PGI786456 PQE786456 QAA786456 QJW786456 QTS786456 RDO786456 RNK786456 RXG786456 SHC786456 SQY786456 TAU786456 TKQ786456 TUM786456 UEI786456 UOE786456 UYA786456 VHW786456 VRS786456 WBO786456 WLK786456 WVG786456 E851992 IU851992 SQ851992 ACM851992 AMI851992 AWE851992 BGA851992 BPW851992 BZS851992 CJO851992 CTK851992 DDG851992 DNC851992 DWY851992 EGU851992 EQQ851992 FAM851992 FKI851992 FUE851992 GEA851992 GNW851992 GXS851992 HHO851992 HRK851992 IBG851992 ILC851992 IUY851992 JEU851992 JOQ851992 JYM851992 KII851992 KSE851992 LCA851992 LLW851992 LVS851992 MFO851992 MPK851992 MZG851992 NJC851992 NSY851992 OCU851992 OMQ851992 OWM851992 PGI851992 PQE851992 QAA851992 QJW851992 QTS851992 RDO851992 RNK851992 RXG851992 SHC851992 SQY851992 TAU851992 TKQ851992 TUM851992 UEI851992 UOE851992 UYA851992 VHW851992 VRS851992 WBO851992 WLK851992 WVG851992 E917528 IU917528 SQ917528 ACM917528 AMI917528 AWE917528 BGA917528 BPW917528 BZS917528 CJO917528 CTK917528 DDG917528 DNC917528 DWY917528 EGU917528 EQQ917528 FAM917528 FKI917528 FUE917528 GEA917528 GNW917528 GXS917528 HHO917528 HRK917528 IBG917528 ILC917528 IUY917528 JEU917528 JOQ917528 JYM917528 KII917528 KSE917528 LCA917528 LLW917528 LVS917528 MFO917528 MPK917528 MZG917528 NJC917528 NSY917528 OCU917528 OMQ917528 OWM917528 PGI917528 PQE917528 QAA917528 QJW917528 QTS917528 RDO917528 RNK917528 RXG917528 SHC917528 SQY917528 TAU917528 TKQ917528 TUM917528 UEI917528 UOE917528 UYA917528 VHW917528 VRS917528 WBO917528 WLK917528 WVG917528 E983064 IU983064 SQ983064 ACM983064 AMI983064 AWE983064 BGA983064 BPW983064 BZS983064 CJO983064 CTK983064 DDG983064 DNC983064 DWY983064 EGU983064 EQQ983064 FAM983064 FKI983064 FUE983064 GEA983064 GNW983064 GXS983064 HHO983064 HRK983064 IBG983064 ILC983064 IUY983064 JEU983064 JOQ983064 JYM983064 KII983064 KSE983064 LCA983064 LLW983064 LVS983064 MFO983064 MPK983064 MZG983064 NJC983064 NSY983064 OCU983064 OMQ983064 OWM983064 PGI983064 PQE983064 QAA983064 QJW983064 QTS983064 RDO983064 RNK983064 RXG983064 SHC983064 SQY983064 TAU983064 TKQ983064 TUM983064 UEI983064 UOE983064 UYA983064 VHW983064 VRS983064 WBO983064 WLK983064">
      <formula1>Taip</formula1>
    </dataValidation>
    <dataValidation type="list" allowBlank="1" showInputMessage="1" showErrorMessage="1" sqref="M24:M34">
      <formula1>"5,6"</formula1>
    </dataValidation>
  </dataValidations>
  <pageMargins left="0.23622047244094491" right="0.75" top="0.23622047244094491" bottom="0.27559055118110237" header="0.19685039370078741" footer="0.23622047244094491"/>
  <pageSetup paperSize="9" scale="47"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'Papild.poilsio d. išmokų FN '!$C$6:$Q$6</xm:f>
          </x14:formula1>
          <xm:sqref>Q24:Q34</xm:sqref>
        </x14:dataValidation>
        <x14:dataValidation type="list" allowBlank="1" showInputMessage="1" showErrorMessage="1" errorTitle="Dėmesio!" error="Galimos pasirinkti reikšmės nuo 28 iki 58.">
          <x14:formula1>
            <xm:f>'Atostogų išmokų FN'!$D$7:$AH$7</xm:f>
          </x14:formula1>
          <xm:sqref>N24:N34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89"/>
  <sheetViews>
    <sheetView showGridLines="0" topLeftCell="G19" zoomScale="85" zoomScaleNormal="85" zoomScaleSheetLayoutView="75" workbookViewId="0">
      <selection activeCell="A75" sqref="A75:T75"/>
    </sheetView>
  </sheetViews>
  <sheetFormatPr defaultRowHeight="13.2" x14ac:dyDescent="0.25"/>
  <cols>
    <col min="1" max="1" width="12.140625" style="17" customWidth="1"/>
    <col min="2" max="2" width="30" style="17" customWidth="1"/>
    <col min="3" max="4" width="24.42578125" style="17" customWidth="1"/>
    <col min="5" max="5" width="17.140625" style="17" customWidth="1"/>
    <col min="6" max="6" width="15.28515625" style="17" customWidth="1"/>
    <col min="7" max="7" width="14.85546875" style="17" customWidth="1"/>
    <col min="8" max="8" width="13.7109375" style="17" customWidth="1"/>
    <col min="9" max="9" width="16.85546875" style="17" customWidth="1"/>
    <col min="10" max="10" width="18.85546875" style="17" customWidth="1"/>
    <col min="11" max="11" width="16.85546875" style="17" customWidth="1"/>
    <col min="12" max="12" width="16.140625" style="17" customWidth="1"/>
    <col min="13" max="13" width="19.42578125" style="17" customWidth="1"/>
    <col min="14" max="14" width="18.42578125" style="17" customWidth="1"/>
    <col min="15" max="15" width="14.28515625" style="17" customWidth="1"/>
    <col min="16" max="16" width="15.85546875" style="17" customWidth="1"/>
    <col min="17" max="17" width="17.7109375" style="17" customWidth="1"/>
    <col min="18" max="18" width="19.7109375" style="17" customWidth="1"/>
    <col min="19" max="20" width="16.85546875" style="17" customWidth="1"/>
    <col min="21" max="251" width="9.28515625" style="17"/>
    <col min="252" max="252" width="12.140625" style="17" customWidth="1"/>
    <col min="253" max="253" width="30" style="17" customWidth="1"/>
    <col min="254" max="254" width="24.42578125" style="17" customWidth="1"/>
    <col min="255" max="255" width="17.140625" style="17" customWidth="1"/>
    <col min="256" max="256" width="15.28515625" style="17" customWidth="1"/>
    <col min="257" max="257" width="13.42578125" style="17" customWidth="1"/>
    <col min="258" max="259" width="12.85546875" style="17" customWidth="1"/>
    <col min="260" max="260" width="15" style="17" customWidth="1"/>
    <col min="261" max="261" width="16.85546875" style="17" customWidth="1"/>
    <col min="262" max="262" width="16.140625" style="17" customWidth="1"/>
    <col min="263" max="263" width="15.42578125" style="17" customWidth="1"/>
    <col min="264" max="264" width="15.85546875" style="17" customWidth="1"/>
    <col min="265" max="265" width="19.42578125" style="17" customWidth="1"/>
    <col min="266" max="266" width="15.85546875" style="17" customWidth="1"/>
    <col min="267" max="267" width="14.28515625" style="17" customWidth="1"/>
    <col min="268" max="268" width="15.85546875" style="17" customWidth="1"/>
    <col min="269" max="269" width="17.7109375" style="17" customWidth="1"/>
    <col min="270" max="270" width="19.7109375" style="17" customWidth="1"/>
    <col min="271" max="271" width="14.42578125" style="17" customWidth="1"/>
    <col min="272" max="507" width="9.28515625" style="17"/>
    <col min="508" max="508" width="12.140625" style="17" customWidth="1"/>
    <col min="509" max="509" width="30" style="17" customWidth="1"/>
    <col min="510" max="510" width="24.42578125" style="17" customWidth="1"/>
    <col min="511" max="511" width="17.140625" style="17" customWidth="1"/>
    <col min="512" max="512" width="15.28515625" style="17" customWidth="1"/>
    <col min="513" max="513" width="13.42578125" style="17" customWidth="1"/>
    <col min="514" max="515" width="12.85546875" style="17" customWidth="1"/>
    <col min="516" max="516" width="15" style="17" customWidth="1"/>
    <col min="517" max="517" width="16.85546875" style="17" customWidth="1"/>
    <col min="518" max="518" width="16.140625" style="17" customWidth="1"/>
    <col min="519" max="519" width="15.42578125" style="17" customWidth="1"/>
    <col min="520" max="520" width="15.85546875" style="17" customWidth="1"/>
    <col min="521" max="521" width="19.42578125" style="17" customWidth="1"/>
    <col min="522" max="522" width="15.85546875" style="17" customWidth="1"/>
    <col min="523" max="523" width="14.28515625" style="17" customWidth="1"/>
    <col min="524" max="524" width="15.85546875" style="17" customWidth="1"/>
    <col min="525" max="525" width="17.7109375" style="17" customWidth="1"/>
    <col min="526" max="526" width="19.7109375" style="17" customWidth="1"/>
    <col min="527" max="527" width="14.42578125" style="17" customWidth="1"/>
    <col min="528" max="763" width="9.28515625" style="17"/>
    <col min="764" max="764" width="12.140625" style="17" customWidth="1"/>
    <col min="765" max="765" width="30" style="17" customWidth="1"/>
    <col min="766" max="766" width="24.42578125" style="17" customWidth="1"/>
    <col min="767" max="767" width="17.140625" style="17" customWidth="1"/>
    <col min="768" max="768" width="15.28515625" style="17" customWidth="1"/>
    <col min="769" max="769" width="13.42578125" style="17" customWidth="1"/>
    <col min="770" max="771" width="12.85546875" style="17" customWidth="1"/>
    <col min="772" max="772" width="15" style="17" customWidth="1"/>
    <col min="773" max="773" width="16.85546875" style="17" customWidth="1"/>
    <col min="774" max="774" width="16.140625" style="17" customWidth="1"/>
    <col min="775" max="775" width="15.42578125" style="17" customWidth="1"/>
    <col min="776" max="776" width="15.85546875" style="17" customWidth="1"/>
    <col min="777" max="777" width="19.42578125" style="17" customWidth="1"/>
    <col min="778" max="778" width="15.85546875" style="17" customWidth="1"/>
    <col min="779" max="779" width="14.28515625" style="17" customWidth="1"/>
    <col min="780" max="780" width="15.85546875" style="17" customWidth="1"/>
    <col min="781" max="781" width="17.7109375" style="17" customWidth="1"/>
    <col min="782" max="782" width="19.7109375" style="17" customWidth="1"/>
    <col min="783" max="783" width="14.42578125" style="17" customWidth="1"/>
    <col min="784" max="1019" width="9.28515625" style="17"/>
    <col min="1020" max="1020" width="12.140625" style="17" customWidth="1"/>
    <col min="1021" max="1021" width="30" style="17" customWidth="1"/>
    <col min="1022" max="1022" width="24.42578125" style="17" customWidth="1"/>
    <col min="1023" max="1023" width="17.140625" style="17" customWidth="1"/>
    <col min="1024" max="1024" width="15.28515625" style="17" customWidth="1"/>
    <col min="1025" max="1025" width="13.42578125" style="17" customWidth="1"/>
    <col min="1026" max="1027" width="12.85546875" style="17" customWidth="1"/>
    <col min="1028" max="1028" width="15" style="17" customWidth="1"/>
    <col min="1029" max="1029" width="16.85546875" style="17" customWidth="1"/>
    <col min="1030" max="1030" width="16.140625" style="17" customWidth="1"/>
    <col min="1031" max="1031" width="15.42578125" style="17" customWidth="1"/>
    <col min="1032" max="1032" width="15.85546875" style="17" customWidth="1"/>
    <col min="1033" max="1033" width="19.42578125" style="17" customWidth="1"/>
    <col min="1034" max="1034" width="15.85546875" style="17" customWidth="1"/>
    <col min="1035" max="1035" width="14.28515625" style="17" customWidth="1"/>
    <col min="1036" max="1036" width="15.85546875" style="17" customWidth="1"/>
    <col min="1037" max="1037" width="17.7109375" style="17" customWidth="1"/>
    <col min="1038" max="1038" width="19.7109375" style="17" customWidth="1"/>
    <col min="1039" max="1039" width="14.42578125" style="17" customWidth="1"/>
    <col min="1040" max="1275" width="9.28515625" style="17"/>
    <col min="1276" max="1276" width="12.140625" style="17" customWidth="1"/>
    <col min="1277" max="1277" width="30" style="17" customWidth="1"/>
    <col min="1278" max="1278" width="24.42578125" style="17" customWidth="1"/>
    <col min="1279" max="1279" width="17.140625" style="17" customWidth="1"/>
    <col min="1280" max="1280" width="15.28515625" style="17" customWidth="1"/>
    <col min="1281" max="1281" width="13.42578125" style="17" customWidth="1"/>
    <col min="1282" max="1283" width="12.85546875" style="17" customWidth="1"/>
    <col min="1284" max="1284" width="15" style="17" customWidth="1"/>
    <col min="1285" max="1285" width="16.85546875" style="17" customWidth="1"/>
    <col min="1286" max="1286" width="16.140625" style="17" customWidth="1"/>
    <col min="1287" max="1287" width="15.42578125" style="17" customWidth="1"/>
    <col min="1288" max="1288" width="15.85546875" style="17" customWidth="1"/>
    <col min="1289" max="1289" width="19.42578125" style="17" customWidth="1"/>
    <col min="1290" max="1290" width="15.85546875" style="17" customWidth="1"/>
    <col min="1291" max="1291" width="14.28515625" style="17" customWidth="1"/>
    <col min="1292" max="1292" width="15.85546875" style="17" customWidth="1"/>
    <col min="1293" max="1293" width="17.7109375" style="17" customWidth="1"/>
    <col min="1294" max="1294" width="19.7109375" style="17" customWidth="1"/>
    <col min="1295" max="1295" width="14.42578125" style="17" customWidth="1"/>
    <col min="1296" max="1531" width="9.28515625" style="17"/>
    <col min="1532" max="1532" width="12.140625" style="17" customWidth="1"/>
    <col min="1533" max="1533" width="30" style="17" customWidth="1"/>
    <col min="1534" max="1534" width="24.42578125" style="17" customWidth="1"/>
    <col min="1535" max="1535" width="17.140625" style="17" customWidth="1"/>
    <col min="1536" max="1536" width="15.28515625" style="17" customWidth="1"/>
    <col min="1537" max="1537" width="13.42578125" style="17" customWidth="1"/>
    <col min="1538" max="1539" width="12.85546875" style="17" customWidth="1"/>
    <col min="1540" max="1540" width="15" style="17" customWidth="1"/>
    <col min="1541" max="1541" width="16.85546875" style="17" customWidth="1"/>
    <col min="1542" max="1542" width="16.140625" style="17" customWidth="1"/>
    <col min="1543" max="1543" width="15.42578125" style="17" customWidth="1"/>
    <col min="1544" max="1544" width="15.85546875" style="17" customWidth="1"/>
    <col min="1545" max="1545" width="19.42578125" style="17" customWidth="1"/>
    <col min="1546" max="1546" width="15.85546875" style="17" customWidth="1"/>
    <col min="1547" max="1547" width="14.28515625" style="17" customWidth="1"/>
    <col min="1548" max="1548" width="15.85546875" style="17" customWidth="1"/>
    <col min="1549" max="1549" width="17.7109375" style="17" customWidth="1"/>
    <col min="1550" max="1550" width="19.7109375" style="17" customWidth="1"/>
    <col min="1551" max="1551" width="14.42578125" style="17" customWidth="1"/>
    <col min="1552" max="1787" width="9.28515625" style="17"/>
    <col min="1788" max="1788" width="12.140625" style="17" customWidth="1"/>
    <col min="1789" max="1789" width="30" style="17" customWidth="1"/>
    <col min="1790" max="1790" width="24.42578125" style="17" customWidth="1"/>
    <col min="1791" max="1791" width="17.140625" style="17" customWidth="1"/>
    <col min="1792" max="1792" width="15.28515625" style="17" customWidth="1"/>
    <col min="1793" max="1793" width="13.42578125" style="17" customWidth="1"/>
    <col min="1794" max="1795" width="12.85546875" style="17" customWidth="1"/>
    <col min="1796" max="1796" width="15" style="17" customWidth="1"/>
    <col min="1797" max="1797" width="16.85546875" style="17" customWidth="1"/>
    <col min="1798" max="1798" width="16.140625" style="17" customWidth="1"/>
    <col min="1799" max="1799" width="15.42578125" style="17" customWidth="1"/>
    <col min="1800" max="1800" width="15.85546875" style="17" customWidth="1"/>
    <col min="1801" max="1801" width="19.42578125" style="17" customWidth="1"/>
    <col min="1802" max="1802" width="15.85546875" style="17" customWidth="1"/>
    <col min="1803" max="1803" width="14.28515625" style="17" customWidth="1"/>
    <col min="1804" max="1804" width="15.85546875" style="17" customWidth="1"/>
    <col min="1805" max="1805" width="17.7109375" style="17" customWidth="1"/>
    <col min="1806" max="1806" width="19.7109375" style="17" customWidth="1"/>
    <col min="1807" max="1807" width="14.42578125" style="17" customWidth="1"/>
    <col min="1808" max="2043" width="9.28515625" style="17"/>
    <col min="2044" max="2044" width="12.140625" style="17" customWidth="1"/>
    <col min="2045" max="2045" width="30" style="17" customWidth="1"/>
    <col min="2046" max="2046" width="24.42578125" style="17" customWidth="1"/>
    <col min="2047" max="2047" width="17.140625" style="17" customWidth="1"/>
    <col min="2048" max="2048" width="15.28515625" style="17" customWidth="1"/>
    <col min="2049" max="2049" width="13.42578125" style="17" customWidth="1"/>
    <col min="2050" max="2051" width="12.85546875" style="17" customWidth="1"/>
    <col min="2052" max="2052" width="15" style="17" customWidth="1"/>
    <col min="2053" max="2053" width="16.85546875" style="17" customWidth="1"/>
    <col min="2054" max="2054" width="16.140625" style="17" customWidth="1"/>
    <col min="2055" max="2055" width="15.42578125" style="17" customWidth="1"/>
    <col min="2056" max="2056" width="15.85546875" style="17" customWidth="1"/>
    <col min="2057" max="2057" width="19.42578125" style="17" customWidth="1"/>
    <col min="2058" max="2058" width="15.85546875" style="17" customWidth="1"/>
    <col min="2059" max="2059" width="14.28515625" style="17" customWidth="1"/>
    <col min="2060" max="2060" width="15.85546875" style="17" customWidth="1"/>
    <col min="2061" max="2061" width="17.7109375" style="17" customWidth="1"/>
    <col min="2062" max="2062" width="19.7109375" style="17" customWidth="1"/>
    <col min="2063" max="2063" width="14.42578125" style="17" customWidth="1"/>
    <col min="2064" max="2299" width="9.28515625" style="17"/>
    <col min="2300" max="2300" width="12.140625" style="17" customWidth="1"/>
    <col min="2301" max="2301" width="30" style="17" customWidth="1"/>
    <col min="2302" max="2302" width="24.42578125" style="17" customWidth="1"/>
    <col min="2303" max="2303" width="17.140625" style="17" customWidth="1"/>
    <col min="2304" max="2304" width="15.28515625" style="17" customWidth="1"/>
    <col min="2305" max="2305" width="13.42578125" style="17" customWidth="1"/>
    <col min="2306" max="2307" width="12.85546875" style="17" customWidth="1"/>
    <col min="2308" max="2308" width="15" style="17" customWidth="1"/>
    <col min="2309" max="2309" width="16.85546875" style="17" customWidth="1"/>
    <col min="2310" max="2310" width="16.140625" style="17" customWidth="1"/>
    <col min="2311" max="2311" width="15.42578125" style="17" customWidth="1"/>
    <col min="2312" max="2312" width="15.85546875" style="17" customWidth="1"/>
    <col min="2313" max="2313" width="19.42578125" style="17" customWidth="1"/>
    <col min="2314" max="2314" width="15.85546875" style="17" customWidth="1"/>
    <col min="2315" max="2315" width="14.28515625" style="17" customWidth="1"/>
    <col min="2316" max="2316" width="15.85546875" style="17" customWidth="1"/>
    <col min="2317" max="2317" width="17.7109375" style="17" customWidth="1"/>
    <col min="2318" max="2318" width="19.7109375" style="17" customWidth="1"/>
    <col min="2319" max="2319" width="14.42578125" style="17" customWidth="1"/>
    <col min="2320" max="2555" width="9.28515625" style="17"/>
    <col min="2556" max="2556" width="12.140625" style="17" customWidth="1"/>
    <col min="2557" max="2557" width="30" style="17" customWidth="1"/>
    <col min="2558" max="2558" width="24.42578125" style="17" customWidth="1"/>
    <col min="2559" max="2559" width="17.140625" style="17" customWidth="1"/>
    <col min="2560" max="2560" width="15.28515625" style="17" customWidth="1"/>
    <col min="2561" max="2561" width="13.42578125" style="17" customWidth="1"/>
    <col min="2562" max="2563" width="12.85546875" style="17" customWidth="1"/>
    <col min="2564" max="2564" width="15" style="17" customWidth="1"/>
    <col min="2565" max="2565" width="16.85546875" style="17" customWidth="1"/>
    <col min="2566" max="2566" width="16.140625" style="17" customWidth="1"/>
    <col min="2567" max="2567" width="15.42578125" style="17" customWidth="1"/>
    <col min="2568" max="2568" width="15.85546875" style="17" customWidth="1"/>
    <col min="2569" max="2569" width="19.42578125" style="17" customWidth="1"/>
    <col min="2570" max="2570" width="15.85546875" style="17" customWidth="1"/>
    <col min="2571" max="2571" width="14.28515625" style="17" customWidth="1"/>
    <col min="2572" max="2572" width="15.85546875" style="17" customWidth="1"/>
    <col min="2573" max="2573" width="17.7109375" style="17" customWidth="1"/>
    <col min="2574" max="2574" width="19.7109375" style="17" customWidth="1"/>
    <col min="2575" max="2575" width="14.42578125" style="17" customWidth="1"/>
    <col min="2576" max="2811" width="9.28515625" style="17"/>
    <col min="2812" max="2812" width="12.140625" style="17" customWidth="1"/>
    <col min="2813" max="2813" width="30" style="17" customWidth="1"/>
    <col min="2814" max="2814" width="24.42578125" style="17" customWidth="1"/>
    <col min="2815" max="2815" width="17.140625" style="17" customWidth="1"/>
    <col min="2816" max="2816" width="15.28515625" style="17" customWidth="1"/>
    <col min="2817" max="2817" width="13.42578125" style="17" customWidth="1"/>
    <col min="2818" max="2819" width="12.85546875" style="17" customWidth="1"/>
    <col min="2820" max="2820" width="15" style="17" customWidth="1"/>
    <col min="2821" max="2821" width="16.85546875" style="17" customWidth="1"/>
    <col min="2822" max="2822" width="16.140625" style="17" customWidth="1"/>
    <col min="2823" max="2823" width="15.42578125" style="17" customWidth="1"/>
    <col min="2824" max="2824" width="15.85546875" style="17" customWidth="1"/>
    <col min="2825" max="2825" width="19.42578125" style="17" customWidth="1"/>
    <col min="2826" max="2826" width="15.85546875" style="17" customWidth="1"/>
    <col min="2827" max="2827" width="14.28515625" style="17" customWidth="1"/>
    <col min="2828" max="2828" width="15.85546875" style="17" customWidth="1"/>
    <col min="2829" max="2829" width="17.7109375" style="17" customWidth="1"/>
    <col min="2830" max="2830" width="19.7109375" style="17" customWidth="1"/>
    <col min="2831" max="2831" width="14.42578125" style="17" customWidth="1"/>
    <col min="2832" max="3067" width="9.28515625" style="17"/>
    <col min="3068" max="3068" width="12.140625" style="17" customWidth="1"/>
    <col min="3069" max="3069" width="30" style="17" customWidth="1"/>
    <col min="3070" max="3070" width="24.42578125" style="17" customWidth="1"/>
    <col min="3071" max="3071" width="17.140625" style="17" customWidth="1"/>
    <col min="3072" max="3072" width="15.28515625" style="17" customWidth="1"/>
    <col min="3073" max="3073" width="13.42578125" style="17" customWidth="1"/>
    <col min="3074" max="3075" width="12.85546875" style="17" customWidth="1"/>
    <col min="3076" max="3076" width="15" style="17" customWidth="1"/>
    <col min="3077" max="3077" width="16.85546875" style="17" customWidth="1"/>
    <col min="3078" max="3078" width="16.140625" style="17" customWidth="1"/>
    <col min="3079" max="3079" width="15.42578125" style="17" customWidth="1"/>
    <col min="3080" max="3080" width="15.85546875" style="17" customWidth="1"/>
    <col min="3081" max="3081" width="19.42578125" style="17" customWidth="1"/>
    <col min="3082" max="3082" width="15.85546875" style="17" customWidth="1"/>
    <col min="3083" max="3083" width="14.28515625" style="17" customWidth="1"/>
    <col min="3084" max="3084" width="15.85546875" style="17" customWidth="1"/>
    <col min="3085" max="3085" width="17.7109375" style="17" customWidth="1"/>
    <col min="3086" max="3086" width="19.7109375" style="17" customWidth="1"/>
    <col min="3087" max="3087" width="14.42578125" style="17" customWidth="1"/>
    <col min="3088" max="3323" width="9.28515625" style="17"/>
    <col min="3324" max="3324" width="12.140625" style="17" customWidth="1"/>
    <col min="3325" max="3325" width="30" style="17" customWidth="1"/>
    <col min="3326" max="3326" width="24.42578125" style="17" customWidth="1"/>
    <col min="3327" max="3327" width="17.140625" style="17" customWidth="1"/>
    <col min="3328" max="3328" width="15.28515625" style="17" customWidth="1"/>
    <col min="3329" max="3329" width="13.42578125" style="17" customWidth="1"/>
    <col min="3330" max="3331" width="12.85546875" style="17" customWidth="1"/>
    <col min="3332" max="3332" width="15" style="17" customWidth="1"/>
    <col min="3333" max="3333" width="16.85546875" style="17" customWidth="1"/>
    <col min="3334" max="3334" width="16.140625" style="17" customWidth="1"/>
    <col min="3335" max="3335" width="15.42578125" style="17" customWidth="1"/>
    <col min="3336" max="3336" width="15.85546875" style="17" customWidth="1"/>
    <col min="3337" max="3337" width="19.42578125" style="17" customWidth="1"/>
    <col min="3338" max="3338" width="15.85546875" style="17" customWidth="1"/>
    <col min="3339" max="3339" width="14.28515625" style="17" customWidth="1"/>
    <col min="3340" max="3340" width="15.85546875" style="17" customWidth="1"/>
    <col min="3341" max="3341" width="17.7109375" style="17" customWidth="1"/>
    <col min="3342" max="3342" width="19.7109375" style="17" customWidth="1"/>
    <col min="3343" max="3343" width="14.42578125" style="17" customWidth="1"/>
    <col min="3344" max="3579" width="9.28515625" style="17"/>
    <col min="3580" max="3580" width="12.140625" style="17" customWidth="1"/>
    <col min="3581" max="3581" width="30" style="17" customWidth="1"/>
    <col min="3582" max="3582" width="24.42578125" style="17" customWidth="1"/>
    <col min="3583" max="3583" width="17.140625" style="17" customWidth="1"/>
    <col min="3584" max="3584" width="15.28515625" style="17" customWidth="1"/>
    <col min="3585" max="3585" width="13.42578125" style="17" customWidth="1"/>
    <col min="3586" max="3587" width="12.85546875" style="17" customWidth="1"/>
    <col min="3588" max="3588" width="15" style="17" customWidth="1"/>
    <col min="3589" max="3589" width="16.85546875" style="17" customWidth="1"/>
    <col min="3590" max="3590" width="16.140625" style="17" customWidth="1"/>
    <col min="3591" max="3591" width="15.42578125" style="17" customWidth="1"/>
    <col min="3592" max="3592" width="15.85546875" style="17" customWidth="1"/>
    <col min="3593" max="3593" width="19.42578125" style="17" customWidth="1"/>
    <col min="3594" max="3594" width="15.85546875" style="17" customWidth="1"/>
    <col min="3595" max="3595" width="14.28515625" style="17" customWidth="1"/>
    <col min="3596" max="3596" width="15.85546875" style="17" customWidth="1"/>
    <col min="3597" max="3597" width="17.7109375" style="17" customWidth="1"/>
    <col min="3598" max="3598" width="19.7109375" style="17" customWidth="1"/>
    <col min="3599" max="3599" width="14.42578125" style="17" customWidth="1"/>
    <col min="3600" max="3835" width="9.28515625" style="17"/>
    <col min="3836" max="3836" width="12.140625" style="17" customWidth="1"/>
    <col min="3837" max="3837" width="30" style="17" customWidth="1"/>
    <col min="3838" max="3838" width="24.42578125" style="17" customWidth="1"/>
    <col min="3839" max="3839" width="17.140625" style="17" customWidth="1"/>
    <col min="3840" max="3840" width="15.28515625" style="17" customWidth="1"/>
    <col min="3841" max="3841" width="13.42578125" style="17" customWidth="1"/>
    <col min="3842" max="3843" width="12.85546875" style="17" customWidth="1"/>
    <col min="3844" max="3844" width="15" style="17" customWidth="1"/>
    <col min="3845" max="3845" width="16.85546875" style="17" customWidth="1"/>
    <col min="3846" max="3846" width="16.140625" style="17" customWidth="1"/>
    <col min="3847" max="3847" width="15.42578125" style="17" customWidth="1"/>
    <col min="3848" max="3848" width="15.85546875" style="17" customWidth="1"/>
    <col min="3849" max="3849" width="19.42578125" style="17" customWidth="1"/>
    <col min="3850" max="3850" width="15.85546875" style="17" customWidth="1"/>
    <col min="3851" max="3851" width="14.28515625" style="17" customWidth="1"/>
    <col min="3852" max="3852" width="15.85546875" style="17" customWidth="1"/>
    <col min="3853" max="3853" width="17.7109375" style="17" customWidth="1"/>
    <col min="3854" max="3854" width="19.7109375" style="17" customWidth="1"/>
    <col min="3855" max="3855" width="14.42578125" style="17" customWidth="1"/>
    <col min="3856" max="4091" width="9.28515625" style="17"/>
    <col min="4092" max="4092" width="12.140625" style="17" customWidth="1"/>
    <col min="4093" max="4093" width="30" style="17" customWidth="1"/>
    <col min="4094" max="4094" width="24.42578125" style="17" customWidth="1"/>
    <col min="4095" max="4095" width="17.140625" style="17" customWidth="1"/>
    <col min="4096" max="4096" width="15.28515625" style="17" customWidth="1"/>
    <col min="4097" max="4097" width="13.42578125" style="17" customWidth="1"/>
    <col min="4098" max="4099" width="12.85546875" style="17" customWidth="1"/>
    <col min="4100" max="4100" width="15" style="17" customWidth="1"/>
    <col min="4101" max="4101" width="16.85546875" style="17" customWidth="1"/>
    <col min="4102" max="4102" width="16.140625" style="17" customWidth="1"/>
    <col min="4103" max="4103" width="15.42578125" style="17" customWidth="1"/>
    <col min="4104" max="4104" width="15.85546875" style="17" customWidth="1"/>
    <col min="4105" max="4105" width="19.42578125" style="17" customWidth="1"/>
    <col min="4106" max="4106" width="15.85546875" style="17" customWidth="1"/>
    <col min="4107" max="4107" width="14.28515625" style="17" customWidth="1"/>
    <col min="4108" max="4108" width="15.85546875" style="17" customWidth="1"/>
    <col min="4109" max="4109" width="17.7109375" style="17" customWidth="1"/>
    <col min="4110" max="4110" width="19.7109375" style="17" customWidth="1"/>
    <col min="4111" max="4111" width="14.42578125" style="17" customWidth="1"/>
    <col min="4112" max="4347" width="9.28515625" style="17"/>
    <col min="4348" max="4348" width="12.140625" style="17" customWidth="1"/>
    <col min="4349" max="4349" width="30" style="17" customWidth="1"/>
    <col min="4350" max="4350" width="24.42578125" style="17" customWidth="1"/>
    <col min="4351" max="4351" width="17.140625" style="17" customWidth="1"/>
    <col min="4352" max="4352" width="15.28515625" style="17" customWidth="1"/>
    <col min="4353" max="4353" width="13.42578125" style="17" customWidth="1"/>
    <col min="4354" max="4355" width="12.85546875" style="17" customWidth="1"/>
    <col min="4356" max="4356" width="15" style="17" customWidth="1"/>
    <col min="4357" max="4357" width="16.85546875" style="17" customWidth="1"/>
    <col min="4358" max="4358" width="16.140625" style="17" customWidth="1"/>
    <col min="4359" max="4359" width="15.42578125" style="17" customWidth="1"/>
    <col min="4360" max="4360" width="15.85546875" style="17" customWidth="1"/>
    <col min="4361" max="4361" width="19.42578125" style="17" customWidth="1"/>
    <col min="4362" max="4362" width="15.85546875" style="17" customWidth="1"/>
    <col min="4363" max="4363" width="14.28515625" style="17" customWidth="1"/>
    <col min="4364" max="4364" width="15.85546875" style="17" customWidth="1"/>
    <col min="4365" max="4365" width="17.7109375" style="17" customWidth="1"/>
    <col min="4366" max="4366" width="19.7109375" style="17" customWidth="1"/>
    <col min="4367" max="4367" width="14.42578125" style="17" customWidth="1"/>
    <col min="4368" max="4603" width="9.28515625" style="17"/>
    <col min="4604" max="4604" width="12.140625" style="17" customWidth="1"/>
    <col min="4605" max="4605" width="30" style="17" customWidth="1"/>
    <col min="4606" max="4606" width="24.42578125" style="17" customWidth="1"/>
    <col min="4607" max="4607" width="17.140625" style="17" customWidth="1"/>
    <col min="4608" max="4608" width="15.28515625" style="17" customWidth="1"/>
    <col min="4609" max="4609" width="13.42578125" style="17" customWidth="1"/>
    <col min="4610" max="4611" width="12.85546875" style="17" customWidth="1"/>
    <col min="4612" max="4612" width="15" style="17" customWidth="1"/>
    <col min="4613" max="4613" width="16.85546875" style="17" customWidth="1"/>
    <col min="4614" max="4614" width="16.140625" style="17" customWidth="1"/>
    <col min="4615" max="4615" width="15.42578125" style="17" customWidth="1"/>
    <col min="4616" max="4616" width="15.85546875" style="17" customWidth="1"/>
    <col min="4617" max="4617" width="19.42578125" style="17" customWidth="1"/>
    <col min="4618" max="4618" width="15.85546875" style="17" customWidth="1"/>
    <col min="4619" max="4619" width="14.28515625" style="17" customWidth="1"/>
    <col min="4620" max="4620" width="15.85546875" style="17" customWidth="1"/>
    <col min="4621" max="4621" width="17.7109375" style="17" customWidth="1"/>
    <col min="4622" max="4622" width="19.7109375" style="17" customWidth="1"/>
    <col min="4623" max="4623" width="14.42578125" style="17" customWidth="1"/>
    <col min="4624" max="4859" width="9.28515625" style="17"/>
    <col min="4860" max="4860" width="12.140625" style="17" customWidth="1"/>
    <col min="4861" max="4861" width="30" style="17" customWidth="1"/>
    <col min="4862" max="4862" width="24.42578125" style="17" customWidth="1"/>
    <col min="4863" max="4863" width="17.140625" style="17" customWidth="1"/>
    <col min="4864" max="4864" width="15.28515625" style="17" customWidth="1"/>
    <col min="4865" max="4865" width="13.42578125" style="17" customWidth="1"/>
    <col min="4866" max="4867" width="12.85546875" style="17" customWidth="1"/>
    <col min="4868" max="4868" width="15" style="17" customWidth="1"/>
    <col min="4869" max="4869" width="16.85546875" style="17" customWidth="1"/>
    <col min="4870" max="4870" width="16.140625" style="17" customWidth="1"/>
    <col min="4871" max="4871" width="15.42578125" style="17" customWidth="1"/>
    <col min="4872" max="4872" width="15.85546875" style="17" customWidth="1"/>
    <col min="4873" max="4873" width="19.42578125" style="17" customWidth="1"/>
    <col min="4874" max="4874" width="15.85546875" style="17" customWidth="1"/>
    <col min="4875" max="4875" width="14.28515625" style="17" customWidth="1"/>
    <col min="4876" max="4876" width="15.85546875" style="17" customWidth="1"/>
    <col min="4877" max="4877" width="17.7109375" style="17" customWidth="1"/>
    <col min="4878" max="4878" width="19.7109375" style="17" customWidth="1"/>
    <col min="4879" max="4879" width="14.42578125" style="17" customWidth="1"/>
    <col min="4880" max="5115" width="9.28515625" style="17"/>
    <col min="5116" max="5116" width="12.140625" style="17" customWidth="1"/>
    <col min="5117" max="5117" width="30" style="17" customWidth="1"/>
    <col min="5118" max="5118" width="24.42578125" style="17" customWidth="1"/>
    <col min="5119" max="5119" width="17.140625" style="17" customWidth="1"/>
    <col min="5120" max="5120" width="15.28515625" style="17" customWidth="1"/>
    <col min="5121" max="5121" width="13.42578125" style="17" customWidth="1"/>
    <col min="5122" max="5123" width="12.85546875" style="17" customWidth="1"/>
    <col min="5124" max="5124" width="15" style="17" customWidth="1"/>
    <col min="5125" max="5125" width="16.85546875" style="17" customWidth="1"/>
    <col min="5126" max="5126" width="16.140625" style="17" customWidth="1"/>
    <col min="5127" max="5127" width="15.42578125" style="17" customWidth="1"/>
    <col min="5128" max="5128" width="15.85546875" style="17" customWidth="1"/>
    <col min="5129" max="5129" width="19.42578125" style="17" customWidth="1"/>
    <col min="5130" max="5130" width="15.85546875" style="17" customWidth="1"/>
    <col min="5131" max="5131" width="14.28515625" style="17" customWidth="1"/>
    <col min="5132" max="5132" width="15.85546875" style="17" customWidth="1"/>
    <col min="5133" max="5133" width="17.7109375" style="17" customWidth="1"/>
    <col min="5134" max="5134" width="19.7109375" style="17" customWidth="1"/>
    <col min="5135" max="5135" width="14.42578125" style="17" customWidth="1"/>
    <col min="5136" max="5371" width="9.28515625" style="17"/>
    <col min="5372" max="5372" width="12.140625" style="17" customWidth="1"/>
    <col min="5373" max="5373" width="30" style="17" customWidth="1"/>
    <col min="5374" max="5374" width="24.42578125" style="17" customWidth="1"/>
    <col min="5375" max="5375" width="17.140625" style="17" customWidth="1"/>
    <col min="5376" max="5376" width="15.28515625" style="17" customWidth="1"/>
    <col min="5377" max="5377" width="13.42578125" style="17" customWidth="1"/>
    <col min="5378" max="5379" width="12.85546875" style="17" customWidth="1"/>
    <col min="5380" max="5380" width="15" style="17" customWidth="1"/>
    <col min="5381" max="5381" width="16.85546875" style="17" customWidth="1"/>
    <col min="5382" max="5382" width="16.140625" style="17" customWidth="1"/>
    <col min="5383" max="5383" width="15.42578125" style="17" customWidth="1"/>
    <col min="5384" max="5384" width="15.85546875" style="17" customWidth="1"/>
    <col min="5385" max="5385" width="19.42578125" style="17" customWidth="1"/>
    <col min="5386" max="5386" width="15.85546875" style="17" customWidth="1"/>
    <col min="5387" max="5387" width="14.28515625" style="17" customWidth="1"/>
    <col min="5388" max="5388" width="15.85546875" style="17" customWidth="1"/>
    <col min="5389" max="5389" width="17.7109375" style="17" customWidth="1"/>
    <col min="5390" max="5390" width="19.7109375" style="17" customWidth="1"/>
    <col min="5391" max="5391" width="14.42578125" style="17" customWidth="1"/>
    <col min="5392" max="5627" width="9.28515625" style="17"/>
    <col min="5628" max="5628" width="12.140625" style="17" customWidth="1"/>
    <col min="5629" max="5629" width="30" style="17" customWidth="1"/>
    <col min="5630" max="5630" width="24.42578125" style="17" customWidth="1"/>
    <col min="5631" max="5631" width="17.140625" style="17" customWidth="1"/>
    <col min="5632" max="5632" width="15.28515625" style="17" customWidth="1"/>
    <col min="5633" max="5633" width="13.42578125" style="17" customWidth="1"/>
    <col min="5634" max="5635" width="12.85546875" style="17" customWidth="1"/>
    <col min="5636" max="5636" width="15" style="17" customWidth="1"/>
    <col min="5637" max="5637" width="16.85546875" style="17" customWidth="1"/>
    <col min="5638" max="5638" width="16.140625" style="17" customWidth="1"/>
    <col min="5639" max="5639" width="15.42578125" style="17" customWidth="1"/>
    <col min="5640" max="5640" width="15.85546875" style="17" customWidth="1"/>
    <col min="5641" max="5641" width="19.42578125" style="17" customWidth="1"/>
    <col min="5642" max="5642" width="15.85546875" style="17" customWidth="1"/>
    <col min="5643" max="5643" width="14.28515625" style="17" customWidth="1"/>
    <col min="5644" max="5644" width="15.85546875" style="17" customWidth="1"/>
    <col min="5645" max="5645" width="17.7109375" style="17" customWidth="1"/>
    <col min="5646" max="5646" width="19.7109375" style="17" customWidth="1"/>
    <col min="5647" max="5647" width="14.42578125" style="17" customWidth="1"/>
    <col min="5648" max="5883" width="9.28515625" style="17"/>
    <col min="5884" max="5884" width="12.140625" style="17" customWidth="1"/>
    <col min="5885" max="5885" width="30" style="17" customWidth="1"/>
    <col min="5886" max="5886" width="24.42578125" style="17" customWidth="1"/>
    <col min="5887" max="5887" width="17.140625" style="17" customWidth="1"/>
    <col min="5888" max="5888" width="15.28515625" style="17" customWidth="1"/>
    <col min="5889" max="5889" width="13.42578125" style="17" customWidth="1"/>
    <col min="5890" max="5891" width="12.85546875" style="17" customWidth="1"/>
    <col min="5892" max="5892" width="15" style="17" customWidth="1"/>
    <col min="5893" max="5893" width="16.85546875" style="17" customWidth="1"/>
    <col min="5894" max="5894" width="16.140625" style="17" customWidth="1"/>
    <col min="5895" max="5895" width="15.42578125" style="17" customWidth="1"/>
    <col min="5896" max="5896" width="15.85546875" style="17" customWidth="1"/>
    <col min="5897" max="5897" width="19.42578125" style="17" customWidth="1"/>
    <col min="5898" max="5898" width="15.85546875" style="17" customWidth="1"/>
    <col min="5899" max="5899" width="14.28515625" style="17" customWidth="1"/>
    <col min="5900" max="5900" width="15.85546875" style="17" customWidth="1"/>
    <col min="5901" max="5901" width="17.7109375" style="17" customWidth="1"/>
    <col min="5902" max="5902" width="19.7109375" style="17" customWidth="1"/>
    <col min="5903" max="5903" width="14.42578125" style="17" customWidth="1"/>
    <col min="5904" max="6139" width="9.28515625" style="17"/>
    <col min="6140" max="6140" width="12.140625" style="17" customWidth="1"/>
    <col min="6141" max="6141" width="30" style="17" customWidth="1"/>
    <col min="6142" max="6142" width="24.42578125" style="17" customWidth="1"/>
    <col min="6143" max="6143" width="17.140625" style="17" customWidth="1"/>
    <col min="6144" max="6144" width="15.28515625" style="17" customWidth="1"/>
    <col min="6145" max="6145" width="13.42578125" style="17" customWidth="1"/>
    <col min="6146" max="6147" width="12.85546875" style="17" customWidth="1"/>
    <col min="6148" max="6148" width="15" style="17" customWidth="1"/>
    <col min="6149" max="6149" width="16.85546875" style="17" customWidth="1"/>
    <col min="6150" max="6150" width="16.140625" style="17" customWidth="1"/>
    <col min="6151" max="6151" width="15.42578125" style="17" customWidth="1"/>
    <col min="6152" max="6152" width="15.85546875" style="17" customWidth="1"/>
    <col min="6153" max="6153" width="19.42578125" style="17" customWidth="1"/>
    <col min="6154" max="6154" width="15.85546875" style="17" customWidth="1"/>
    <col min="6155" max="6155" width="14.28515625" style="17" customWidth="1"/>
    <col min="6156" max="6156" width="15.85546875" style="17" customWidth="1"/>
    <col min="6157" max="6157" width="17.7109375" style="17" customWidth="1"/>
    <col min="6158" max="6158" width="19.7109375" style="17" customWidth="1"/>
    <col min="6159" max="6159" width="14.42578125" style="17" customWidth="1"/>
    <col min="6160" max="6395" width="9.28515625" style="17"/>
    <col min="6396" max="6396" width="12.140625" style="17" customWidth="1"/>
    <col min="6397" max="6397" width="30" style="17" customWidth="1"/>
    <col min="6398" max="6398" width="24.42578125" style="17" customWidth="1"/>
    <col min="6399" max="6399" width="17.140625" style="17" customWidth="1"/>
    <col min="6400" max="6400" width="15.28515625" style="17" customWidth="1"/>
    <col min="6401" max="6401" width="13.42578125" style="17" customWidth="1"/>
    <col min="6402" max="6403" width="12.85546875" style="17" customWidth="1"/>
    <col min="6404" max="6404" width="15" style="17" customWidth="1"/>
    <col min="6405" max="6405" width="16.85546875" style="17" customWidth="1"/>
    <col min="6406" max="6406" width="16.140625" style="17" customWidth="1"/>
    <col min="6407" max="6407" width="15.42578125" style="17" customWidth="1"/>
    <col min="6408" max="6408" width="15.85546875" style="17" customWidth="1"/>
    <col min="6409" max="6409" width="19.42578125" style="17" customWidth="1"/>
    <col min="6410" max="6410" width="15.85546875" style="17" customWidth="1"/>
    <col min="6411" max="6411" width="14.28515625" style="17" customWidth="1"/>
    <col min="6412" max="6412" width="15.85546875" style="17" customWidth="1"/>
    <col min="6413" max="6413" width="17.7109375" style="17" customWidth="1"/>
    <col min="6414" max="6414" width="19.7109375" style="17" customWidth="1"/>
    <col min="6415" max="6415" width="14.42578125" style="17" customWidth="1"/>
    <col min="6416" max="6651" width="9.28515625" style="17"/>
    <col min="6652" max="6652" width="12.140625" style="17" customWidth="1"/>
    <col min="6653" max="6653" width="30" style="17" customWidth="1"/>
    <col min="6654" max="6654" width="24.42578125" style="17" customWidth="1"/>
    <col min="6655" max="6655" width="17.140625" style="17" customWidth="1"/>
    <col min="6656" max="6656" width="15.28515625" style="17" customWidth="1"/>
    <col min="6657" max="6657" width="13.42578125" style="17" customWidth="1"/>
    <col min="6658" max="6659" width="12.85546875" style="17" customWidth="1"/>
    <col min="6660" max="6660" width="15" style="17" customWidth="1"/>
    <col min="6661" max="6661" width="16.85546875" style="17" customWidth="1"/>
    <col min="6662" max="6662" width="16.140625" style="17" customWidth="1"/>
    <col min="6663" max="6663" width="15.42578125" style="17" customWidth="1"/>
    <col min="6664" max="6664" width="15.85546875" style="17" customWidth="1"/>
    <col min="6665" max="6665" width="19.42578125" style="17" customWidth="1"/>
    <col min="6666" max="6666" width="15.85546875" style="17" customWidth="1"/>
    <col min="6667" max="6667" width="14.28515625" style="17" customWidth="1"/>
    <col min="6668" max="6668" width="15.85546875" style="17" customWidth="1"/>
    <col min="6669" max="6669" width="17.7109375" style="17" customWidth="1"/>
    <col min="6670" max="6670" width="19.7109375" style="17" customWidth="1"/>
    <col min="6671" max="6671" width="14.42578125" style="17" customWidth="1"/>
    <col min="6672" max="6907" width="9.28515625" style="17"/>
    <col min="6908" max="6908" width="12.140625" style="17" customWidth="1"/>
    <col min="6909" max="6909" width="30" style="17" customWidth="1"/>
    <col min="6910" max="6910" width="24.42578125" style="17" customWidth="1"/>
    <col min="6911" max="6911" width="17.140625" style="17" customWidth="1"/>
    <col min="6912" max="6912" width="15.28515625" style="17" customWidth="1"/>
    <col min="6913" max="6913" width="13.42578125" style="17" customWidth="1"/>
    <col min="6914" max="6915" width="12.85546875" style="17" customWidth="1"/>
    <col min="6916" max="6916" width="15" style="17" customWidth="1"/>
    <col min="6917" max="6917" width="16.85546875" style="17" customWidth="1"/>
    <col min="6918" max="6918" width="16.140625" style="17" customWidth="1"/>
    <col min="6919" max="6919" width="15.42578125" style="17" customWidth="1"/>
    <col min="6920" max="6920" width="15.85546875" style="17" customWidth="1"/>
    <col min="6921" max="6921" width="19.42578125" style="17" customWidth="1"/>
    <col min="6922" max="6922" width="15.85546875" style="17" customWidth="1"/>
    <col min="6923" max="6923" width="14.28515625" style="17" customWidth="1"/>
    <col min="6924" max="6924" width="15.85546875" style="17" customWidth="1"/>
    <col min="6925" max="6925" width="17.7109375" style="17" customWidth="1"/>
    <col min="6926" max="6926" width="19.7109375" style="17" customWidth="1"/>
    <col min="6927" max="6927" width="14.42578125" style="17" customWidth="1"/>
    <col min="6928" max="7163" width="9.28515625" style="17"/>
    <col min="7164" max="7164" width="12.140625" style="17" customWidth="1"/>
    <col min="7165" max="7165" width="30" style="17" customWidth="1"/>
    <col min="7166" max="7166" width="24.42578125" style="17" customWidth="1"/>
    <col min="7167" max="7167" width="17.140625" style="17" customWidth="1"/>
    <col min="7168" max="7168" width="15.28515625" style="17" customWidth="1"/>
    <col min="7169" max="7169" width="13.42578125" style="17" customWidth="1"/>
    <col min="7170" max="7171" width="12.85546875" style="17" customWidth="1"/>
    <col min="7172" max="7172" width="15" style="17" customWidth="1"/>
    <col min="7173" max="7173" width="16.85546875" style="17" customWidth="1"/>
    <col min="7174" max="7174" width="16.140625" style="17" customWidth="1"/>
    <col min="7175" max="7175" width="15.42578125" style="17" customWidth="1"/>
    <col min="7176" max="7176" width="15.85546875" style="17" customWidth="1"/>
    <col min="7177" max="7177" width="19.42578125" style="17" customWidth="1"/>
    <col min="7178" max="7178" width="15.85546875" style="17" customWidth="1"/>
    <col min="7179" max="7179" width="14.28515625" style="17" customWidth="1"/>
    <col min="7180" max="7180" width="15.85546875" style="17" customWidth="1"/>
    <col min="7181" max="7181" width="17.7109375" style="17" customWidth="1"/>
    <col min="7182" max="7182" width="19.7109375" style="17" customWidth="1"/>
    <col min="7183" max="7183" width="14.42578125" style="17" customWidth="1"/>
    <col min="7184" max="7419" width="9.28515625" style="17"/>
    <col min="7420" max="7420" width="12.140625" style="17" customWidth="1"/>
    <col min="7421" max="7421" width="30" style="17" customWidth="1"/>
    <col min="7422" max="7422" width="24.42578125" style="17" customWidth="1"/>
    <col min="7423" max="7423" width="17.140625" style="17" customWidth="1"/>
    <col min="7424" max="7424" width="15.28515625" style="17" customWidth="1"/>
    <col min="7425" max="7425" width="13.42578125" style="17" customWidth="1"/>
    <col min="7426" max="7427" width="12.85546875" style="17" customWidth="1"/>
    <col min="7428" max="7428" width="15" style="17" customWidth="1"/>
    <col min="7429" max="7429" width="16.85546875" style="17" customWidth="1"/>
    <col min="7430" max="7430" width="16.140625" style="17" customWidth="1"/>
    <col min="7431" max="7431" width="15.42578125" style="17" customWidth="1"/>
    <col min="7432" max="7432" width="15.85546875" style="17" customWidth="1"/>
    <col min="7433" max="7433" width="19.42578125" style="17" customWidth="1"/>
    <col min="7434" max="7434" width="15.85546875" style="17" customWidth="1"/>
    <col min="7435" max="7435" width="14.28515625" style="17" customWidth="1"/>
    <col min="7436" max="7436" width="15.85546875" style="17" customWidth="1"/>
    <col min="7437" max="7437" width="17.7109375" style="17" customWidth="1"/>
    <col min="7438" max="7438" width="19.7109375" style="17" customWidth="1"/>
    <col min="7439" max="7439" width="14.42578125" style="17" customWidth="1"/>
    <col min="7440" max="7675" width="9.28515625" style="17"/>
    <col min="7676" max="7676" width="12.140625" style="17" customWidth="1"/>
    <col min="7677" max="7677" width="30" style="17" customWidth="1"/>
    <col min="7678" max="7678" width="24.42578125" style="17" customWidth="1"/>
    <col min="7679" max="7679" width="17.140625" style="17" customWidth="1"/>
    <col min="7680" max="7680" width="15.28515625" style="17" customWidth="1"/>
    <col min="7681" max="7681" width="13.42578125" style="17" customWidth="1"/>
    <col min="7682" max="7683" width="12.85546875" style="17" customWidth="1"/>
    <col min="7684" max="7684" width="15" style="17" customWidth="1"/>
    <col min="7685" max="7685" width="16.85546875" style="17" customWidth="1"/>
    <col min="7686" max="7686" width="16.140625" style="17" customWidth="1"/>
    <col min="7687" max="7687" width="15.42578125" style="17" customWidth="1"/>
    <col min="7688" max="7688" width="15.85546875" style="17" customWidth="1"/>
    <col min="7689" max="7689" width="19.42578125" style="17" customWidth="1"/>
    <col min="7690" max="7690" width="15.85546875" style="17" customWidth="1"/>
    <col min="7691" max="7691" width="14.28515625" style="17" customWidth="1"/>
    <col min="7692" max="7692" width="15.85546875" style="17" customWidth="1"/>
    <col min="7693" max="7693" width="17.7109375" style="17" customWidth="1"/>
    <col min="7694" max="7694" width="19.7109375" style="17" customWidth="1"/>
    <col min="7695" max="7695" width="14.42578125" style="17" customWidth="1"/>
    <col min="7696" max="7931" width="9.28515625" style="17"/>
    <col min="7932" max="7932" width="12.140625" style="17" customWidth="1"/>
    <col min="7933" max="7933" width="30" style="17" customWidth="1"/>
    <col min="7934" max="7934" width="24.42578125" style="17" customWidth="1"/>
    <col min="7935" max="7935" width="17.140625" style="17" customWidth="1"/>
    <col min="7936" max="7936" width="15.28515625" style="17" customWidth="1"/>
    <col min="7937" max="7937" width="13.42578125" style="17" customWidth="1"/>
    <col min="7938" max="7939" width="12.85546875" style="17" customWidth="1"/>
    <col min="7940" max="7940" width="15" style="17" customWidth="1"/>
    <col min="7941" max="7941" width="16.85546875" style="17" customWidth="1"/>
    <col min="7942" max="7942" width="16.140625" style="17" customWidth="1"/>
    <col min="7943" max="7943" width="15.42578125" style="17" customWidth="1"/>
    <col min="7944" max="7944" width="15.85546875" style="17" customWidth="1"/>
    <col min="7945" max="7945" width="19.42578125" style="17" customWidth="1"/>
    <col min="7946" max="7946" width="15.85546875" style="17" customWidth="1"/>
    <col min="7947" max="7947" width="14.28515625" style="17" customWidth="1"/>
    <col min="7948" max="7948" width="15.85546875" style="17" customWidth="1"/>
    <col min="7949" max="7949" width="17.7109375" style="17" customWidth="1"/>
    <col min="7950" max="7950" width="19.7109375" style="17" customWidth="1"/>
    <col min="7951" max="7951" width="14.42578125" style="17" customWidth="1"/>
    <col min="7952" max="8187" width="9.28515625" style="17"/>
    <col min="8188" max="8188" width="12.140625" style="17" customWidth="1"/>
    <col min="8189" max="8189" width="30" style="17" customWidth="1"/>
    <col min="8190" max="8190" width="24.42578125" style="17" customWidth="1"/>
    <col min="8191" max="8191" width="17.140625" style="17" customWidth="1"/>
    <col min="8192" max="8192" width="15.28515625" style="17" customWidth="1"/>
    <col min="8193" max="8193" width="13.42578125" style="17" customWidth="1"/>
    <col min="8194" max="8195" width="12.85546875" style="17" customWidth="1"/>
    <col min="8196" max="8196" width="15" style="17" customWidth="1"/>
    <col min="8197" max="8197" width="16.85546875" style="17" customWidth="1"/>
    <col min="8198" max="8198" width="16.140625" style="17" customWidth="1"/>
    <col min="8199" max="8199" width="15.42578125" style="17" customWidth="1"/>
    <col min="8200" max="8200" width="15.85546875" style="17" customWidth="1"/>
    <col min="8201" max="8201" width="19.42578125" style="17" customWidth="1"/>
    <col min="8202" max="8202" width="15.85546875" style="17" customWidth="1"/>
    <col min="8203" max="8203" width="14.28515625" style="17" customWidth="1"/>
    <col min="8204" max="8204" width="15.85546875" style="17" customWidth="1"/>
    <col min="8205" max="8205" width="17.7109375" style="17" customWidth="1"/>
    <col min="8206" max="8206" width="19.7109375" style="17" customWidth="1"/>
    <col min="8207" max="8207" width="14.42578125" style="17" customWidth="1"/>
    <col min="8208" max="8443" width="9.28515625" style="17"/>
    <col min="8444" max="8444" width="12.140625" style="17" customWidth="1"/>
    <col min="8445" max="8445" width="30" style="17" customWidth="1"/>
    <col min="8446" max="8446" width="24.42578125" style="17" customWidth="1"/>
    <col min="8447" max="8447" width="17.140625" style="17" customWidth="1"/>
    <col min="8448" max="8448" width="15.28515625" style="17" customWidth="1"/>
    <col min="8449" max="8449" width="13.42578125" style="17" customWidth="1"/>
    <col min="8450" max="8451" width="12.85546875" style="17" customWidth="1"/>
    <col min="8452" max="8452" width="15" style="17" customWidth="1"/>
    <col min="8453" max="8453" width="16.85546875" style="17" customWidth="1"/>
    <col min="8454" max="8454" width="16.140625" style="17" customWidth="1"/>
    <col min="8455" max="8455" width="15.42578125" style="17" customWidth="1"/>
    <col min="8456" max="8456" width="15.85546875" style="17" customWidth="1"/>
    <col min="8457" max="8457" width="19.42578125" style="17" customWidth="1"/>
    <col min="8458" max="8458" width="15.85546875" style="17" customWidth="1"/>
    <col min="8459" max="8459" width="14.28515625" style="17" customWidth="1"/>
    <col min="8460" max="8460" width="15.85546875" style="17" customWidth="1"/>
    <col min="8461" max="8461" width="17.7109375" style="17" customWidth="1"/>
    <col min="8462" max="8462" width="19.7109375" style="17" customWidth="1"/>
    <col min="8463" max="8463" width="14.42578125" style="17" customWidth="1"/>
    <col min="8464" max="8699" width="9.28515625" style="17"/>
    <col min="8700" max="8700" width="12.140625" style="17" customWidth="1"/>
    <col min="8701" max="8701" width="30" style="17" customWidth="1"/>
    <col min="8702" max="8702" width="24.42578125" style="17" customWidth="1"/>
    <col min="8703" max="8703" width="17.140625" style="17" customWidth="1"/>
    <col min="8704" max="8704" width="15.28515625" style="17" customWidth="1"/>
    <col min="8705" max="8705" width="13.42578125" style="17" customWidth="1"/>
    <col min="8706" max="8707" width="12.85546875" style="17" customWidth="1"/>
    <col min="8708" max="8708" width="15" style="17" customWidth="1"/>
    <col min="8709" max="8709" width="16.85546875" style="17" customWidth="1"/>
    <col min="8710" max="8710" width="16.140625" style="17" customWidth="1"/>
    <col min="8711" max="8711" width="15.42578125" style="17" customWidth="1"/>
    <col min="8712" max="8712" width="15.85546875" style="17" customWidth="1"/>
    <col min="8713" max="8713" width="19.42578125" style="17" customWidth="1"/>
    <col min="8714" max="8714" width="15.85546875" style="17" customWidth="1"/>
    <col min="8715" max="8715" width="14.28515625" style="17" customWidth="1"/>
    <col min="8716" max="8716" width="15.85546875" style="17" customWidth="1"/>
    <col min="8717" max="8717" width="17.7109375" style="17" customWidth="1"/>
    <col min="8718" max="8718" width="19.7109375" style="17" customWidth="1"/>
    <col min="8719" max="8719" width="14.42578125" style="17" customWidth="1"/>
    <col min="8720" max="8955" width="9.28515625" style="17"/>
    <col min="8956" max="8956" width="12.140625" style="17" customWidth="1"/>
    <col min="8957" max="8957" width="30" style="17" customWidth="1"/>
    <col min="8958" max="8958" width="24.42578125" style="17" customWidth="1"/>
    <col min="8959" max="8959" width="17.140625" style="17" customWidth="1"/>
    <col min="8960" max="8960" width="15.28515625" style="17" customWidth="1"/>
    <col min="8961" max="8961" width="13.42578125" style="17" customWidth="1"/>
    <col min="8962" max="8963" width="12.85546875" style="17" customWidth="1"/>
    <col min="8964" max="8964" width="15" style="17" customWidth="1"/>
    <col min="8965" max="8965" width="16.85546875" style="17" customWidth="1"/>
    <col min="8966" max="8966" width="16.140625" style="17" customWidth="1"/>
    <col min="8967" max="8967" width="15.42578125" style="17" customWidth="1"/>
    <col min="8968" max="8968" width="15.85546875" style="17" customWidth="1"/>
    <col min="8969" max="8969" width="19.42578125" style="17" customWidth="1"/>
    <col min="8970" max="8970" width="15.85546875" style="17" customWidth="1"/>
    <col min="8971" max="8971" width="14.28515625" style="17" customWidth="1"/>
    <col min="8972" max="8972" width="15.85546875" style="17" customWidth="1"/>
    <col min="8973" max="8973" width="17.7109375" style="17" customWidth="1"/>
    <col min="8974" max="8974" width="19.7109375" style="17" customWidth="1"/>
    <col min="8975" max="8975" width="14.42578125" style="17" customWidth="1"/>
    <col min="8976" max="9211" width="9.28515625" style="17"/>
    <col min="9212" max="9212" width="12.140625" style="17" customWidth="1"/>
    <col min="9213" max="9213" width="30" style="17" customWidth="1"/>
    <col min="9214" max="9214" width="24.42578125" style="17" customWidth="1"/>
    <col min="9215" max="9215" width="17.140625" style="17" customWidth="1"/>
    <col min="9216" max="9216" width="15.28515625" style="17" customWidth="1"/>
    <col min="9217" max="9217" width="13.42578125" style="17" customWidth="1"/>
    <col min="9218" max="9219" width="12.85546875" style="17" customWidth="1"/>
    <col min="9220" max="9220" width="15" style="17" customWidth="1"/>
    <col min="9221" max="9221" width="16.85546875" style="17" customWidth="1"/>
    <col min="9222" max="9222" width="16.140625" style="17" customWidth="1"/>
    <col min="9223" max="9223" width="15.42578125" style="17" customWidth="1"/>
    <col min="9224" max="9224" width="15.85546875" style="17" customWidth="1"/>
    <col min="9225" max="9225" width="19.42578125" style="17" customWidth="1"/>
    <col min="9226" max="9226" width="15.85546875" style="17" customWidth="1"/>
    <col min="9227" max="9227" width="14.28515625" style="17" customWidth="1"/>
    <col min="9228" max="9228" width="15.85546875" style="17" customWidth="1"/>
    <col min="9229" max="9229" width="17.7109375" style="17" customWidth="1"/>
    <col min="9230" max="9230" width="19.7109375" style="17" customWidth="1"/>
    <col min="9231" max="9231" width="14.42578125" style="17" customWidth="1"/>
    <col min="9232" max="9467" width="9.28515625" style="17"/>
    <col min="9468" max="9468" width="12.140625" style="17" customWidth="1"/>
    <col min="9469" max="9469" width="30" style="17" customWidth="1"/>
    <col min="9470" max="9470" width="24.42578125" style="17" customWidth="1"/>
    <col min="9471" max="9471" width="17.140625" style="17" customWidth="1"/>
    <col min="9472" max="9472" width="15.28515625" style="17" customWidth="1"/>
    <col min="9473" max="9473" width="13.42578125" style="17" customWidth="1"/>
    <col min="9474" max="9475" width="12.85546875" style="17" customWidth="1"/>
    <col min="9476" max="9476" width="15" style="17" customWidth="1"/>
    <col min="9477" max="9477" width="16.85546875" style="17" customWidth="1"/>
    <col min="9478" max="9478" width="16.140625" style="17" customWidth="1"/>
    <col min="9479" max="9479" width="15.42578125" style="17" customWidth="1"/>
    <col min="9480" max="9480" width="15.85546875" style="17" customWidth="1"/>
    <col min="9481" max="9481" width="19.42578125" style="17" customWidth="1"/>
    <col min="9482" max="9482" width="15.85546875" style="17" customWidth="1"/>
    <col min="9483" max="9483" width="14.28515625" style="17" customWidth="1"/>
    <col min="9484" max="9484" width="15.85546875" style="17" customWidth="1"/>
    <col min="9485" max="9485" width="17.7109375" style="17" customWidth="1"/>
    <col min="9486" max="9486" width="19.7109375" style="17" customWidth="1"/>
    <col min="9487" max="9487" width="14.42578125" style="17" customWidth="1"/>
    <col min="9488" max="9723" width="9.28515625" style="17"/>
    <col min="9724" max="9724" width="12.140625" style="17" customWidth="1"/>
    <col min="9725" max="9725" width="30" style="17" customWidth="1"/>
    <col min="9726" max="9726" width="24.42578125" style="17" customWidth="1"/>
    <col min="9727" max="9727" width="17.140625" style="17" customWidth="1"/>
    <col min="9728" max="9728" width="15.28515625" style="17" customWidth="1"/>
    <col min="9729" max="9729" width="13.42578125" style="17" customWidth="1"/>
    <col min="9730" max="9731" width="12.85546875" style="17" customWidth="1"/>
    <col min="9732" max="9732" width="15" style="17" customWidth="1"/>
    <col min="9733" max="9733" width="16.85546875" style="17" customWidth="1"/>
    <col min="9734" max="9734" width="16.140625" style="17" customWidth="1"/>
    <col min="9735" max="9735" width="15.42578125" style="17" customWidth="1"/>
    <col min="9736" max="9736" width="15.85546875" style="17" customWidth="1"/>
    <col min="9737" max="9737" width="19.42578125" style="17" customWidth="1"/>
    <col min="9738" max="9738" width="15.85546875" style="17" customWidth="1"/>
    <col min="9739" max="9739" width="14.28515625" style="17" customWidth="1"/>
    <col min="9740" max="9740" width="15.85546875" style="17" customWidth="1"/>
    <col min="9741" max="9741" width="17.7109375" style="17" customWidth="1"/>
    <col min="9742" max="9742" width="19.7109375" style="17" customWidth="1"/>
    <col min="9743" max="9743" width="14.42578125" style="17" customWidth="1"/>
    <col min="9744" max="9979" width="9.28515625" style="17"/>
    <col min="9980" max="9980" width="12.140625" style="17" customWidth="1"/>
    <col min="9981" max="9981" width="30" style="17" customWidth="1"/>
    <col min="9982" max="9982" width="24.42578125" style="17" customWidth="1"/>
    <col min="9983" max="9983" width="17.140625" style="17" customWidth="1"/>
    <col min="9984" max="9984" width="15.28515625" style="17" customWidth="1"/>
    <col min="9985" max="9985" width="13.42578125" style="17" customWidth="1"/>
    <col min="9986" max="9987" width="12.85546875" style="17" customWidth="1"/>
    <col min="9988" max="9988" width="15" style="17" customWidth="1"/>
    <col min="9989" max="9989" width="16.85546875" style="17" customWidth="1"/>
    <col min="9990" max="9990" width="16.140625" style="17" customWidth="1"/>
    <col min="9991" max="9991" width="15.42578125" style="17" customWidth="1"/>
    <col min="9992" max="9992" width="15.85546875" style="17" customWidth="1"/>
    <col min="9993" max="9993" width="19.42578125" style="17" customWidth="1"/>
    <col min="9994" max="9994" width="15.85546875" style="17" customWidth="1"/>
    <col min="9995" max="9995" width="14.28515625" style="17" customWidth="1"/>
    <col min="9996" max="9996" width="15.85546875" style="17" customWidth="1"/>
    <col min="9997" max="9997" width="17.7109375" style="17" customWidth="1"/>
    <col min="9998" max="9998" width="19.7109375" style="17" customWidth="1"/>
    <col min="9999" max="9999" width="14.42578125" style="17" customWidth="1"/>
    <col min="10000" max="10235" width="9.28515625" style="17"/>
    <col min="10236" max="10236" width="12.140625" style="17" customWidth="1"/>
    <col min="10237" max="10237" width="30" style="17" customWidth="1"/>
    <col min="10238" max="10238" width="24.42578125" style="17" customWidth="1"/>
    <col min="10239" max="10239" width="17.140625" style="17" customWidth="1"/>
    <col min="10240" max="10240" width="15.28515625" style="17" customWidth="1"/>
    <col min="10241" max="10241" width="13.42578125" style="17" customWidth="1"/>
    <col min="10242" max="10243" width="12.85546875" style="17" customWidth="1"/>
    <col min="10244" max="10244" width="15" style="17" customWidth="1"/>
    <col min="10245" max="10245" width="16.85546875" style="17" customWidth="1"/>
    <col min="10246" max="10246" width="16.140625" style="17" customWidth="1"/>
    <col min="10247" max="10247" width="15.42578125" style="17" customWidth="1"/>
    <col min="10248" max="10248" width="15.85546875" style="17" customWidth="1"/>
    <col min="10249" max="10249" width="19.42578125" style="17" customWidth="1"/>
    <col min="10250" max="10250" width="15.85546875" style="17" customWidth="1"/>
    <col min="10251" max="10251" width="14.28515625" style="17" customWidth="1"/>
    <col min="10252" max="10252" width="15.85546875" style="17" customWidth="1"/>
    <col min="10253" max="10253" width="17.7109375" style="17" customWidth="1"/>
    <col min="10254" max="10254" width="19.7109375" style="17" customWidth="1"/>
    <col min="10255" max="10255" width="14.42578125" style="17" customWidth="1"/>
    <col min="10256" max="10491" width="9.28515625" style="17"/>
    <col min="10492" max="10492" width="12.140625" style="17" customWidth="1"/>
    <col min="10493" max="10493" width="30" style="17" customWidth="1"/>
    <col min="10494" max="10494" width="24.42578125" style="17" customWidth="1"/>
    <col min="10495" max="10495" width="17.140625" style="17" customWidth="1"/>
    <col min="10496" max="10496" width="15.28515625" style="17" customWidth="1"/>
    <col min="10497" max="10497" width="13.42578125" style="17" customWidth="1"/>
    <col min="10498" max="10499" width="12.85546875" style="17" customWidth="1"/>
    <col min="10500" max="10500" width="15" style="17" customWidth="1"/>
    <col min="10501" max="10501" width="16.85546875" style="17" customWidth="1"/>
    <col min="10502" max="10502" width="16.140625" style="17" customWidth="1"/>
    <col min="10503" max="10503" width="15.42578125" style="17" customWidth="1"/>
    <col min="10504" max="10504" width="15.85546875" style="17" customWidth="1"/>
    <col min="10505" max="10505" width="19.42578125" style="17" customWidth="1"/>
    <col min="10506" max="10506" width="15.85546875" style="17" customWidth="1"/>
    <col min="10507" max="10507" width="14.28515625" style="17" customWidth="1"/>
    <col min="10508" max="10508" width="15.85546875" style="17" customWidth="1"/>
    <col min="10509" max="10509" width="17.7109375" style="17" customWidth="1"/>
    <col min="10510" max="10510" width="19.7109375" style="17" customWidth="1"/>
    <col min="10511" max="10511" width="14.42578125" style="17" customWidth="1"/>
    <col min="10512" max="10747" width="9.28515625" style="17"/>
    <col min="10748" max="10748" width="12.140625" style="17" customWidth="1"/>
    <col min="10749" max="10749" width="30" style="17" customWidth="1"/>
    <col min="10750" max="10750" width="24.42578125" style="17" customWidth="1"/>
    <col min="10751" max="10751" width="17.140625" style="17" customWidth="1"/>
    <col min="10752" max="10752" width="15.28515625" style="17" customWidth="1"/>
    <col min="10753" max="10753" width="13.42578125" style="17" customWidth="1"/>
    <col min="10754" max="10755" width="12.85546875" style="17" customWidth="1"/>
    <col min="10756" max="10756" width="15" style="17" customWidth="1"/>
    <col min="10757" max="10757" width="16.85546875" style="17" customWidth="1"/>
    <col min="10758" max="10758" width="16.140625" style="17" customWidth="1"/>
    <col min="10759" max="10759" width="15.42578125" style="17" customWidth="1"/>
    <col min="10760" max="10760" width="15.85546875" style="17" customWidth="1"/>
    <col min="10761" max="10761" width="19.42578125" style="17" customWidth="1"/>
    <col min="10762" max="10762" width="15.85546875" style="17" customWidth="1"/>
    <col min="10763" max="10763" width="14.28515625" style="17" customWidth="1"/>
    <col min="10764" max="10764" width="15.85546875" style="17" customWidth="1"/>
    <col min="10765" max="10765" width="17.7109375" style="17" customWidth="1"/>
    <col min="10766" max="10766" width="19.7109375" style="17" customWidth="1"/>
    <col min="10767" max="10767" width="14.42578125" style="17" customWidth="1"/>
    <col min="10768" max="11003" width="9.28515625" style="17"/>
    <col min="11004" max="11004" width="12.140625" style="17" customWidth="1"/>
    <col min="11005" max="11005" width="30" style="17" customWidth="1"/>
    <col min="11006" max="11006" width="24.42578125" style="17" customWidth="1"/>
    <col min="11007" max="11007" width="17.140625" style="17" customWidth="1"/>
    <col min="11008" max="11008" width="15.28515625" style="17" customWidth="1"/>
    <col min="11009" max="11009" width="13.42578125" style="17" customWidth="1"/>
    <col min="11010" max="11011" width="12.85546875" style="17" customWidth="1"/>
    <col min="11012" max="11012" width="15" style="17" customWidth="1"/>
    <col min="11013" max="11013" width="16.85546875" style="17" customWidth="1"/>
    <col min="11014" max="11014" width="16.140625" style="17" customWidth="1"/>
    <col min="11015" max="11015" width="15.42578125" style="17" customWidth="1"/>
    <col min="11016" max="11016" width="15.85546875" style="17" customWidth="1"/>
    <col min="11017" max="11017" width="19.42578125" style="17" customWidth="1"/>
    <col min="11018" max="11018" width="15.85546875" style="17" customWidth="1"/>
    <col min="11019" max="11019" width="14.28515625" style="17" customWidth="1"/>
    <col min="11020" max="11020" width="15.85546875" style="17" customWidth="1"/>
    <col min="11021" max="11021" width="17.7109375" style="17" customWidth="1"/>
    <col min="11022" max="11022" width="19.7109375" style="17" customWidth="1"/>
    <col min="11023" max="11023" width="14.42578125" style="17" customWidth="1"/>
    <col min="11024" max="11259" width="9.28515625" style="17"/>
    <col min="11260" max="11260" width="12.140625" style="17" customWidth="1"/>
    <col min="11261" max="11261" width="30" style="17" customWidth="1"/>
    <col min="11262" max="11262" width="24.42578125" style="17" customWidth="1"/>
    <col min="11263" max="11263" width="17.140625" style="17" customWidth="1"/>
    <col min="11264" max="11264" width="15.28515625" style="17" customWidth="1"/>
    <col min="11265" max="11265" width="13.42578125" style="17" customWidth="1"/>
    <col min="11266" max="11267" width="12.85546875" style="17" customWidth="1"/>
    <col min="11268" max="11268" width="15" style="17" customWidth="1"/>
    <col min="11269" max="11269" width="16.85546875" style="17" customWidth="1"/>
    <col min="11270" max="11270" width="16.140625" style="17" customWidth="1"/>
    <col min="11271" max="11271" width="15.42578125" style="17" customWidth="1"/>
    <col min="11272" max="11272" width="15.85546875" style="17" customWidth="1"/>
    <col min="11273" max="11273" width="19.42578125" style="17" customWidth="1"/>
    <col min="11274" max="11274" width="15.85546875" style="17" customWidth="1"/>
    <col min="11275" max="11275" width="14.28515625" style="17" customWidth="1"/>
    <col min="11276" max="11276" width="15.85546875" style="17" customWidth="1"/>
    <col min="11277" max="11277" width="17.7109375" style="17" customWidth="1"/>
    <col min="11278" max="11278" width="19.7109375" style="17" customWidth="1"/>
    <col min="11279" max="11279" width="14.42578125" style="17" customWidth="1"/>
    <col min="11280" max="11515" width="9.28515625" style="17"/>
    <col min="11516" max="11516" width="12.140625" style="17" customWidth="1"/>
    <col min="11517" max="11517" width="30" style="17" customWidth="1"/>
    <col min="11518" max="11518" width="24.42578125" style="17" customWidth="1"/>
    <col min="11519" max="11519" width="17.140625" style="17" customWidth="1"/>
    <col min="11520" max="11520" width="15.28515625" style="17" customWidth="1"/>
    <col min="11521" max="11521" width="13.42578125" style="17" customWidth="1"/>
    <col min="11522" max="11523" width="12.85546875" style="17" customWidth="1"/>
    <col min="11524" max="11524" width="15" style="17" customWidth="1"/>
    <col min="11525" max="11525" width="16.85546875" style="17" customWidth="1"/>
    <col min="11526" max="11526" width="16.140625" style="17" customWidth="1"/>
    <col min="11527" max="11527" width="15.42578125" style="17" customWidth="1"/>
    <col min="11528" max="11528" width="15.85546875" style="17" customWidth="1"/>
    <col min="11529" max="11529" width="19.42578125" style="17" customWidth="1"/>
    <col min="11530" max="11530" width="15.85546875" style="17" customWidth="1"/>
    <col min="11531" max="11531" width="14.28515625" style="17" customWidth="1"/>
    <col min="11532" max="11532" width="15.85546875" style="17" customWidth="1"/>
    <col min="11533" max="11533" width="17.7109375" style="17" customWidth="1"/>
    <col min="11534" max="11534" width="19.7109375" style="17" customWidth="1"/>
    <col min="11535" max="11535" width="14.42578125" style="17" customWidth="1"/>
    <col min="11536" max="11771" width="9.28515625" style="17"/>
    <col min="11772" max="11772" width="12.140625" style="17" customWidth="1"/>
    <col min="11773" max="11773" width="30" style="17" customWidth="1"/>
    <col min="11774" max="11774" width="24.42578125" style="17" customWidth="1"/>
    <col min="11775" max="11775" width="17.140625" style="17" customWidth="1"/>
    <col min="11776" max="11776" width="15.28515625" style="17" customWidth="1"/>
    <col min="11777" max="11777" width="13.42578125" style="17" customWidth="1"/>
    <col min="11778" max="11779" width="12.85546875" style="17" customWidth="1"/>
    <col min="11780" max="11780" width="15" style="17" customWidth="1"/>
    <col min="11781" max="11781" width="16.85546875" style="17" customWidth="1"/>
    <col min="11782" max="11782" width="16.140625" style="17" customWidth="1"/>
    <col min="11783" max="11783" width="15.42578125" style="17" customWidth="1"/>
    <col min="11784" max="11784" width="15.85546875" style="17" customWidth="1"/>
    <col min="11785" max="11785" width="19.42578125" style="17" customWidth="1"/>
    <col min="11786" max="11786" width="15.85546875" style="17" customWidth="1"/>
    <col min="11787" max="11787" width="14.28515625" style="17" customWidth="1"/>
    <col min="11788" max="11788" width="15.85546875" style="17" customWidth="1"/>
    <col min="11789" max="11789" width="17.7109375" style="17" customWidth="1"/>
    <col min="11790" max="11790" width="19.7109375" style="17" customWidth="1"/>
    <col min="11791" max="11791" width="14.42578125" style="17" customWidth="1"/>
    <col min="11792" max="12027" width="9.28515625" style="17"/>
    <col min="12028" max="12028" width="12.140625" style="17" customWidth="1"/>
    <col min="12029" max="12029" width="30" style="17" customWidth="1"/>
    <col min="12030" max="12030" width="24.42578125" style="17" customWidth="1"/>
    <col min="12031" max="12031" width="17.140625" style="17" customWidth="1"/>
    <col min="12032" max="12032" width="15.28515625" style="17" customWidth="1"/>
    <col min="12033" max="12033" width="13.42578125" style="17" customWidth="1"/>
    <col min="12034" max="12035" width="12.85546875" style="17" customWidth="1"/>
    <col min="12036" max="12036" width="15" style="17" customWidth="1"/>
    <col min="12037" max="12037" width="16.85546875" style="17" customWidth="1"/>
    <col min="12038" max="12038" width="16.140625" style="17" customWidth="1"/>
    <col min="12039" max="12039" width="15.42578125" style="17" customWidth="1"/>
    <col min="12040" max="12040" width="15.85546875" style="17" customWidth="1"/>
    <col min="12041" max="12041" width="19.42578125" style="17" customWidth="1"/>
    <col min="12042" max="12042" width="15.85546875" style="17" customWidth="1"/>
    <col min="12043" max="12043" width="14.28515625" style="17" customWidth="1"/>
    <col min="12044" max="12044" width="15.85546875" style="17" customWidth="1"/>
    <col min="12045" max="12045" width="17.7109375" style="17" customWidth="1"/>
    <col min="12046" max="12046" width="19.7109375" style="17" customWidth="1"/>
    <col min="12047" max="12047" width="14.42578125" style="17" customWidth="1"/>
    <col min="12048" max="12283" width="9.28515625" style="17"/>
    <col min="12284" max="12284" width="12.140625" style="17" customWidth="1"/>
    <col min="12285" max="12285" width="30" style="17" customWidth="1"/>
    <col min="12286" max="12286" width="24.42578125" style="17" customWidth="1"/>
    <col min="12287" max="12287" width="17.140625" style="17" customWidth="1"/>
    <col min="12288" max="12288" width="15.28515625" style="17" customWidth="1"/>
    <col min="12289" max="12289" width="13.42578125" style="17" customWidth="1"/>
    <col min="12290" max="12291" width="12.85546875" style="17" customWidth="1"/>
    <col min="12292" max="12292" width="15" style="17" customWidth="1"/>
    <col min="12293" max="12293" width="16.85546875" style="17" customWidth="1"/>
    <col min="12294" max="12294" width="16.140625" style="17" customWidth="1"/>
    <col min="12295" max="12295" width="15.42578125" style="17" customWidth="1"/>
    <col min="12296" max="12296" width="15.85546875" style="17" customWidth="1"/>
    <col min="12297" max="12297" width="19.42578125" style="17" customWidth="1"/>
    <col min="12298" max="12298" width="15.85546875" style="17" customWidth="1"/>
    <col min="12299" max="12299" width="14.28515625" style="17" customWidth="1"/>
    <col min="12300" max="12300" width="15.85546875" style="17" customWidth="1"/>
    <col min="12301" max="12301" width="17.7109375" style="17" customWidth="1"/>
    <col min="12302" max="12302" width="19.7109375" style="17" customWidth="1"/>
    <col min="12303" max="12303" width="14.42578125" style="17" customWidth="1"/>
    <col min="12304" max="12539" width="9.28515625" style="17"/>
    <col min="12540" max="12540" width="12.140625" style="17" customWidth="1"/>
    <col min="12541" max="12541" width="30" style="17" customWidth="1"/>
    <col min="12542" max="12542" width="24.42578125" style="17" customWidth="1"/>
    <col min="12543" max="12543" width="17.140625" style="17" customWidth="1"/>
    <col min="12544" max="12544" width="15.28515625" style="17" customWidth="1"/>
    <col min="12545" max="12545" width="13.42578125" style="17" customWidth="1"/>
    <col min="12546" max="12547" width="12.85546875" style="17" customWidth="1"/>
    <col min="12548" max="12548" width="15" style="17" customWidth="1"/>
    <col min="12549" max="12549" width="16.85546875" style="17" customWidth="1"/>
    <col min="12550" max="12550" width="16.140625" style="17" customWidth="1"/>
    <col min="12551" max="12551" width="15.42578125" style="17" customWidth="1"/>
    <col min="12552" max="12552" width="15.85546875" style="17" customWidth="1"/>
    <col min="12553" max="12553" width="19.42578125" style="17" customWidth="1"/>
    <col min="12554" max="12554" width="15.85546875" style="17" customWidth="1"/>
    <col min="12555" max="12555" width="14.28515625" style="17" customWidth="1"/>
    <col min="12556" max="12556" width="15.85546875" style="17" customWidth="1"/>
    <col min="12557" max="12557" width="17.7109375" style="17" customWidth="1"/>
    <col min="12558" max="12558" width="19.7109375" style="17" customWidth="1"/>
    <col min="12559" max="12559" width="14.42578125" style="17" customWidth="1"/>
    <col min="12560" max="12795" width="9.28515625" style="17"/>
    <col min="12796" max="12796" width="12.140625" style="17" customWidth="1"/>
    <col min="12797" max="12797" width="30" style="17" customWidth="1"/>
    <col min="12798" max="12798" width="24.42578125" style="17" customWidth="1"/>
    <col min="12799" max="12799" width="17.140625" style="17" customWidth="1"/>
    <col min="12800" max="12800" width="15.28515625" style="17" customWidth="1"/>
    <col min="12801" max="12801" width="13.42578125" style="17" customWidth="1"/>
    <col min="12802" max="12803" width="12.85546875" style="17" customWidth="1"/>
    <col min="12804" max="12804" width="15" style="17" customWidth="1"/>
    <col min="12805" max="12805" width="16.85546875" style="17" customWidth="1"/>
    <col min="12806" max="12806" width="16.140625" style="17" customWidth="1"/>
    <col min="12807" max="12807" width="15.42578125" style="17" customWidth="1"/>
    <col min="12808" max="12808" width="15.85546875" style="17" customWidth="1"/>
    <col min="12809" max="12809" width="19.42578125" style="17" customWidth="1"/>
    <col min="12810" max="12810" width="15.85546875" style="17" customWidth="1"/>
    <col min="12811" max="12811" width="14.28515625" style="17" customWidth="1"/>
    <col min="12812" max="12812" width="15.85546875" style="17" customWidth="1"/>
    <col min="12813" max="12813" width="17.7109375" style="17" customWidth="1"/>
    <col min="12814" max="12814" width="19.7109375" style="17" customWidth="1"/>
    <col min="12815" max="12815" width="14.42578125" style="17" customWidth="1"/>
    <col min="12816" max="13051" width="9.28515625" style="17"/>
    <col min="13052" max="13052" width="12.140625" style="17" customWidth="1"/>
    <col min="13053" max="13053" width="30" style="17" customWidth="1"/>
    <col min="13054" max="13054" width="24.42578125" style="17" customWidth="1"/>
    <col min="13055" max="13055" width="17.140625" style="17" customWidth="1"/>
    <col min="13056" max="13056" width="15.28515625" style="17" customWidth="1"/>
    <col min="13057" max="13057" width="13.42578125" style="17" customWidth="1"/>
    <col min="13058" max="13059" width="12.85546875" style="17" customWidth="1"/>
    <col min="13060" max="13060" width="15" style="17" customWidth="1"/>
    <col min="13061" max="13061" width="16.85546875" style="17" customWidth="1"/>
    <col min="13062" max="13062" width="16.140625" style="17" customWidth="1"/>
    <col min="13063" max="13063" width="15.42578125" style="17" customWidth="1"/>
    <col min="13064" max="13064" width="15.85546875" style="17" customWidth="1"/>
    <col min="13065" max="13065" width="19.42578125" style="17" customWidth="1"/>
    <col min="13066" max="13066" width="15.85546875" style="17" customWidth="1"/>
    <col min="13067" max="13067" width="14.28515625" style="17" customWidth="1"/>
    <col min="13068" max="13068" width="15.85546875" style="17" customWidth="1"/>
    <col min="13069" max="13069" width="17.7109375" style="17" customWidth="1"/>
    <col min="13070" max="13070" width="19.7109375" style="17" customWidth="1"/>
    <col min="13071" max="13071" width="14.42578125" style="17" customWidth="1"/>
    <col min="13072" max="13307" width="9.28515625" style="17"/>
    <col min="13308" max="13308" width="12.140625" style="17" customWidth="1"/>
    <col min="13309" max="13309" width="30" style="17" customWidth="1"/>
    <col min="13310" max="13310" width="24.42578125" style="17" customWidth="1"/>
    <col min="13311" max="13311" width="17.140625" style="17" customWidth="1"/>
    <col min="13312" max="13312" width="15.28515625" style="17" customWidth="1"/>
    <col min="13313" max="13313" width="13.42578125" style="17" customWidth="1"/>
    <col min="13314" max="13315" width="12.85546875" style="17" customWidth="1"/>
    <col min="13316" max="13316" width="15" style="17" customWidth="1"/>
    <col min="13317" max="13317" width="16.85546875" style="17" customWidth="1"/>
    <col min="13318" max="13318" width="16.140625" style="17" customWidth="1"/>
    <col min="13319" max="13319" width="15.42578125" style="17" customWidth="1"/>
    <col min="13320" max="13320" width="15.85546875" style="17" customWidth="1"/>
    <col min="13321" max="13321" width="19.42578125" style="17" customWidth="1"/>
    <col min="13322" max="13322" width="15.85546875" style="17" customWidth="1"/>
    <col min="13323" max="13323" width="14.28515625" style="17" customWidth="1"/>
    <col min="13324" max="13324" width="15.85546875" style="17" customWidth="1"/>
    <col min="13325" max="13325" width="17.7109375" style="17" customWidth="1"/>
    <col min="13326" max="13326" width="19.7109375" style="17" customWidth="1"/>
    <col min="13327" max="13327" width="14.42578125" style="17" customWidth="1"/>
    <col min="13328" max="13563" width="9.28515625" style="17"/>
    <col min="13564" max="13564" width="12.140625" style="17" customWidth="1"/>
    <col min="13565" max="13565" width="30" style="17" customWidth="1"/>
    <col min="13566" max="13566" width="24.42578125" style="17" customWidth="1"/>
    <col min="13567" max="13567" width="17.140625" style="17" customWidth="1"/>
    <col min="13568" max="13568" width="15.28515625" style="17" customWidth="1"/>
    <col min="13569" max="13569" width="13.42578125" style="17" customWidth="1"/>
    <col min="13570" max="13571" width="12.85546875" style="17" customWidth="1"/>
    <col min="13572" max="13572" width="15" style="17" customWidth="1"/>
    <col min="13573" max="13573" width="16.85546875" style="17" customWidth="1"/>
    <col min="13574" max="13574" width="16.140625" style="17" customWidth="1"/>
    <col min="13575" max="13575" width="15.42578125" style="17" customWidth="1"/>
    <col min="13576" max="13576" width="15.85546875" style="17" customWidth="1"/>
    <col min="13577" max="13577" width="19.42578125" style="17" customWidth="1"/>
    <col min="13578" max="13578" width="15.85546875" style="17" customWidth="1"/>
    <col min="13579" max="13579" width="14.28515625" style="17" customWidth="1"/>
    <col min="13580" max="13580" width="15.85546875" style="17" customWidth="1"/>
    <col min="13581" max="13581" width="17.7109375" style="17" customWidth="1"/>
    <col min="13582" max="13582" width="19.7109375" style="17" customWidth="1"/>
    <col min="13583" max="13583" width="14.42578125" style="17" customWidth="1"/>
    <col min="13584" max="13819" width="9.28515625" style="17"/>
    <col min="13820" max="13820" width="12.140625" style="17" customWidth="1"/>
    <col min="13821" max="13821" width="30" style="17" customWidth="1"/>
    <col min="13822" max="13822" width="24.42578125" style="17" customWidth="1"/>
    <col min="13823" max="13823" width="17.140625" style="17" customWidth="1"/>
    <col min="13824" max="13824" width="15.28515625" style="17" customWidth="1"/>
    <col min="13825" max="13825" width="13.42578125" style="17" customWidth="1"/>
    <col min="13826" max="13827" width="12.85546875" style="17" customWidth="1"/>
    <col min="13828" max="13828" width="15" style="17" customWidth="1"/>
    <col min="13829" max="13829" width="16.85546875" style="17" customWidth="1"/>
    <col min="13830" max="13830" width="16.140625" style="17" customWidth="1"/>
    <col min="13831" max="13831" width="15.42578125" style="17" customWidth="1"/>
    <col min="13832" max="13832" width="15.85546875" style="17" customWidth="1"/>
    <col min="13833" max="13833" width="19.42578125" style="17" customWidth="1"/>
    <col min="13834" max="13834" width="15.85546875" style="17" customWidth="1"/>
    <col min="13835" max="13835" width="14.28515625" style="17" customWidth="1"/>
    <col min="13836" max="13836" width="15.85546875" style="17" customWidth="1"/>
    <col min="13837" max="13837" width="17.7109375" style="17" customWidth="1"/>
    <col min="13838" max="13838" width="19.7109375" style="17" customWidth="1"/>
    <col min="13839" max="13839" width="14.42578125" style="17" customWidth="1"/>
    <col min="13840" max="14075" width="9.28515625" style="17"/>
    <col min="14076" max="14076" width="12.140625" style="17" customWidth="1"/>
    <col min="14077" max="14077" width="30" style="17" customWidth="1"/>
    <col min="14078" max="14078" width="24.42578125" style="17" customWidth="1"/>
    <col min="14079" max="14079" width="17.140625" style="17" customWidth="1"/>
    <col min="14080" max="14080" width="15.28515625" style="17" customWidth="1"/>
    <col min="14081" max="14081" width="13.42578125" style="17" customWidth="1"/>
    <col min="14082" max="14083" width="12.85546875" style="17" customWidth="1"/>
    <col min="14084" max="14084" width="15" style="17" customWidth="1"/>
    <col min="14085" max="14085" width="16.85546875" style="17" customWidth="1"/>
    <col min="14086" max="14086" width="16.140625" style="17" customWidth="1"/>
    <col min="14087" max="14087" width="15.42578125" style="17" customWidth="1"/>
    <col min="14088" max="14088" width="15.85546875" style="17" customWidth="1"/>
    <col min="14089" max="14089" width="19.42578125" style="17" customWidth="1"/>
    <col min="14090" max="14090" width="15.85546875" style="17" customWidth="1"/>
    <col min="14091" max="14091" width="14.28515625" style="17" customWidth="1"/>
    <col min="14092" max="14092" width="15.85546875" style="17" customWidth="1"/>
    <col min="14093" max="14093" width="17.7109375" style="17" customWidth="1"/>
    <col min="14094" max="14094" width="19.7109375" style="17" customWidth="1"/>
    <col min="14095" max="14095" width="14.42578125" style="17" customWidth="1"/>
    <col min="14096" max="14331" width="9.28515625" style="17"/>
    <col min="14332" max="14332" width="12.140625" style="17" customWidth="1"/>
    <col min="14333" max="14333" width="30" style="17" customWidth="1"/>
    <col min="14334" max="14334" width="24.42578125" style="17" customWidth="1"/>
    <col min="14335" max="14335" width="17.140625" style="17" customWidth="1"/>
    <col min="14336" max="14336" width="15.28515625" style="17" customWidth="1"/>
    <col min="14337" max="14337" width="13.42578125" style="17" customWidth="1"/>
    <col min="14338" max="14339" width="12.85546875" style="17" customWidth="1"/>
    <col min="14340" max="14340" width="15" style="17" customWidth="1"/>
    <col min="14341" max="14341" width="16.85546875" style="17" customWidth="1"/>
    <col min="14342" max="14342" width="16.140625" style="17" customWidth="1"/>
    <col min="14343" max="14343" width="15.42578125" style="17" customWidth="1"/>
    <col min="14344" max="14344" width="15.85546875" style="17" customWidth="1"/>
    <col min="14345" max="14345" width="19.42578125" style="17" customWidth="1"/>
    <col min="14346" max="14346" width="15.85546875" style="17" customWidth="1"/>
    <col min="14347" max="14347" width="14.28515625" style="17" customWidth="1"/>
    <col min="14348" max="14348" width="15.85546875" style="17" customWidth="1"/>
    <col min="14349" max="14349" width="17.7109375" style="17" customWidth="1"/>
    <col min="14350" max="14350" width="19.7109375" style="17" customWidth="1"/>
    <col min="14351" max="14351" width="14.42578125" style="17" customWidth="1"/>
    <col min="14352" max="14587" width="9.28515625" style="17"/>
    <col min="14588" max="14588" width="12.140625" style="17" customWidth="1"/>
    <col min="14589" max="14589" width="30" style="17" customWidth="1"/>
    <col min="14590" max="14590" width="24.42578125" style="17" customWidth="1"/>
    <col min="14591" max="14591" width="17.140625" style="17" customWidth="1"/>
    <col min="14592" max="14592" width="15.28515625" style="17" customWidth="1"/>
    <col min="14593" max="14593" width="13.42578125" style="17" customWidth="1"/>
    <col min="14594" max="14595" width="12.85546875" style="17" customWidth="1"/>
    <col min="14596" max="14596" width="15" style="17" customWidth="1"/>
    <col min="14597" max="14597" width="16.85546875" style="17" customWidth="1"/>
    <col min="14598" max="14598" width="16.140625" style="17" customWidth="1"/>
    <col min="14599" max="14599" width="15.42578125" style="17" customWidth="1"/>
    <col min="14600" max="14600" width="15.85546875" style="17" customWidth="1"/>
    <col min="14601" max="14601" width="19.42578125" style="17" customWidth="1"/>
    <col min="14602" max="14602" width="15.85546875" style="17" customWidth="1"/>
    <col min="14603" max="14603" width="14.28515625" style="17" customWidth="1"/>
    <col min="14604" max="14604" width="15.85546875" style="17" customWidth="1"/>
    <col min="14605" max="14605" width="17.7109375" style="17" customWidth="1"/>
    <col min="14606" max="14606" width="19.7109375" style="17" customWidth="1"/>
    <col min="14607" max="14607" width="14.42578125" style="17" customWidth="1"/>
    <col min="14608" max="14843" width="9.28515625" style="17"/>
    <col min="14844" max="14844" width="12.140625" style="17" customWidth="1"/>
    <col min="14845" max="14845" width="30" style="17" customWidth="1"/>
    <col min="14846" max="14846" width="24.42578125" style="17" customWidth="1"/>
    <col min="14847" max="14847" width="17.140625" style="17" customWidth="1"/>
    <col min="14848" max="14848" width="15.28515625" style="17" customWidth="1"/>
    <col min="14849" max="14849" width="13.42578125" style="17" customWidth="1"/>
    <col min="14850" max="14851" width="12.85546875" style="17" customWidth="1"/>
    <col min="14852" max="14852" width="15" style="17" customWidth="1"/>
    <col min="14853" max="14853" width="16.85546875" style="17" customWidth="1"/>
    <col min="14854" max="14854" width="16.140625" style="17" customWidth="1"/>
    <col min="14855" max="14855" width="15.42578125" style="17" customWidth="1"/>
    <col min="14856" max="14856" width="15.85546875" style="17" customWidth="1"/>
    <col min="14857" max="14857" width="19.42578125" style="17" customWidth="1"/>
    <col min="14858" max="14858" width="15.85546875" style="17" customWidth="1"/>
    <col min="14859" max="14859" width="14.28515625" style="17" customWidth="1"/>
    <col min="14860" max="14860" width="15.85546875" style="17" customWidth="1"/>
    <col min="14861" max="14861" width="17.7109375" style="17" customWidth="1"/>
    <col min="14862" max="14862" width="19.7109375" style="17" customWidth="1"/>
    <col min="14863" max="14863" width="14.42578125" style="17" customWidth="1"/>
    <col min="14864" max="15099" width="9.28515625" style="17"/>
    <col min="15100" max="15100" width="12.140625" style="17" customWidth="1"/>
    <col min="15101" max="15101" width="30" style="17" customWidth="1"/>
    <col min="15102" max="15102" width="24.42578125" style="17" customWidth="1"/>
    <col min="15103" max="15103" width="17.140625" style="17" customWidth="1"/>
    <col min="15104" max="15104" width="15.28515625" style="17" customWidth="1"/>
    <col min="15105" max="15105" width="13.42578125" style="17" customWidth="1"/>
    <col min="15106" max="15107" width="12.85546875" style="17" customWidth="1"/>
    <col min="15108" max="15108" width="15" style="17" customWidth="1"/>
    <col min="15109" max="15109" width="16.85546875" style="17" customWidth="1"/>
    <col min="15110" max="15110" width="16.140625" style="17" customWidth="1"/>
    <col min="15111" max="15111" width="15.42578125" style="17" customWidth="1"/>
    <col min="15112" max="15112" width="15.85546875" style="17" customWidth="1"/>
    <col min="15113" max="15113" width="19.42578125" style="17" customWidth="1"/>
    <col min="15114" max="15114" width="15.85546875" style="17" customWidth="1"/>
    <col min="15115" max="15115" width="14.28515625" style="17" customWidth="1"/>
    <col min="15116" max="15116" width="15.85546875" style="17" customWidth="1"/>
    <col min="15117" max="15117" width="17.7109375" style="17" customWidth="1"/>
    <col min="15118" max="15118" width="19.7109375" style="17" customWidth="1"/>
    <col min="15119" max="15119" width="14.42578125" style="17" customWidth="1"/>
    <col min="15120" max="15355" width="9.28515625" style="17"/>
    <col min="15356" max="15356" width="12.140625" style="17" customWidth="1"/>
    <col min="15357" max="15357" width="30" style="17" customWidth="1"/>
    <col min="15358" max="15358" width="24.42578125" style="17" customWidth="1"/>
    <col min="15359" max="15359" width="17.140625" style="17" customWidth="1"/>
    <col min="15360" max="15360" width="15.28515625" style="17" customWidth="1"/>
    <col min="15361" max="15361" width="13.42578125" style="17" customWidth="1"/>
    <col min="15362" max="15363" width="12.85546875" style="17" customWidth="1"/>
    <col min="15364" max="15364" width="15" style="17" customWidth="1"/>
    <col min="15365" max="15365" width="16.85546875" style="17" customWidth="1"/>
    <col min="15366" max="15366" width="16.140625" style="17" customWidth="1"/>
    <col min="15367" max="15367" width="15.42578125" style="17" customWidth="1"/>
    <col min="15368" max="15368" width="15.85546875" style="17" customWidth="1"/>
    <col min="15369" max="15369" width="19.42578125" style="17" customWidth="1"/>
    <col min="15370" max="15370" width="15.85546875" style="17" customWidth="1"/>
    <col min="15371" max="15371" width="14.28515625" style="17" customWidth="1"/>
    <col min="15372" max="15372" width="15.85546875" style="17" customWidth="1"/>
    <col min="15373" max="15373" width="17.7109375" style="17" customWidth="1"/>
    <col min="15374" max="15374" width="19.7109375" style="17" customWidth="1"/>
    <col min="15375" max="15375" width="14.42578125" style="17" customWidth="1"/>
    <col min="15376" max="15611" width="9.28515625" style="17"/>
    <col min="15612" max="15612" width="12.140625" style="17" customWidth="1"/>
    <col min="15613" max="15613" width="30" style="17" customWidth="1"/>
    <col min="15614" max="15614" width="24.42578125" style="17" customWidth="1"/>
    <col min="15615" max="15615" width="17.140625" style="17" customWidth="1"/>
    <col min="15616" max="15616" width="15.28515625" style="17" customWidth="1"/>
    <col min="15617" max="15617" width="13.42578125" style="17" customWidth="1"/>
    <col min="15618" max="15619" width="12.85546875" style="17" customWidth="1"/>
    <col min="15620" max="15620" width="15" style="17" customWidth="1"/>
    <col min="15621" max="15621" width="16.85546875" style="17" customWidth="1"/>
    <col min="15622" max="15622" width="16.140625" style="17" customWidth="1"/>
    <col min="15623" max="15623" width="15.42578125" style="17" customWidth="1"/>
    <col min="15624" max="15624" width="15.85546875" style="17" customWidth="1"/>
    <col min="15625" max="15625" width="19.42578125" style="17" customWidth="1"/>
    <col min="15626" max="15626" width="15.85546875" style="17" customWidth="1"/>
    <col min="15627" max="15627" width="14.28515625" style="17" customWidth="1"/>
    <col min="15628" max="15628" width="15.85546875" style="17" customWidth="1"/>
    <col min="15629" max="15629" width="17.7109375" style="17" customWidth="1"/>
    <col min="15630" max="15630" width="19.7109375" style="17" customWidth="1"/>
    <col min="15631" max="15631" width="14.42578125" style="17" customWidth="1"/>
    <col min="15632" max="15867" width="9.28515625" style="17"/>
    <col min="15868" max="15868" width="12.140625" style="17" customWidth="1"/>
    <col min="15869" max="15869" width="30" style="17" customWidth="1"/>
    <col min="15870" max="15870" width="24.42578125" style="17" customWidth="1"/>
    <col min="15871" max="15871" width="17.140625" style="17" customWidth="1"/>
    <col min="15872" max="15872" width="15.28515625" style="17" customWidth="1"/>
    <col min="15873" max="15873" width="13.42578125" style="17" customWidth="1"/>
    <col min="15874" max="15875" width="12.85546875" style="17" customWidth="1"/>
    <col min="15876" max="15876" width="15" style="17" customWidth="1"/>
    <col min="15877" max="15877" width="16.85546875" style="17" customWidth="1"/>
    <col min="15878" max="15878" width="16.140625" style="17" customWidth="1"/>
    <col min="15879" max="15879" width="15.42578125" style="17" customWidth="1"/>
    <col min="15880" max="15880" width="15.85546875" style="17" customWidth="1"/>
    <col min="15881" max="15881" width="19.42578125" style="17" customWidth="1"/>
    <col min="15882" max="15882" width="15.85546875" style="17" customWidth="1"/>
    <col min="15883" max="15883" width="14.28515625" style="17" customWidth="1"/>
    <col min="15884" max="15884" width="15.85546875" style="17" customWidth="1"/>
    <col min="15885" max="15885" width="17.7109375" style="17" customWidth="1"/>
    <col min="15886" max="15886" width="19.7109375" style="17" customWidth="1"/>
    <col min="15887" max="15887" width="14.42578125" style="17" customWidth="1"/>
    <col min="15888" max="16123" width="9.28515625" style="17"/>
    <col min="16124" max="16124" width="12.140625" style="17" customWidth="1"/>
    <col min="16125" max="16125" width="30" style="17" customWidth="1"/>
    <col min="16126" max="16126" width="24.42578125" style="17" customWidth="1"/>
    <col min="16127" max="16127" width="17.140625" style="17" customWidth="1"/>
    <col min="16128" max="16128" width="15.28515625" style="17" customWidth="1"/>
    <col min="16129" max="16129" width="13.42578125" style="17" customWidth="1"/>
    <col min="16130" max="16131" width="12.85546875" style="17" customWidth="1"/>
    <col min="16132" max="16132" width="15" style="17" customWidth="1"/>
    <col min="16133" max="16133" width="16.85546875" style="17" customWidth="1"/>
    <col min="16134" max="16134" width="16.140625" style="17" customWidth="1"/>
    <col min="16135" max="16135" width="15.42578125" style="17" customWidth="1"/>
    <col min="16136" max="16136" width="15.85546875" style="17" customWidth="1"/>
    <col min="16137" max="16137" width="19.42578125" style="17" customWidth="1"/>
    <col min="16138" max="16138" width="15.85546875" style="17" customWidth="1"/>
    <col min="16139" max="16139" width="14.28515625" style="17" customWidth="1"/>
    <col min="16140" max="16140" width="15.85546875" style="17" customWidth="1"/>
    <col min="16141" max="16141" width="17.7109375" style="17" customWidth="1"/>
    <col min="16142" max="16142" width="19.7109375" style="17" customWidth="1"/>
    <col min="16143" max="16143" width="14.42578125" style="17" customWidth="1"/>
    <col min="16144" max="16383" width="9.28515625" style="17"/>
    <col min="16384" max="16384" width="9.28515625" style="17" customWidth="1"/>
  </cols>
  <sheetData>
    <row r="1" spans="1:20" s="25" customFormat="1" ht="15.6" x14ac:dyDescent="0.3">
      <c r="G1" s="26"/>
      <c r="I1" s="27"/>
      <c r="J1" s="27"/>
      <c r="K1" s="27"/>
      <c r="L1" s="27"/>
      <c r="M1" s="27"/>
      <c r="N1" s="27"/>
      <c r="O1" s="27"/>
      <c r="P1" s="27"/>
      <c r="Q1" s="27"/>
      <c r="R1" s="27"/>
      <c r="S1" s="27"/>
    </row>
    <row r="2" spans="1:20" s="25" customFormat="1" ht="15.6" x14ac:dyDescent="0.3">
      <c r="A2" s="45"/>
      <c r="G2" s="26"/>
      <c r="I2" s="27"/>
      <c r="J2" s="27"/>
      <c r="K2" s="27"/>
      <c r="L2" s="27"/>
      <c r="M2" s="27"/>
      <c r="N2" s="27"/>
      <c r="O2" s="27"/>
      <c r="P2" s="27"/>
      <c r="Q2" s="27"/>
      <c r="R2" s="27"/>
      <c r="S2" s="27"/>
    </row>
    <row r="3" spans="1:20" s="25" customFormat="1" ht="15.6" x14ac:dyDescent="0.3">
      <c r="A3" s="45"/>
      <c r="G3" s="26"/>
      <c r="I3" s="27"/>
      <c r="J3" s="27"/>
      <c r="K3" s="27"/>
      <c r="L3" s="27"/>
      <c r="M3" s="27"/>
      <c r="N3" s="27"/>
      <c r="O3" s="27"/>
      <c r="P3" s="27"/>
      <c r="Q3" s="27"/>
      <c r="R3" s="27"/>
      <c r="S3" s="27"/>
    </row>
    <row r="4" spans="1:20" x14ac:dyDescent="0.25">
      <c r="A4" s="45"/>
    </row>
    <row r="5" spans="1:20" x14ac:dyDescent="0.25">
      <c r="A5" s="45"/>
    </row>
    <row r="6" spans="1:20" ht="15.6" x14ac:dyDescent="0.3">
      <c r="A6" s="133" t="s">
        <v>25</v>
      </c>
      <c r="B6" s="133"/>
      <c r="C6" s="133"/>
      <c r="D6" s="133"/>
      <c r="E6" s="133"/>
      <c r="F6" s="133"/>
      <c r="G6" s="133"/>
      <c r="H6" s="133"/>
      <c r="I6" s="133"/>
      <c r="J6" s="133"/>
      <c r="K6" s="133"/>
      <c r="L6" s="133"/>
      <c r="M6" s="133"/>
      <c r="N6" s="133"/>
      <c r="O6" s="133"/>
      <c r="P6" s="133"/>
      <c r="Q6" s="133"/>
      <c r="R6" s="133"/>
      <c r="S6" s="133"/>
      <c r="T6" s="133"/>
    </row>
    <row r="7" spans="1:20" ht="15.6" x14ac:dyDescent="0.3">
      <c r="A7" s="133"/>
      <c r="B7" s="133"/>
      <c r="C7" s="133"/>
      <c r="D7" s="133"/>
      <c r="E7" s="133"/>
      <c r="F7" s="133"/>
      <c r="G7" s="133"/>
      <c r="H7" s="133"/>
      <c r="I7" s="133"/>
      <c r="J7" s="133"/>
      <c r="K7" s="133"/>
      <c r="L7" s="133"/>
      <c r="M7" s="133"/>
      <c r="N7" s="133"/>
      <c r="O7" s="133"/>
      <c r="P7" s="133"/>
      <c r="Q7" s="133"/>
      <c r="R7" s="133"/>
      <c r="S7" s="133"/>
      <c r="T7" s="133"/>
    </row>
    <row r="8" spans="1:20" ht="15.6" x14ac:dyDescent="0.3">
      <c r="A8" s="50"/>
      <c r="B8" s="50"/>
      <c r="C8" s="50"/>
      <c r="D8" s="50"/>
      <c r="E8" s="50"/>
      <c r="F8" s="50"/>
      <c r="G8" s="50"/>
      <c r="H8" s="50"/>
      <c r="I8" s="50"/>
      <c r="J8" s="50"/>
      <c r="K8" s="50"/>
      <c r="L8" s="50"/>
      <c r="M8" s="50"/>
      <c r="N8" s="50"/>
      <c r="O8" s="50"/>
      <c r="P8" s="50"/>
      <c r="Q8" s="50"/>
      <c r="R8" s="50"/>
      <c r="S8" s="50"/>
      <c r="T8" s="50"/>
    </row>
    <row r="9" spans="1:20" ht="15.6" x14ac:dyDescent="0.3">
      <c r="A9" s="28"/>
      <c r="B9" s="28"/>
      <c r="C9" s="28"/>
      <c r="D9" s="28"/>
      <c r="E9" s="28"/>
      <c r="F9" s="28"/>
      <c r="G9" s="28"/>
      <c r="I9" s="29" t="s">
        <v>33</v>
      </c>
      <c r="J9" s="30"/>
      <c r="K9" s="28" t="s">
        <v>34</v>
      </c>
      <c r="L9" s="49"/>
      <c r="M9" s="28" t="s">
        <v>35</v>
      </c>
      <c r="N9" s="28"/>
      <c r="O9" s="28"/>
      <c r="P9" s="28"/>
      <c r="Q9" s="28"/>
      <c r="R9" s="28"/>
    </row>
    <row r="10" spans="1:20" ht="15.6" x14ac:dyDescent="0.3">
      <c r="A10" s="71"/>
      <c r="B10" s="71"/>
      <c r="C10" s="71"/>
      <c r="D10" s="71"/>
      <c r="E10" s="71"/>
      <c r="F10" s="71"/>
      <c r="G10" s="71"/>
      <c r="I10" s="71"/>
      <c r="J10" s="71"/>
      <c r="K10" s="71"/>
      <c r="L10" s="71"/>
      <c r="M10" s="71"/>
      <c r="N10" s="71"/>
      <c r="O10" s="71"/>
      <c r="P10" s="71"/>
      <c r="Q10" s="71"/>
      <c r="R10" s="71"/>
    </row>
    <row r="11" spans="1:20" ht="15" customHeight="1" x14ac:dyDescent="0.3">
      <c r="A11" s="46"/>
      <c r="B11" s="46"/>
      <c r="C11" s="46"/>
      <c r="D11" s="46"/>
      <c r="E11" s="46"/>
      <c r="F11" s="46"/>
      <c r="G11" s="46"/>
      <c r="I11" s="46"/>
      <c r="J11" s="47" t="s">
        <v>41</v>
      </c>
      <c r="K11" s="48"/>
      <c r="L11" s="46"/>
      <c r="M11" s="46"/>
      <c r="N11" s="46"/>
      <c r="O11" s="46"/>
      <c r="P11" s="46"/>
      <c r="Q11" s="46"/>
      <c r="R11" s="46"/>
    </row>
    <row r="12" spans="1:20" ht="15.6" x14ac:dyDescent="0.3">
      <c r="A12" s="18"/>
      <c r="B12" s="18"/>
      <c r="C12" s="18"/>
      <c r="D12" s="18"/>
      <c r="E12" s="18"/>
      <c r="F12" s="18"/>
      <c r="G12" s="18"/>
      <c r="H12" s="18"/>
      <c r="I12" s="18"/>
      <c r="J12" s="18"/>
      <c r="K12" s="18"/>
      <c r="L12" s="18"/>
      <c r="M12" s="18"/>
      <c r="N12" s="18"/>
      <c r="O12" s="18"/>
      <c r="P12" s="18"/>
      <c r="Q12" s="18"/>
      <c r="R12" s="18"/>
    </row>
    <row r="13" spans="1:20" x14ac:dyDescent="0.25">
      <c r="A13" s="121" t="s">
        <v>36</v>
      </c>
      <c r="B13" s="121"/>
      <c r="C13" s="121"/>
      <c r="D13" s="121"/>
      <c r="E13" s="121"/>
      <c r="F13" s="121"/>
      <c r="G13" s="121"/>
      <c r="H13" s="121"/>
      <c r="I13" s="121"/>
      <c r="J13" s="121"/>
      <c r="K13" s="121"/>
      <c r="L13" s="72"/>
    </row>
    <row r="14" spans="1:20" x14ac:dyDescent="0.25">
      <c r="A14" s="153" t="s">
        <v>21</v>
      </c>
      <c r="B14" s="153"/>
      <c r="C14" s="153"/>
      <c r="D14" s="70"/>
      <c r="E14" s="134"/>
      <c r="F14" s="134"/>
      <c r="G14" s="134"/>
      <c r="H14" s="134"/>
      <c r="I14" s="134"/>
      <c r="J14" s="134"/>
      <c r="K14" s="134"/>
      <c r="L14" s="134"/>
      <c r="M14" s="134"/>
      <c r="N14" s="134"/>
      <c r="O14" s="134"/>
      <c r="P14" s="134"/>
      <c r="Q14" s="134"/>
      <c r="R14" s="134"/>
      <c r="S14" s="134"/>
      <c r="T14" s="134"/>
    </row>
    <row r="15" spans="1:20" x14ac:dyDescent="0.25">
      <c r="A15" s="153" t="s">
        <v>29</v>
      </c>
      <c r="B15" s="153"/>
      <c r="C15" s="153"/>
      <c r="D15" s="70"/>
      <c r="E15" s="134"/>
      <c r="F15" s="134"/>
      <c r="G15" s="134"/>
      <c r="H15" s="134"/>
      <c r="I15" s="134"/>
      <c r="J15" s="134"/>
      <c r="K15" s="134"/>
      <c r="L15" s="134"/>
      <c r="M15" s="134"/>
      <c r="N15" s="134"/>
      <c r="O15" s="134"/>
      <c r="P15" s="134"/>
      <c r="Q15" s="134"/>
      <c r="R15" s="134"/>
      <c r="S15" s="134"/>
      <c r="T15" s="134"/>
    </row>
    <row r="16" spans="1:20" x14ac:dyDescent="0.25">
      <c r="A16" s="36"/>
      <c r="B16" s="36"/>
      <c r="C16" s="36"/>
      <c r="D16" s="36"/>
      <c r="E16" s="37"/>
      <c r="F16" s="37"/>
      <c r="G16" s="37"/>
      <c r="H16" s="37"/>
      <c r="I16" s="37"/>
      <c r="J16" s="37"/>
      <c r="K16" s="37"/>
      <c r="L16" s="37"/>
    </row>
    <row r="17" spans="1:20" x14ac:dyDescent="0.25">
      <c r="A17" s="121" t="s">
        <v>37</v>
      </c>
      <c r="B17" s="121"/>
      <c r="C17" s="121"/>
      <c r="D17" s="121"/>
      <c r="E17" s="121"/>
      <c r="F17" s="121"/>
      <c r="G17" s="121"/>
      <c r="H17" s="121"/>
      <c r="I17" s="121"/>
      <c r="J17" s="121"/>
      <c r="K17" s="121"/>
      <c r="L17" s="72"/>
    </row>
    <row r="18" spans="1:20" ht="15.75" customHeight="1" x14ac:dyDescent="0.25">
      <c r="A18" s="153" t="s">
        <v>85</v>
      </c>
      <c r="B18" s="153"/>
      <c r="C18" s="153"/>
      <c r="D18" s="80"/>
      <c r="E18" s="79">
        <f>+IF(D18="Biudžetinė",0.0014,IF(D18="Verslo įm. ir kt.",0.0046,IF(D18="Kitos organizacijos**",0.003,0)))</f>
        <v>0</v>
      </c>
      <c r="F18" s="77"/>
      <c r="G18" s="78"/>
      <c r="H18" s="72"/>
      <c r="I18" s="72"/>
      <c r="J18" s="72"/>
      <c r="K18" s="72"/>
      <c r="L18" s="72"/>
    </row>
    <row r="19" spans="1:20" x14ac:dyDescent="0.25">
      <c r="A19" s="85"/>
      <c r="E19" s="38"/>
    </row>
    <row r="20" spans="1:20" s="19" customFormat="1" ht="16.5" customHeight="1" x14ac:dyDescent="0.25">
      <c r="A20" s="124" t="s">
        <v>5</v>
      </c>
      <c r="B20" s="124" t="s">
        <v>6</v>
      </c>
      <c r="C20" s="124" t="s">
        <v>7</v>
      </c>
      <c r="D20" s="125" t="s">
        <v>71</v>
      </c>
      <c r="E20" s="124" t="s">
        <v>8</v>
      </c>
      <c r="F20" s="124" t="s">
        <v>42</v>
      </c>
      <c r="G20" s="129" t="s">
        <v>9</v>
      </c>
      <c r="H20" s="130"/>
      <c r="I20" s="130"/>
      <c r="J20" s="130"/>
      <c r="K20" s="131"/>
      <c r="L20" s="125" t="s">
        <v>49</v>
      </c>
      <c r="M20" s="125" t="s">
        <v>38</v>
      </c>
      <c r="N20" s="124" t="s">
        <v>10</v>
      </c>
      <c r="O20" s="124" t="s">
        <v>48</v>
      </c>
      <c r="P20" s="124" t="s">
        <v>16</v>
      </c>
      <c r="Q20" s="124" t="s">
        <v>22</v>
      </c>
      <c r="R20" s="124" t="s">
        <v>23</v>
      </c>
      <c r="S20" s="124" t="s">
        <v>26</v>
      </c>
      <c r="T20" s="124" t="s">
        <v>24</v>
      </c>
    </row>
    <row r="21" spans="1:20" s="19" customFormat="1" ht="12.75" customHeight="1" x14ac:dyDescent="0.25">
      <c r="A21" s="124"/>
      <c r="B21" s="124"/>
      <c r="C21" s="124"/>
      <c r="D21" s="126"/>
      <c r="E21" s="124"/>
      <c r="F21" s="124"/>
      <c r="G21" s="124" t="s">
        <v>11</v>
      </c>
      <c r="H21" s="124" t="s">
        <v>12</v>
      </c>
      <c r="I21" s="124" t="s">
        <v>74</v>
      </c>
      <c r="J21" s="124" t="s">
        <v>73</v>
      </c>
      <c r="K21" s="124" t="s">
        <v>13</v>
      </c>
      <c r="L21" s="126"/>
      <c r="M21" s="126"/>
      <c r="N21" s="124"/>
      <c r="O21" s="124"/>
      <c r="P21" s="124"/>
      <c r="Q21" s="124"/>
      <c r="R21" s="124"/>
      <c r="S21" s="124"/>
      <c r="T21" s="124"/>
    </row>
    <row r="22" spans="1:20" s="19" customFormat="1" ht="88.95" customHeight="1" x14ac:dyDescent="0.25">
      <c r="A22" s="124"/>
      <c r="B22" s="124"/>
      <c r="C22" s="124"/>
      <c r="D22" s="127"/>
      <c r="E22" s="124"/>
      <c r="F22" s="124"/>
      <c r="G22" s="124"/>
      <c r="H22" s="124"/>
      <c r="I22" s="124"/>
      <c r="J22" s="124"/>
      <c r="K22" s="124"/>
      <c r="L22" s="127"/>
      <c r="M22" s="127"/>
      <c r="N22" s="124"/>
      <c r="O22" s="124"/>
      <c r="P22" s="124"/>
      <c r="Q22" s="124"/>
      <c r="R22" s="124"/>
      <c r="S22" s="124"/>
      <c r="T22" s="124"/>
    </row>
    <row r="23" spans="1:20" ht="20.399999999999999" customHeight="1" x14ac:dyDescent="0.25">
      <c r="A23" s="16">
        <v>1</v>
      </c>
      <c r="B23" s="16">
        <v>2</v>
      </c>
      <c r="C23" s="16">
        <v>3</v>
      </c>
      <c r="D23" s="16">
        <v>4</v>
      </c>
      <c r="E23" s="16">
        <v>5</v>
      </c>
      <c r="F23" s="16">
        <v>6</v>
      </c>
      <c r="G23" s="31" t="s">
        <v>76</v>
      </c>
      <c r="H23" s="16">
        <v>8</v>
      </c>
      <c r="I23" s="16">
        <v>9</v>
      </c>
      <c r="J23" s="16">
        <v>10</v>
      </c>
      <c r="K23" s="16">
        <v>11</v>
      </c>
      <c r="L23" s="16">
        <v>12</v>
      </c>
      <c r="M23" s="73" t="s">
        <v>80</v>
      </c>
      <c r="N23" s="73">
        <v>14</v>
      </c>
      <c r="O23" s="73">
        <v>15</v>
      </c>
      <c r="P23" s="73">
        <v>16</v>
      </c>
      <c r="Q23" s="73">
        <v>17</v>
      </c>
      <c r="R23" s="73">
        <v>18</v>
      </c>
      <c r="S23" s="73">
        <v>19</v>
      </c>
      <c r="T23" s="73">
        <v>20</v>
      </c>
    </row>
    <row r="24" spans="1:20" x14ac:dyDescent="0.25">
      <c r="A24" s="39"/>
      <c r="B24" s="3"/>
      <c r="C24" s="3"/>
      <c r="D24" s="3"/>
      <c r="E24" s="4"/>
      <c r="F24" s="4"/>
      <c r="G24" s="4"/>
      <c r="H24" s="4"/>
      <c r="I24" s="4"/>
      <c r="J24" s="4"/>
      <c r="K24" s="4"/>
      <c r="L24" s="4">
        <f>IF($E$18=0%,0,(IF(D24="Terminuota",((1+$E$18+0.0203)*(G24+H24+I24+J24)+K24),((1+$E$18+0.0131)*(G24+H24+I24+J24)+K24))))</f>
        <v>0</v>
      </c>
      <c r="M24" s="32">
        <f>IF(E24=0,0,L24*F24/E24)</f>
        <v>0</v>
      </c>
      <c r="N24" s="33"/>
      <c r="O24" s="14"/>
      <c r="P24" s="34" t="str">
        <f>IF(OR(N24="",O24=""),"",VLOOKUP(CONCATENATE(N24," dienų darbo savaitė"),'Atostogų išmokų FN'!$A$8:$AH$9,O24-16)/100)</f>
        <v/>
      </c>
      <c r="Q24" s="32">
        <f>IF(N24="",0,(M24-(((K24+I24+(I24*($E$18+IF(D24="terminuota",0.0203,0.0131))))*F24/E24)))*P24)</f>
        <v>0</v>
      </c>
      <c r="R24" s="4"/>
      <c r="S24" s="34" t="str">
        <f>IF(OR(N24="",R24=""),"",HLOOKUP(R24,'Papild.poilsio d. išmokų FN '!$C$6:$Q$8,3,0)/100)</f>
        <v/>
      </c>
      <c r="T24" s="32">
        <f>+IF(R24="",0,(M24-(((K24+I24+(I24*($E$18+IF(D24="terminuota",0.0203,0.0131))))*F24/E24)))*S24)</f>
        <v>0</v>
      </c>
    </row>
    <row r="25" spans="1:20" x14ac:dyDescent="0.25">
      <c r="A25" s="39"/>
      <c r="B25" s="3"/>
      <c r="C25" s="3"/>
      <c r="D25" s="3"/>
      <c r="E25" s="4"/>
      <c r="F25" s="4"/>
      <c r="G25" s="4"/>
      <c r="H25" s="4"/>
      <c r="I25" s="4"/>
      <c r="J25" s="4"/>
      <c r="K25" s="4"/>
      <c r="L25" s="4">
        <f t="shared" ref="L25:L68" si="0">IF($E$18=0%,0,(IF(D25="Terminuota",((1+$E$18+0.0203)*(G25+H25+I25+J25)+K25),((1+$E$18+0.0131)*(G25+H25+I25+J25)+K25))))</f>
        <v>0</v>
      </c>
      <c r="M25" s="32">
        <f t="shared" ref="M25:M68" si="1">IF(E25=0,0,L25*F25/E25)</f>
        <v>0</v>
      </c>
      <c r="N25" s="33"/>
      <c r="O25" s="14"/>
      <c r="P25" s="34" t="str">
        <f>IF(OR(N25="",O25=""),"",VLOOKUP(CONCATENATE(N25," dienų darbo savaitė"),'Atostogų išmokų FN'!$A$8:$AH$9,O25-16)/100)</f>
        <v/>
      </c>
      <c r="Q25" s="32">
        <f t="shared" ref="Q25:Q68" si="2">IF(N25="",0,(M25-(((K25+I25+(I25*($E$18+IF(D25="terminuota",0.0203,0.0131))))*F25/E25)))*P25)</f>
        <v>0</v>
      </c>
      <c r="R25" s="4"/>
      <c r="S25" s="34" t="str">
        <f>IF(OR(N25="",R25=""),"",HLOOKUP(R25,'Papild.poilsio d. išmokų FN '!$C$6:$Q$8,3,0)/100)</f>
        <v/>
      </c>
      <c r="T25" s="32">
        <f t="shared" ref="T25:T68" si="3">+IF(R25="",0,(M25-(((K25+I25+(I25*($E$18+IF(D25="terminuota",0.0203,0.0131))))*F25/E25)))*S25)</f>
        <v>0</v>
      </c>
    </row>
    <row r="26" spans="1:20" x14ac:dyDescent="0.25">
      <c r="A26" s="39"/>
      <c r="B26" s="3"/>
      <c r="C26" s="3"/>
      <c r="D26" s="3"/>
      <c r="E26" s="4"/>
      <c r="F26" s="4"/>
      <c r="G26" s="4"/>
      <c r="H26" s="4"/>
      <c r="I26" s="4"/>
      <c r="J26" s="4"/>
      <c r="K26" s="4"/>
      <c r="L26" s="4">
        <f t="shared" si="0"/>
        <v>0</v>
      </c>
      <c r="M26" s="32">
        <f t="shared" si="1"/>
        <v>0</v>
      </c>
      <c r="N26" s="33"/>
      <c r="O26" s="14"/>
      <c r="P26" s="34" t="str">
        <f>IF(OR(N26="",O26=""),"",VLOOKUP(CONCATENATE(N26," dienų darbo savaitė"),'Atostogų išmokų FN'!$A$8:$AH$9,O26-16)/100)</f>
        <v/>
      </c>
      <c r="Q26" s="32">
        <f t="shared" si="2"/>
        <v>0</v>
      </c>
      <c r="R26" s="4"/>
      <c r="S26" s="34" t="str">
        <f>IF(OR(N26="",R26=""),"",HLOOKUP(R26,'Papild.poilsio d. išmokų FN '!$C$6:$Q$8,3,0)/100)</f>
        <v/>
      </c>
      <c r="T26" s="32">
        <f t="shared" si="3"/>
        <v>0</v>
      </c>
    </row>
    <row r="27" spans="1:20" x14ac:dyDescent="0.25">
      <c r="A27" s="39"/>
      <c r="B27" s="3"/>
      <c r="C27" s="3"/>
      <c r="D27" s="69"/>
      <c r="E27" s="4"/>
      <c r="F27" s="4"/>
      <c r="G27" s="4"/>
      <c r="H27" s="4"/>
      <c r="I27" s="4"/>
      <c r="J27" s="4"/>
      <c r="K27" s="4"/>
      <c r="L27" s="4">
        <f t="shared" si="0"/>
        <v>0</v>
      </c>
      <c r="M27" s="32">
        <f t="shared" si="1"/>
        <v>0</v>
      </c>
      <c r="N27" s="33"/>
      <c r="O27" s="14"/>
      <c r="P27" s="34" t="str">
        <f>IF(OR(N27="",O27=""),"",VLOOKUP(CONCATENATE(N27," dienų darbo savaitė"),'Atostogų išmokų FN'!$A$8:$AH$9,O27-16)/100)</f>
        <v/>
      </c>
      <c r="Q27" s="32">
        <f>IF(N27="",0,(M27-(((K27+I27+(I27*($E$18+IF(D27="terminuota",0.0203,0.0131))))*F27/E27)))*P27)</f>
        <v>0</v>
      </c>
      <c r="R27" s="4"/>
      <c r="S27" s="34" t="str">
        <f>IF(OR(N27="",R27=""),"",HLOOKUP(R27,'Papild.poilsio d. išmokų FN '!$C$6:$Q$8,3,0)/100)</f>
        <v/>
      </c>
      <c r="T27" s="32">
        <f t="shared" si="3"/>
        <v>0</v>
      </c>
    </row>
    <row r="28" spans="1:20" x14ac:dyDescent="0.25">
      <c r="A28" s="39"/>
      <c r="B28" s="3"/>
      <c r="C28" s="3"/>
      <c r="D28" s="69"/>
      <c r="E28" s="4"/>
      <c r="F28" s="4"/>
      <c r="G28" s="4"/>
      <c r="H28" s="4"/>
      <c r="I28" s="4"/>
      <c r="J28" s="4"/>
      <c r="K28" s="4"/>
      <c r="L28" s="4">
        <f>IF($E$18=0%,0,(IF(D28="Terminuota",((1+$E$18+0.0203)*(G28+H28+I28+J28)+K28),((1+$E$18+0.0131)*(G28+H28+I28+J28)+K28))))</f>
        <v>0</v>
      </c>
      <c r="M28" s="32">
        <f t="shared" si="1"/>
        <v>0</v>
      </c>
      <c r="N28" s="33"/>
      <c r="O28" s="14"/>
      <c r="P28" s="34" t="str">
        <f>IF(OR(N28="",O28=""),"",VLOOKUP(CONCATENATE(N28," dienų darbo savaitė"),'Atostogų išmokų FN'!$A$8:$AH$9,O28-16)/100)</f>
        <v/>
      </c>
      <c r="Q28" s="32">
        <f t="shared" si="2"/>
        <v>0</v>
      </c>
      <c r="R28" s="4"/>
      <c r="S28" s="34" t="str">
        <f>IF(OR(N28="",R28=""),"",HLOOKUP(R28,'Papild.poilsio d. išmokų FN '!$C$6:$Q$8,3,0)/100)</f>
        <v/>
      </c>
      <c r="T28" s="32">
        <f t="shared" si="3"/>
        <v>0</v>
      </c>
    </row>
    <row r="29" spans="1:20" x14ac:dyDescent="0.25">
      <c r="A29" s="39"/>
      <c r="B29" s="3"/>
      <c r="C29" s="3"/>
      <c r="D29" s="69"/>
      <c r="E29" s="4"/>
      <c r="F29" s="4"/>
      <c r="G29" s="4"/>
      <c r="H29" s="4"/>
      <c r="I29" s="4"/>
      <c r="J29" s="4"/>
      <c r="K29" s="4"/>
      <c r="L29" s="4">
        <f t="shared" si="0"/>
        <v>0</v>
      </c>
      <c r="M29" s="32">
        <f t="shared" si="1"/>
        <v>0</v>
      </c>
      <c r="N29" s="33"/>
      <c r="O29" s="14"/>
      <c r="P29" s="34" t="str">
        <f>IF(OR(N29="",O29=""),"",VLOOKUP(CONCATENATE(N29," dienų darbo savaitė"),'Atostogų išmokų FN'!$A$8:$AH$9,O29-16)/100)</f>
        <v/>
      </c>
      <c r="Q29" s="32">
        <f t="shared" si="2"/>
        <v>0</v>
      </c>
      <c r="R29" s="4"/>
      <c r="S29" s="34" t="str">
        <f>IF(OR(N29="",R29=""),"",HLOOKUP(R29,'Papild.poilsio d. išmokų FN '!$C$6:$Q$8,3,0)/100)</f>
        <v/>
      </c>
      <c r="T29" s="32">
        <f t="shared" si="3"/>
        <v>0</v>
      </c>
    </row>
    <row r="30" spans="1:20" x14ac:dyDescent="0.25">
      <c r="A30" s="39"/>
      <c r="B30" s="3"/>
      <c r="C30" s="3"/>
      <c r="D30" s="69"/>
      <c r="E30" s="4"/>
      <c r="F30" s="4"/>
      <c r="G30" s="4"/>
      <c r="H30" s="4"/>
      <c r="I30" s="4"/>
      <c r="J30" s="4"/>
      <c r="K30" s="4"/>
      <c r="L30" s="4">
        <f>IF($E$18=0%,0,(IF(D30="Terminuota",((1+$E$18+0.0203)*(G30+H30+I30+J30)+K30),((1+$E$18+0.0131)*(G30+H30+I30+J30)+K30))))</f>
        <v>0</v>
      </c>
      <c r="M30" s="32">
        <f t="shared" si="1"/>
        <v>0</v>
      </c>
      <c r="N30" s="33"/>
      <c r="O30" s="14"/>
      <c r="P30" s="34" t="str">
        <f>IF(OR(N30="",O30=""),"",VLOOKUP(CONCATENATE(N30," dienų darbo savaitė"),'Atostogų išmokų FN'!$A$8:$AH$9,O30-16)/100)</f>
        <v/>
      </c>
      <c r="Q30" s="32">
        <f t="shared" si="2"/>
        <v>0</v>
      </c>
      <c r="R30" s="4"/>
      <c r="S30" s="34" t="str">
        <f>IF(OR(N30="",R30=""),"",HLOOKUP(R30,'Papild.poilsio d. išmokų FN '!$C$6:$Q$8,3,0)/100)</f>
        <v/>
      </c>
      <c r="T30" s="32">
        <f t="shared" si="3"/>
        <v>0</v>
      </c>
    </row>
    <row r="31" spans="1:20" x14ac:dyDescent="0.25">
      <c r="A31" s="39"/>
      <c r="B31" s="3"/>
      <c r="C31" s="3"/>
      <c r="D31" s="69"/>
      <c r="E31" s="4"/>
      <c r="F31" s="4"/>
      <c r="G31" s="4"/>
      <c r="H31" s="4"/>
      <c r="I31" s="4"/>
      <c r="J31" s="4"/>
      <c r="K31" s="4"/>
      <c r="L31" s="4">
        <f t="shared" si="0"/>
        <v>0</v>
      </c>
      <c r="M31" s="32">
        <f t="shared" si="1"/>
        <v>0</v>
      </c>
      <c r="N31" s="33"/>
      <c r="O31" s="14"/>
      <c r="P31" s="34" t="str">
        <f>IF(OR(N31="",O31=""),"",VLOOKUP(CONCATENATE(N31," dienų darbo savaitė"),'Atostogų išmokų FN'!$A$8:$AH$9,O31-16)/100)</f>
        <v/>
      </c>
      <c r="Q31" s="32">
        <f t="shared" si="2"/>
        <v>0</v>
      </c>
      <c r="R31" s="4"/>
      <c r="S31" s="34" t="str">
        <f>IF(OR(N31="",R31=""),"",HLOOKUP(R31,'Papild.poilsio d. išmokų FN '!$C$6:$Q$8,3,0)/100)</f>
        <v/>
      </c>
      <c r="T31" s="32">
        <f>+IF(R31="",0,(M31-(((K31+I31+(I31*($E$18+IF(D31="terminuota",0.0203,0.0131))))*F31/E31)))*S31)</f>
        <v>0</v>
      </c>
    </row>
    <row r="32" spans="1:20" x14ac:dyDescent="0.25">
      <c r="A32" s="39"/>
      <c r="B32" s="3"/>
      <c r="C32" s="3"/>
      <c r="D32" s="69"/>
      <c r="E32" s="4"/>
      <c r="F32" s="4"/>
      <c r="G32" s="4"/>
      <c r="H32" s="4"/>
      <c r="I32" s="4"/>
      <c r="J32" s="4"/>
      <c r="K32" s="4"/>
      <c r="L32" s="4">
        <f t="shared" si="0"/>
        <v>0</v>
      </c>
      <c r="M32" s="32">
        <f t="shared" si="1"/>
        <v>0</v>
      </c>
      <c r="N32" s="33"/>
      <c r="O32" s="14"/>
      <c r="P32" s="34" t="str">
        <f>IF(OR(N32="",O32=""),"",VLOOKUP(CONCATENATE(N32," dienų darbo savaitė"),'Atostogų išmokų FN'!$A$8:$AH$9,O32-16)/100)</f>
        <v/>
      </c>
      <c r="Q32" s="32">
        <f t="shared" si="2"/>
        <v>0</v>
      </c>
      <c r="R32" s="4"/>
      <c r="S32" s="34" t="str">
        <f>IF(OR(N32="",R32=""),"",HLOOKUP(R32,'Papild.poilsio d. išmokų FN '!$C$6:$Q$8,3,0)/100)</f>
        <v/>
      </c>
      <c r="T32" s="32">
        <f t="shared" si="3"/>
        <v>0</v>
      </c>
    </row>
    <row r="33" spans="1:20" x14ac:dyDescent="0.25">
      <c r="A33" s="39"/>
      <c r="B33" s="3"/>
      <c r="C33" s="3"/>
      <c r="D33" s="69"/>
      <c r="E33" s="4"/>
      <c r="F33" s="4"/>
      <c r="G33" s="4"/>
      <c r="H33" s="4"/>
      <c r="I33" s="4"/>
      <c r="J33" s="4"/>
      <c r="K33" s="4"/>
      <c r="L33" s="4">
        <f t="shared" si="0"/>
        <v>0</v>
      </c>
      <c r="M33" s="32">
        <f t="shared" si="1"/>
        <v>0</v>
      </c>
      <c r="N33" s="33"/>
      <c r="O33" s="14"/>
      <c r="P33" s="34" t="str">
        <f>IF(OR(N33="",O33=""),"",VLOOKUP(CONCATENATE(N33," dienų darbo savaitė"),'Atostogų išmokų FN'!$A$8:$AH$9,O33-16)/100)</f>
        <v/>
      </c>
      <c r="Q33" s="32">
        <f t="shared" si="2"/>
        <v>0</v>
      </c>
      <c r="R33" s="4"/>
      <c r="S33" s="34" t="str">
        <f>IF(OR(N33="",R33=""),"",HLOOKUP(R33,'Papild.poilsio d. išmokų FN '!$C$6:$Q$8,3,0)/100)</f>
        <v/>
      </c>
      <c r="T33" s="32">
        <f t="shared" si="3"/>
        <v>0</v>
      </c>
    </row>
    <row r="34" spans="1:20" x14ac:dyDescent="0.25">
      <c r="A34" s="39"/>
      <c r="B34" s="3"/>
      <c r="C34" s="3"/>
      <c r="D34" s="69"/>
      <c r="E34" s="4"/>
      <c r="F34" s="4"/>
      <c r="G34" s="4"/>
      <c r="H34" s="4"/>
      <c r="I34" s="4"/>
      <c r="J34" s="4"/>
      <c r="K34" s="4"/>
      <c r="L34" s="4">
        <f t="shared" si="0"/>
        <v>0</v>
      </c>
      <c r="M34" s="32">
        <f t="shared" si="1"/>
        <v>0</v>
      </c>
      <c r="N34" s="33"/>
      <c r="O34" s="14"/>
      <c r="P34" s="34" t="str">
        <f>IF(OR(N34="",O34=""),"",VLOOKUP(CONCATENATE(N34," dienų darbo savaitė"),'Atostogų išmokų FN'!$A$8:$AH$9,O34-16)/100)</f>
        <v/>
      </c>
      <c r="Q34" s="32">
        <f t="shared" si="2"/>
        <v>0</v>
      </c>
      <c r="R34" s="4"/>
      <c r="S34" s="34" t="str">
        <f>IF(OR(N34="",R34=""),"",HLOOKUP(R34,'Papild.poilsio d. išmokų FN '!$C$6:$Q$8,3,0)/100)</f>
        <v/>
      </c>
      <c r="T34" s="32">
        <f t="shared" si="3"/>
        <v>0</v>
      </c>
    </row>
    <row r="35" spans="1:20" x14ac:dyDescent="0.25">
      <c r="A35" s="39"/>
      <c r="B35" s="3"/>
      <c r="C35" s="3"/>
      <c r="D35" s="69"/>
      <c r="E35" s="4"/>
      <c r="F35" s="4"/>
      <c r="G35" s="4"/>
      <c r="H35" s="4"/>
      <c r="I35" s="4"/>
      <c r="J35" s="4"/>
      <c r="K35" s="4"/>
      <c r="L35" s="4">
        <f t="shared" si="0"/>
        <v>0</v>
      </c>
      <c r="M35" s="32">
        <f t="shared" si="1"/>
        <v>0</v>
      </c>
      <c r="N35" s="33"/>
      <c r="O35" s="14"/>
      <c r="P35" s="34" t="str">
        <f>IF(OR(N35="",O35=""),"",VLOOKUP(CONCATENATE(N35," dienų darbo savaitė"),'Atostogų išmokų FN'!$A$8:$AH$9,O35-16)/100)</f>
        <v/>
      </c>
      <c r="Q35" s="32">
        <f t="shared" si="2"/>
        <v>0</v>
      </c>
      <c r="R35" s="4"/>
      <c r="S35" s="34" t="str">
        <f>IF(OR(N35="",R35=""),"",HLOOKUP(R35,'Papild.poilsio d. išmokų FN '!$C$6:$Q$8,3,0)/100)</f>
        <v/>
      </c>
      <c r="T35" s="32">
        <f t="shared" si="3"/>
        <v>0</v>
      </c>
    </row>
    <row r="36" spans="1:20" x14ac:dyDescent="0.25">
      <c r="A36" s="39"/>
      <c r="B36" s="3"/>
      <c r="C36" s="3"/>
      <c r="D36" s="69"/>
      <c r="E36" s="4"/>
      <c r="F36" s="4"/>
      <c r="G36" s="4"/>
      <c r="H36" s="4"/>
      <c r="I36" s="4"/>
      <c r="J36" s="4"/>
      <c r="K36" s="4"/>
      <c r="L36" s="4">
        <f t="shared" si="0"/>
        <v>0</v>
      </c>
      <c r="M36" s="32">
        <f t="shared" si="1"/>
        <v>0</v>
      </c>
      <c r="N36" s="33"/>
      <c r="O36" s="14"/>
      <c r="P36" s="34" t="str">
        <f>IF(OR(N36="",O36=""),"",VLOOKUP(CONCATENATE(N36," dienų darbo savaitė"),'Atostogų išmokų FN'!$A$8:$AH$9,O36-16)/100)</f>
        <v/>
      </c>
      <c r="Q36" s="32">
        <f t="shared" si="2"/>
        <v>0</v>
      </c>
      <c r="R36" s="4"/>
      <c r="S36" s="34" t="str">
        <f>IF(OR(N36="",R36=""),"",HLOOKUP(R36,'Papild.poilsio d. išmokų FN '!$C$6:$Q$8,3,0)/100)</f>
        <v/>
      </c>
      <c r="T36" s="32">
        <f t="shared" si="3"/>
        <v>0</v>
      </c>
    </row>
    <row r="37" spans="1:20" hidden="1" x14ac:dyDescent="0.25">
      <c r="A37" s="39"/>
      <c r="B37" s="3"/>
      <c r="C37" s="3"/>
      <c r="D37" s="69"/>
      <c r="E37" s="4"/>
      <c r="F37" s="4"/>
      <c r="G37" s="4"/>
      <c r="H37" s="4"/>
      <c r="I37" s="4"/>
      <c r="J37" s="4"/>
      <c r="K37" s="4"/>
      <c r="L37" s="4">
        <f t="shared" si="0"/>
        <v>0</v>
      </c>
      <c r="M37" s="32">
        <f t="shared" si="1"/>
        <v>0</v>
      </c>
      <c r="N37" s="33"/>
      <c r="O37" s="14"/>
      <c r="P37" s="34" t="str">
        <f>IF(OR(N37="",O37=""),"",VLOOKUP(CONCATENATE(N37," dienų darbo savaitė"),'Atostogų išmokų FN'!$A$8:$AH$9,O37-16)/100)</f>
        <v/>
      </c>
      <c r="Q37" s="32">
        <f t="shared" si="2"/>
        <v>0</v>
      </c>
      <c r="R37" s="4"/>
      <c r="S37" s="34" t="str">
        <f>IF(OR(N37="",R37=""),"",HLOOKUP(R37,'Papild.poilsio d. išmokų FN '!$C$6:$Q$8,3,0)/100)</f>
        <v/>
      </c>
      <c r="T37" s="32">
        <f t="shared" si="3"/>
        <v>0</v>
      </c>
    </row>
    <row r="38" spans="1:20" hidden="1" x14ac:dyDescent="0.25">
      <c r="A38" s="39"/>
      <c r="B38" s="3"/>
      <c r="C38" s="3"/>
      <c r="D38" s="69"/>
      <c r="E38" s="4"/>
      <c r="F38" s="4"/>
      <c r="G38" s="4"/>
      <c r="H38" s="4"/>
      <c r="I38" s="4"/>
      <c r="J38" s="4"/>
      <c r="K38" s="4"/>
      <c r="L38" s="4">
        <f t="shared" si="0"/>
        <v>0</v>
      </c>
      <c r="M38" s="32">
        <f t="shared" si="1"/>
        <v>0</v>
      </c>
      <c r="N38" s="33"/>
      <c r="O38" s="14"/>
      <c r="P38" s="34" t="str">
        <f>IF(OR(N38="",O38=""),"",VLOOKUP(CONCATENATE(N38," dienų darbo savaitė"),'Atostogų išmokų FN'!$A$8:$AH$9,O38-16)/100)</f>
        <v/>
      </c>
      <c r="Q38" s="32">
        <f t="shared" si="2"/>
        <v>0</v>
      </c>
      <c r="R38" s="4"/>
      <c r="S38" s="34" t="str">
        <f>IF(OR(N38="",R38=""),"",HLOOKUP(R38,'Papild.poilsio d. išmokų FN '!$C$6:$Q$8,3,0)/100)</f>
        <v/>
      </c>
      <c r="T38" s="32">
        <f t="shared" si="3"/>
        <v>0</v>
      </c>
    </row>
    <row r="39" spans="1:20" hidden="1" x14ac:dyDescent="0.25">
      <c r="A39" s="39"/>
      <c r="B39" s="3"/>
      <c r="C39" s="3"/>
      <c r="D39" s="69"/>
      <c r="E39" s="4"/>
      <c r="F39" s="4"/>
      <c r="G39" s="4"/>
      <c r="H39" s="4"/>
      <c r="I39" s="4"/>
      <c r="J39" s="4"/>
      <c r="K39" s="4"/>
      <c r="L39" s="4">
        <f t="shared" si="0"/>
        <v>0</v>
      </c>
      <c r="M39" s="32">
        <f t="shared" si="1"/>
        <v>0</v>
      </c>
      <c r="N39" s="33"/>
      <c r="O39" s="14"/>
      <c r="P39" s="34" t="str">
        <f>IF(OR(N39="",O39=""),"",VLOOKUP(CONCATENATE(N39," dienų darbo savaitė"),'Atostogų išmokų FN'!$A$8:$AH$9,O39-16)/100)</f>
        <v/>
      </c>
      <c r="Q39" s="32">
        <f t="shared" si="2"/>
        <v>0</v>
      </c>
      <c r="R39" s="4"/>
      <c r="S39" s="34" t="str">
        <f>IF(OR(N39="",R39=""),"",HLOOKUP(R39,'Papild.poilsio d. išmokų FN '!$C$6:$Q$8,3,0)/100)</f>
        <v/>
      </c>
      <c r="T39" s="32">
        <f t="shared" si="3"/>
        <v>0</v>
      </c>
    </row>
    <row r="40" spans="1:20" hidden="1" x14ac:dyDescent="0.25">
      <c r="A40" s="39"/>
      <c r="B40" s="3"/>
      <c r="C40" s="3"/>
      <c r="D40" s="69"/>
      <c r="E40" s="4"/>
      <c r="F40" s="4"/>
      <c r="G40" s="4"/>
      <c r="H40" s="4"/>
      <c r="I40" s="4"/>
      <c r="J40" s="4"/>
      <c r="K40" s="4"/>
      <c r="L40" s="4">
        <f t="shared" si="0"/>
        <v>0</v>
      </c>
      <c r="M40" s="32">
        <f t="shared" si="1"/>
        <v>0</v>
      </c>
      <c r="N40" s="33"/>
      <c r="O40" s="14"/>
      <c r="P40" s="34" t="str">
        <f>IF(OR(N40="",O40=""),"",VLOOKUP(CONCATENATE(N40," dienų darbo savaitė"),'Atostogų išmokų FN'!$A$8:$AH$9,O40-16)/100)</f>
        <v/>
      </c>
      <c r="Q40" s="32">
        <f t="shared" si="2"/>
        <v>0</v>
      </c>
      <c r="R40" s="4"/>
      <c r="S40" s="34" t="str">
        <f>IF(OR(N40="",R40=""),"",HLOOKUP(R40,'Papild.poilsio d. išmokų FN '!$C$6:$Q$8,3,0)/100)</f>
        <v/>
      </c>
      <c r="T40" s="32">
        <f t="shared" si="3"/>
        <v>0</v>
      </c>
    </row>
    <row r="41" spans="1:20" hidden="1" x14ac:dyDescent="0.25">
      <c r="A41" s="39"/>
      <c r="B41" s="3"/>
      <c r="C41" s="3"/>
      <c r="D41" s="69"/>
      <c r="E41" s="4"/>
      <c r="F41" s="4"/>
      <c r="G41" s="4"/>
      <c r="H41" s="4"/>
      <c r="I41" s="4"/>
      <c r="J41" s="4"/>
      <c r="K41" s="4"/>
      <c r="L41" s="4">
        <f t="shared" si="0"/>
        <v>0</v>
      </c>
      <c r="M41" s="32">
        <f t="shared" si="1"/>
        <v>0</v>
      </c>
      <c r="N41" s="33"/>
      <c r="O41" s="14"/>
      <c r="P41" s="34" t="str">
        <f>IF(OR(N41="",O41=""),"",VLOOKUP(CONCATENATE(N41," dienų darbo savaitė"),'Atostogų išmokų FN'!$A$8:$AH$9,O41-16)/100)</f>
        <v/>
      </c>
      <c r="Q41" s="32">
        <f t="shared" si="2"/>
        <v>0</v>
      </c>
      <c r="R41" s="4"/>
      <c r="S41" s="34" t="str">
        <f>IF(OR(N41="",R41=""),"",HLOOKUP(R41,'Papild.poilsio d. išmokų FN '!$C$6:$Q$8,3,0)/100)</f>
        <v/>
      </c>
      <c r="T41" s="32">
        <f t="shared" si="3"/>
        <v>0</v>
      </c>
    </row>
    <row r="42" spans="1:20" hidden="1" x14ac:dyDescent="0.25">
      <c r="A42" s="39"/>
      <c r="B42" s="3"/>
      <c r="C42" s="3"/>
      <c r="D42" s="69"/>
      <c r="E42" s="4"/>
      <c r="F42" s="4"/>
      <c r="G42" s="4"/>
      <c r="H42" s="4"/>
      <c r="I42" s="4"/>
      <c r="J42" s="4"/>
      <c r="K42" s="4"/>
      <c r="L42" s="4">
        <f t="shared" si="0"/>
        <v>0</v>
      </c>
      <c r="M42" s="32">
        <f t="shared" si="1"/>
        <v>0</v>
      </c>
      <c r="N42" s="33"/>
      <c r="O42" s="14"/>
      <c r="P42" s="34" t="str">
        <f>IF(OR(N42="",O42=""),"",VLOOKUP(CONCATENATE(N42," dienų darbo savaitė"),'Atostogų išmokų FN'!$A$8:$AH$9,O42-16)/100)</f>
        <v/>
      </c>
      <c r="Q42" s="32">
        <f t="shared" si="2"/>
        <v>0</v>
      </c>
      <c r="R42" s="4"/>
      <c r="S42" s="34" t="str">
        <f>IF(OR(N42="",R42=""),"",HLOOKUP(R42,'Papild.poilsio d. išmokų FN '!$C$6:$Q$8,3,0)/100)</f>
        <v/>
      </c>
      <c r="T42" s="32">
        <f t="shared" si="3"/>
        <v>0</v>
      </c>
    </row>
    <row r="43" spans="1:20" ht="5.25" hidden="1" customHeight="1" x14ac:dyDescent="0.25">
      <c r="A43" s="39"/>
      <c r="B43" s="3"/>
      <c r="C43" s="3"/>
      <c r="D43" s="69"/>
      <c r="E43" s="4"/>
      <c r="F43" s="4"/>
      <c r="G43" s="4"/>
      <c r="H43" s="4"/>
      <c r="I43" s="4"/>
      <c r="J43" s="4"/>
      <c r="K43" s="4"/>
      <c r="L43" s="4">
        <f t="shared" si="0"/>
        <v>0</v>
      </c>
      <c r="M43" s="32">
        <f t="shared" si="1"/>
        <v>0</v>
      </c>
      <c r="N43" s="33"/>
      <c r="O43" s="14"/>
      <c r="P43" s="34" t="str">
        <f>IF(OR(N43="",O43=""),"",VLOOKUP(CONCATENATE(N43," dienų darbo savaitė"),'Atostogų išmokų FN'!$A$8:$AH$9,O43-16)/100)</f>
        <v/>
      </c>
      <c r="Q43" s="32">
        <f t="shared" si="2"/>
        <v>0</v>
      </c>
      <c r="R43" s="4"/>
      <c r="S43" s="34" t="str">
        <f>IF(OR(N43="",R43=""),"",HLOOKUP(R43,'Papild.poilsio d. išmokų FN '!$C$6:$Q$8,3,0)/100)</f>
        <v/>
      </c>
      <c r="T43" s="32">
        <f t="shared" si="3"/>
        <v>0</v>
      </c>
    </row>
    <row r="44" spans="1:20" hidden="1" x14ac:dyDescent="0.25">
      <c r="A44" s="39"/>
      <c r="B44" s="3"/>
      <c r="C44" s="3"/>
      <c r="D44" s="69"/>
      <c r="E44" s="4"/>
      <c r="F44" s="4"/>
      <c r="G44" s="4"/>
      <c r="H44" s="4"/>
      <c r="I44" s="4"/>
      <c r="J44" s="4"/>
      <c r="K44" s="4"/>
      <c r="L44" s="4">
        <f t="shared" si="0"/>
        <v>0</v>
      </c>
      <c r="M44" s="32">
        <f t="shared" si="1"/>
        <v>0</v>
      </c>
      <c r="N44" s="33"/>
      <c r="O44" s="14"/>
      <c r="P44" s="34" t="str">
        <f>IF(OR(N44="",O44=""),"",VLOOKUP(CONCATENATE(N44," dienų darbo savaitė"),'Atostogų išmokų FN'!$A$8:$AH$9,O44-16)/100)</f>
        <v/>
      </c>
      <c r="Q44" s="32">
        <f t="shared" si="2"/>
        <v>0</v>
      </c>
      <c r="R44" s="4"/>
      <c r="S44" s="34" t="str">
        <f>IF(OR(N44="",R44=""),"",HLOOKUP(R44,'Papild.poilsio d. išmokų FN '!$C$6:$Q$8,3,0)/100)</f>
        <v/>
      </c>
      <c r="T44" s="32">
        <f t="shared" si="3"/>
        <v>0</v>
      </c>
    </row>
    <row r="45" spans="1:20" hidden="1" x14ac:dyDescent="0.25">
      <c r="A45" s="39"/>
      <c r="B45" s="3"/>
      <c r="C45" s="3"/>
      <c r="D45" s="69"/>
      <c r="E45" s="4"/>
      <c r="F45" s="4"/>
      <c r="G45" s="4"/>
      <c r="H45" s="4"/>
      <c r="I45" s="4"/>
      <c r="J45" s="4"/>
      <c r="K45" s="4"/>
      <c r="L45" s="4">
        <f t="shared" si="0"/>
        <v>0</v>
      </c>
      <c r="M45" s="32">
        <f t="shared" si="1"/>
        <v>0</v>
      </c>
      <c r="N45" s="33"/>
      <c r="O45" s="14"/>
      <c r="P45" s="34" t="str">
        <f>IF(OR(N45="",O45=""),"",VLOOKUP(CONCATENATE(N45," dienų darbo savaitė"),'Atostogų išmokų FN'!$A$8:$AH$9,O45-16)/100)</f>
        <v/>
      </c>
      <c r="Q45" s="32">
        <f t="shared" si="2"/>
        <v>0</v>
      </c>
      <c r="R45" s="4"/>
      <c r="S45" s="34" t="str">
        <f>IF(OR(N45="",R45=""),"",HLOOKUP(R45,'Papild.poilsio d. išmokų FN '!$C$6:$Q$8,3,0)/100)</f>
        <v/>
      </c>
      <c r="T45" s="32">
        <f t="shared" si="3"/>
        <v>0</v>
      </c>
    </row>
    <row r="46" spans="1:20" hidden="1" x14ac:dyDescent="0.25">
      <c r="A46" s="39"/>
      <c r="B46" s="3"/>
      <c r="C46" s="3"/>
      <c r="D46" s="69"/>
      <c r="E46" s="4"/>
      <c r="F46" s="4"/>
      <c r="G46" s="4"/>
      <c r="H46" s="4"/>
      <c r="I46" s="4"/>
      <c r="J46" s="4"/>
      <c r="K46" s="4"/>
      <c r="L46" s="4">
        <f t="shared" si="0"/>
        <v>0</v>
      </c>
      <c r="M46" s="32">
        <f t="shared" si="1"/>
        <v>0</v>
      </c>
      <c r="N46" s="33"/>
      <c r="O46" s="14"/>
      <c r="P46" s="34" t="str">
        <f>IF(OR(N46="",O46=""),"",VLOOKUP(CONCATENATE(N46," dienų darbo savaitė"),'Atostogų išmokų FN'!$A$8:$AH$9,O46-16)/100)</f>
        <v/>
      </c>
      <c r="Q46" s="32">
        <f t="shared" si="2"/>
        <v>0</v>
      </c>
      <c r="R46" s="4"/>
      <c r="S46" s="34" t="str">
        <f>IF(OR(N46="",R46=""),"",HLOOKUP(R46,'Papild.poilsio d. išmokų FN '!$C$6:$Q$8,3,0)/100)</f>
        <v/>
      </c>
      <c r="T46" s="32">
        <f t="shared" si="3"/>
        <v>0</v>
      </c>
    </row>
    <row r="47" spans="1:20" hidden="1" x14ac:dyDescent="0.25">
      <c r="A47" s="39"/>
      <c r="B47" s="3"/>
      <c r="C47" s="3"/>
      <c r="D47" s="69"/>
      <c r="E47" s="4"/>
      <c r="F47" s="4"/>
      <c r="G47" s="4"/>
      <c r="H47" s="4"/>
      <c r="I47" s="4"/>
      <c r="J47" s="4"/>
      <c r="K47" s="4"/>
      <c r="L47" s="4">
        <f t="shared" si="0"/>
        <v>0</v>
      </c>
      <c r="M47" s="32">
        <f t="shared" si="1"/>
        <v>0</v>
      </c>
      <c r="N47" s="33"/>
      <c r="O47" s="14"/>
      <c r="P47" s="34" t="str">
        <f>IF(OR(N47="",O47=""),"",VLOOKUP(CONCATENATE(N47," dienų darbo savaitė"),'Atostogų išmokų FN'!$A$8:$AH$9,O47-16)/100)</f>
        <v/>
      </c>
      <c r="Q47" s="32">
        <f t="shared" si="2"/>
        <v>0</v>
      </c>
      <c r="R47" s="4"/>
      <c r="S47" s="34" t="str">
        <f>IF(OR(N47="",R47=""),"",HLOOKUP(R47,'Papild.poilsio d. išmokų FN '!$C$6:$Q$8,3,0)/100)</f>
        <v/>
      </c>
      <c r="T47" s="32">
        <f t="shared" si="3"/>
        <v>0</v>
      </c>
    </row>
    <row r="48" spans="1:20" hidden="1" x14ac:dyDescent="0.25">
      <c r="A48" s="39"/>
      <c r="B48" s="3"/>
      <c r="C48" s="3"/>
      <c r="D48" s="69"/>
      <c r="E48" s="4"/>
      <c r="F48" s="4"/>
      <c r="G48" s="4"/>
      <c r="H48" s="4"/>
      <c r="I48" s="4"/>
      <c r="J48" s="4"/>
      <c r="K48" s="4"/>
      <c r="L48" s="4">
        <f t="shared" si="0"/>
        <v>0</v>
      </c>
      <c r="M48" s="32">
        <f t="shared" si="1"/>
        <v>0</v>
      </c>
      <c r="N48" s="33"/>
      <c r="O48" s="14"/>
      <c r="P48" s="34" t="str">
        <f>IF(OR(N48="",O48=""),"",VLOOKUP(CONCATENATE(N48," dienų darbo savaitė"),'Atostogų išmokų FN'!$A$8:$AH$9,O48-16)/100)</f>
        <v/>
      </c>
      <c r="Q48" s="32">
        <f t="shared" si="2"/>
        <v>0</v>
      </c>
      <c r="R48" s="4"/>
      <c r="S48" s="34" t="str">
        <f>IF(OR(N48="",R48=""),"",HLOOKUP(R48,'Papild.poilsio d. išmokų FN '!$C$6:$Q$8,3,0)/100)</f>
        <v/>
      </c>
      <c r="T48" s="32">
        <f t="shared" si="3"/>
        <v>0</v>
      </c>
    </row>
    <row r="49" spans="1:20" hidden="1" x14ac:dyDescent="0.25">
      <c r="A49" s="39"/>
      <c r="B49" s="3"/>
      <c r="C49" s="3"/>
      <c r="D49" s="69"/>
      <c r="E49" s="4"/>
      <c r="F49" s="4"/>
      <c r="G49" s="4"/>
      <c r="H49" s="4"/>
      <c r="I49" s="4"/>
      <c r="J49" s="4"/>
      <c r="K49" s="4"/>
      <c r="L49" s="4">
        <f t="shared" si="0"/>
        <v>0</v>
      </c>
      <c r="M49" s="32">
        <f t="shared" si="1"/>
        <v>0</v>
      </c>
      <c r="N49" s="33"/>
      <c r="O49" s="14"/>
      <c r="P49" s="34" t="str">
        <f>IF(OR(N49="",O49=""),"",VLOOKUP(CONCATENATE(N49," dienų darbo savaitė"),'Atostogų išmokų FN'!$A$8:$AH$9,O49-16)/100)</f>
        <v/>
      </c>
      <c r="Q49" s="32">
        <f t="shared" si="2"/>
        <v>0</v>
      </c>
      <c r="R49" s="4"/>
      <c r="S49" s="34" t="str">
        <f>IF(OR(N49="",R49=""),"",HLOOKUP(R49,'Papild.poilsio d. išmokų FN '!$C$6:$Q$8,3,0)/100)</f>
        <v/>
      </c>
      <c r="T49" s="32">
        <f t="shared" si="3"/>
        <v>0</v>
      </c>
    </row>
    <row r="50" spans="1:20" hidden="1" x14ac:dyDescent="0.25">
      <c r="A50" s="39"/>
      <c r="B50" s="3"/>
      <c r="C50" s="3"/>
      <c r="D50" s="69"/>
      <c r="E50" s="4"/>
      <c r="F50" s="4"/>
      <c r="G50" s="4"/>
      <c r="H50" s="4"/>
      <c r="I50" s="4"/>
      <c r="J50" s="4"/>
      <c r="K50" s="4"/>
      <c r="L50" s="4">
        <f t="shared" si="0"/>
        <v>0</v>
      </c>
      <c r="M50" s="32">
        <f t="shared" si="1"/>
        <v>0</v>
      </c>
      <c r="N50" s="33"/>
      <c r="O50" s="14"/>
      <c r="P50" s="34" t="str">
        <f>IF(OR(N50="",O50=""),"",VLOOKUP(CONCATENATE(N50," dienų darbo savaitė"),'Atostogų išmokų FN'!$A$8:$AH$9,O50-16)/100)</f>
        <v/>
      </c>
      <c r="Q50" s="32">
        <f t="shared" si="2"/>
        <v>0</v>
      </c>
      <c r="R50" s="4"/>
      <c r="S50" s="34" t="str">
        <f>IF(OR(N50="",R50=""),"",HLOOKUP(R50,'Papild.poilsio d. išmokų FN '!$C$6:$Q$8,3,0)/100)</f>
        <v/>
      </c>
      <c r="T50" s="32">
        <f t="shared" si="3"/>
        <v>0</v>
      </c>
    </row>
    <row r="51" spans="1:20" hidden="1" x14ac:dyDescent="0.25">
      <c r="A51" s="39"/>
      <c r="B51" s="3"/>
      <c r="C51" s="3"/>
      <c r="D51" s="69"/>
      <c r="E51" s="4"/>
      <c r="F51" s="4"/>
      <c r="G51" s="4"/>
      <c r="H51" s="4"/>
      <c r="I51" s="4"/>
      <c r="J51" s="4"/>
      <c r="K51" s="4"/>
      <c r="L51" s="4">
        <f t="shared" si="0"/>
        <v>0</v>
      </c>
      <c r="M51" s="32">
        <f t="shared" si="1"/>
        <v>0</v>
      </c>
      <c r="N51" s="33"/>
      <c r="O51" s="14"/>
      <c r="P51" s="34" t="str">
        <f>IF(OR(N51="",O51=""),"",VLOOKUP(CONCATENATE(N51," dienų darbo savaitė"),'Atostogų išmokų FN'!$A$8:$AH$9,O51-16)/100)</f>
        <v/>
      </c>
      <c r="Q51" s="32">
        <f t="shared" si="2"/>
        <v>0</v>
      </c>
      <c r="R51" s="4"/>
      <c r="S51" s="34" t="str">
        <f>IF(OR(N51="",R51=""),"",HLOOKUP(R51,'Papild.poilsio d. išmokų FN '!$C$6:$Q$8,3,0)/100)</f>
        <v/>
      </c>
      <c r="T51" s="32">
        <f t="shared" si="3"/>
        <v>0</v>
      </c>
    </row>
    <row r="52" spans="1:20" hidden="1" x14ac:dyDescent="0.25">
      <c r="A52" s="39"/>
      <c r="B52" s="3"/>
      <c r="C52" s="3"/>
      <c r="D52" s="69"/>
      <c r="E52" s="4"/>
      <c r="F52" s="4"/>
      <c r="G52" s="4"/>
      <c r="H52" s="4"/>
      <c r="I52" s="4"/>
      <c r="J52" s="4"/>
      <c r="K52" s="4"/>
      <c r="L52" s="4">
        <f t="shared" si="0"/>
        <v>0</v>
      </c>
      <c r="M52" s="32">
        <f t="shared" si="1"/>
        <v>0</v>
      </c>
      <c r="N52" s="33"/>
      <c r="O52" s="14"/>
      <c r="P52" s="34" t="str">
        <f>IF(OR(N52="",O52=""),"",VLOOKUP(CONCATENATE(N52," dienų darbo savaitė"),'Atostogų išmokų FN'!$A$8:$AH$9,O52-16)/100)</f>
        <v/>
      </c>
      <c r="Q52" s="32">
        <f t="shared" si="2"/>
        <v>0</v>
      </c>
      <c r="R52" s="4"/>
      <c r="S52" s="34" t="str">
        <f>IF(OR(N52="",R52=""),"",HLOOKUP(R52,'Papild.poilsio d. išmokų FN '!$C$6:$Q$8,3,0)/100)</f>
        <v/>
      </c>
      <c r="T52" s="32">
        <f t="shared" si="3"/>
        <v>0</v>
      </c>
    </row>
    <row r="53" spans="1:20" hidden="1" x14ac:dyDescent="0.25">
      <c r="A53" s="39"/>
      <c r="B53" s="3"/>
      <c r="C53" s="3"/>
      <c r="D53" s="69"/>
      <c r="E53" s="4"/>
      <c r="F53" s="4"/>
      <c r="G53" s="4"/>
      <c r="H53" s="4"/>
      <c r="I53" s="4"/>
      <c r="J53" s="4"/>
      <c r="K53" s="4"/>
      <c r="L53" s="4">
        <f t="shared" si="0"/>
        <v>0</v>
      </c>
      <c r="M53" s="32">
        <f t="shared" si="1"/>
        <v>0</v>
      </c>
      <c r="N53" s="33"/>
      <c r="O53" s="14"/>
      <c r="P53" s="34" t="str">
        <f>IF(OR(N53="",O53=""),"",VLOOKUP(CONCATENATE(N53," dienų darbo savaitė"),'Atostogų išmokų FN'!$A$8:$AH$9,O53-16)/100)</f>
        <v/>
      </c>
      <c r="Q53" s="32">
        <f t="shared" si="2"/>
        <v>0</v>
      </c>
      <c r="R53" s="4"/>
      <c r="S53" s="34" t="str">
        <f>IF(OR(N53="",R53=""),"",HLOOKUP(R53,'Papild.poilsio d. išmokų FN '!$C$6:$Q$8,3,0)/100)</f>
        <v/>
      </c>
      <c r="T53" s="32">
        <f t="shared" si="3"/>
        <v>0</v>
      </c>
    </row>
    <row r="54" spans="1:20" hidden="1" x14ac:dyDescent="0.25">
      <c r="A54" s="39"/>
      <c r="B54" s="3"/>
      <c r="C54" s="3"/>
      <c r="D54" s="69"/>
      <c r="E54" s="4"/>
      <c r="F54" s="4"/>
      <c r="G54" s="4"/>
      <c r="H54" s="4"/>
      <c r="I54" s="4"/>
      <c r="J54" s="4"/>
      <c r="K54" s="4"/>
      <c r="L54" s="4">
        <f t="shared" si="0"/>
        <v>0</v>
      </c>
      <c r="M54" s="32">
        <f t="shared" si="1"/>
        <v>0</v>
      </c>
      <c r="N54" s="33"/>
      <c r="O54" s="14"/>
      <c r="P54" s="34" t="str">
        <f>IF(OR(N54="",O54=""),"",VLOOKUP(CONCATENATE(N54," dienų darbo savaitė"),'Atostogų išmokų FN'!$A$8:$AH$9,O54-16)/100)</f>
        <v/>
      </c>
      <c r="Q54" s="32">
        <f t="shared" si="2"/>
        <v>0</v>
      </c>
      <c r="R54" s="4"/>
      <c r="S54" s="34" t="str">
        <f>IF(OR(N54="",R54=""),"",HLOOKUP(R54,'Papild.poilsio d. išmokų FN '!$C$6:$Q$8,3,0)/100)</f>
        <v/>
      </c>
      <c r="T54" s="32">
        <f t="shared" si="3"/>
        <v>0</v>
      </c>
    </row>
    <row r="55" spans="1:20" hidden="1" x14ac:dyDescent="0.25">
      <c r="A55" s="39"/>
      <c r="B55" s="3"/>
      <c r="C55" s="3"/>
      <c r="D55" s="69"/>
      <c r="E55" s="4"/>
      <c r="F55" s="4"/>
      <c r="G55" s="4"/>
      <c r="H55" s="4"/>
      <c r="I55" s="4"/>
      <c r="J55" s="4"/>
      <c r="K55" s="4"/>
      <c r="L55" s="4">
        <f t="shared" si="0"/>
        <v>0</v>
      </c>
      <c r="M55" s="32">
        <f t="shared" si="1"/>
        <v>0</v>
      </c>
      <c r="N55" s="33"/>
      <c r="O55" s="14"/>
      <c r="P55" s="34" t="str">
        <f>IF(OR(N55="",O55=""),"",VLOOKUP(CONCATENATE(N55," dienų darbo savaitė"),'Atostogų išmokų FN'!$A$8:$AH$9,O55-16)/100)</f>
        <v/>
      </c>
      <c r="Q55" s="32">
        <f t="shared" si="2"/>
        <v>0</v>
      </c>
      <c r="R55" s="4"/>
      <c r="S55" s="34" t="str">
        <f>IF(OR(N55="",R55=""),"",HLOOKUP(R55,'Papild.poilsio d. išmokų FN '!$C$6:$Q$8,3,0)/100)</f>
        <v/>
      </c>
      <c r="T55" s="32">
        <f t="shared" si="3"/>
        <v>0</v>
      </c>
    </row>
    <row r="56" spans="1:20" hidden="1" x14ac:dyDescent="0.25">
      <c r="A56" s="39"/>
      <c r="B56" s="3"/>
      <c r="C56" s="3"/>
      <c r="D56" s="69"/>
      <c r="E56" s="4"/>
      <c r="F56" s="4"/>
      <c r="G56" s="4"/>
      <c r="H56" s="4"/>
      <c r="I56" s="4"/>
      <c r="J56" s="4"/>
      <c r="K56" s="4"/>
      <c r="L56" s="4">
        <f t="shared" si="0"/>
        <v>0</v>
      </c>
      <c r="M56" s="32">
        <f t="shared" si="1"/>
        <v>0</v>
      </c>
      <c r="N56" s="33"/>
      <c r="O56" s="14"/>
      <c r="P56" s="34" t="str">
        <f>IF(OR(N56="",O56=""),"",VLOOKUP(CONCATENATE(N56," dienų darbo savaitė"),'Atostogų išmokų FN'!$A$8:$AH$9,O56-16)/100)</f>
        <v/>
      </c>
      <c r="Q56" s="32">
        <f t="shared" si="2"/>
        <v>0</v>
      </c>
      <c r="R56" s="4"/>
      <c r="S56" s="34" t="str">
        <f>IF(OR(N56="",R56=""),"",HLOOKUP(R56,'Papild.poilsio d. išmokų FN '!$C$6:$Q$8,3,0)/100)</f>
        <v/>
      </c>
      <c r="T56" s="32">
        <f t="shared" si="3"/>
        <v>0</v>
      </c>
    </row>
    <row r="57" spans="1:20" hidden="1" x14ac:dyDescent="0.25">
      <c r="A57" s="39"/>
      <c r="B57" s="3"/>
      <c r="C57" s="3"/>
      <c r="D57" s="69"/>
      <c r="E57" s="4"/>
      <c r="F57" s="4"/>
      <c r="G57" s="4"/>
      <c r="H57" s="4"/>
      <c r="I57" s="4"/>
      <c r="J57" s="4"/>
      <c r="K57" s="4"/>
      <c r="L57" s="4">
        <f t="shared" si="0"/>
        <v>0</v>
      </c>
      <c r="M57" s="32">
        <f t="shared" si="1"/>
        <v>0</v>
      </c>
      <c r="N57" s="33"/>
      <c r="O57" s="14"/>
      <c r="P57" s="34" t="str">
        <f>IF(OR(N57="",O57=""),"",VLOOKUP(CONCATENATE(N57," dienų darbo savaitė"),'Atostogų išmokų FN'!$A$8:$AH$9,O57-16)/100)</f>
        <v/>
      </c>
      <c r="Q57" s="32">
        <f t="shared" si="2"/>
        <v>0</v>
      </c>
      <c r="R57" s="4"/>
      <c r="S57" s="34" t="str">
        <f>IF(OR(N57="",R57=""),"",HLOOKUP(R57,'Papild.poilsio d. išmokų FN '!$C$6:$Q$8,3,0)/100)</f>
        <v/>
      </c>
      <c r="T57" s="32">
        <f t="shared" si="3"/>
        <v>0</v>
      </c>
    </row>
    <row r="58" spans="1:20" hidden="1" x14ac:dyDescent="0.25">
      <c r="A58" s="39"/>
      <c r="B58" s="3"/>
      <c r="C58" s="3"/>
      <c r="D58" s="69"/>
      <c r="E58" s="4"/>
      <c r="F58" s="4"/>
      <c r="G58" s="4"/>
      <c r="H58" s="4"/>
      <c r="I58" s="4"/>
      <c r="J58" s="4"/>
      <c r="K58" s="4"/>
      <c r="L58" s="4">
        <f t="shared" si="0"/>
        <v>0</v>
      </c>
      <c r="M58" s="32">
        <f t="shared" si="1"/>
        <v>0</v>
      </c>
      <c r="N58" s="33"/>
      <c r="O58" s="14"/>
      <c r="P58" s="34" t="str">
        <f>IF(OR(N58="",O58=""),"",VLOOKUP(CONCATENATE(N58," dienų darbo savaitė"),'Atostogų išmokų FN'!$A$8:$AH$9,O58-16)/100)</f>
        <v/>
      </c>
      <c r="Q58" s="32">
        <f t="shared" si="2"/>
        <v>0</v>
      </c>
      <c r="R58" s="4"/>
      <c r="S58" s="34" t="str">
        <f>IF(OR(N58="",R58=""),"",HLOOKUP(R58,'Papild.poilsio d. išmokų FN '!$C$6:$Q$8,3,0)/100)</f>
        <v/>
      </c>
      <c r="T58" s="32">
        <f t="shared" si="3"/>
        <v>0</v>
      </c>
    </row>
    <row r="59" spans="1:20" hidden="1" x14ac:dyDescent="0.25">
      <c r="A59" s="39"/>
      <c r="B59" s="3"/>
      <c r="C59" s="3"/>
      <c r="D59" s="69"/>
      <c r="E59" s="4"/>
      <c r="F59" s="4"/>
      <c r="G59" s="4"/>
      <c r="H59" s="4"/>
      <c r="I59" s="4"/>
      <c r="J59" s="4"/>
      <c r="K59" s="4"/>
      <c r="L59" s="4">
        <f t="shared" si="0"/>
        <v>0</v>
      </c>
      <c r="M59" s="32">
        <f t="shared" si="1"/>
        <v>0</v>
      </c>
      <c r="N59" s="33"/>
      <c r="O59" s="14"/>
      <c r="P59" s="34" t="str">
        <f>IF(OR(N59="",O59=""),"",VLOOKUP(CONCATENATE(N59," dienų darbo savaitė"),'Atostogų išmokų FN'!$A$8:$AH$9,O59-16)/100)</f>
        <v/>
      </c>
      <c r="Q59" s="32">
        <f t="shared" si="2"/>
        <v>0</v>
      </c>
      <c r="R59" s="4"/>
      <c r="S59" s="34" t="str">
        <f>IF(OR(N59="",R59=""),"",HLOOKUP(R59,'Papild.poilsio d. išmokų FN '!$C$6:$Q$8,3,0)/100)</f>
        <v/>
      </c>
      <c r="T59" s="32">
        <f t="shared" si="3"/>
        <v>0</v>
      </c>
    </row>
    <row r="60" spans="1:20" hidden="1" x14ac:dyDescent="0.25">
      <c r="A60" s="39"/>
      <c r="B60" s="3"/>
      <c r="C60" s="3"/>
      <c r="D60" s="69"/>
      <c r="E60" s="4"/>
      <c r="F60" s="4"/>
      <c r="G60" s="4"/>
      <c r="H60" s="4"/>
      <c r="I60" s="4"/>
      <c r="J60" s="4"/>
      <c r="K60" s="4"/>
      <c r="L60" s="4">
        <f t="shared" si="0"/>
        <v>0</v>
      </c>
      <c r="M60" s="32">
        <f t="shared" si="1"/>
        <v>0</v>
      </c>
      <c r="N60" s="33"/>
      <c r="O60" s="14"/>
      <c r="P60" s="34" t="str">
        <f>IF(OR(N60="",O60=""),"",VLOOKUP(CONCATENATE(N60," dienų darbo savaitė"),'Atostogų išmokų FN'!$A$8:$AH$9,O60-16)/100)</f>
        <v/>
      </c>
      <c r="Q60" s="32">
        <f t="shared" si="2"/>
        <v>0</v>
      </c>
      <c r="R60" s="4"/>
      <c r="S60" s="34" t="str">
        <f>IF(OR(N60="",R60=""),"",HLOOKUP(R60,'Papild.poilsio d. išmokų FN '!$C$6:$Q$8,3,0)/100)</f>
        <v/>
      </c>
      <c r="T60" s="32">
        <f t="shared" si="3"/>
        <v>0</v>
      </c>
    </row>
    <row r="61" spans="1:20" hidden="1" x14ac:dyDescent="0.25">
      <c r="A61" s="39"/>
      <c r="B61" s="3"/>
      <c r="C61" s="3"/>
      <c r="D61" s="69"/>
      <c r="E61" s="4"/>
      <c r="F61" s="4"/>
      <c r="G61" s="4"/>
      <c r="H61" s="4"/>
      <c r="I61" s="4"/>
      <c r="J61" s="4"/>
      <c r="K61" s="4"/>
      <c r="L61" s="4">
        <f t="shared" si="0"/>
        <v>0</v>
      </c>
      <c r="M61" s="32">
        <f t="shared" si="1"/>
        <v>0</v>
      </c>
      <c r="N61" s="33"/>
      <c r="O61" s="14"/>
      <c r="P61" s="34" t="str">
        <f>IF(OR(N61="",O61=""),"",VLOOKUP(CONCATENATE(N61," dienų darbo savaitė"),'Atostogų išmokų FN'!$A$8:$AH$9,O61-16)/100)</f>
        <v/>
      </c>
      <c r="Q61" s="32">
        <f t="shared" si="2"/>
        <v>0</v>
      </c>
      <c r="R61" s="4"/>
      <c r="S61" s="34" t="str">
        <f>IF(OR(N61="",R61=""),"",HLOOKUP(R61,'Papild.poilsio d. išmokų FN '!$C$6:$Q$8,3,0)/100)</f>
        <v/>
      </c>
      <c r="T61" s="32">
        <f t="shared" si="3"/>
        <v>0</v>
      </c>
    </row>
    <row r="62" spans="1:20" hidden="1" x14ac:dyDescent="0.25">
      <c r="A62" s="39"/>
      <c r="B62" s="3"/>
      <c r="C62" s="3"/>
      <c r="D62" s="69"/>
      <c r="E62" s="4"/>
      <c r="F62" s="4"/>
      <c r="G62" s="4"/>
      <c r="H62" s="4"/>
      <c r="I62" s="4"/>
      <c r="J62" s="4"/>
      <c r="K62" s="4"/>
      <c r="L62" s="4">
        <f t="shared" si="0"/>
        <v>0</v>
      </c>
      <c r="M62" s="32">
        <f t="shared" si="1"/>
        <v>0</v>
      </c>
      <c r="N62" s="33"/>
      <c r="O62" s="14"/>
      <c r="P62" s="34" t="str">
        <f>IF(OR(N62="",O62=""),"",VLOOKUP(CONCATENATE(N62," dienų darbo savaitė"),'Atostogų išmokų FN'!$A$8:$AH$9,O62-16)/100)</f>
        <v/>
      </c>
      <c r="Q62" s="32">
        <f t="shared" si="2"/>
        <v>0</v>
      </c>
      <c r="R62" s="4"/>
      <c r="S62" s="34" t="str">
        <f>IF(OR(N62="",R62=""),"",HLOOKUP(R62,'Papild.poilsio d. išmokų FN '!$C$6:$Q$8,3,0)/100)</f>
        <v/>
      </c>
      <c r="T62" s="32">
        <f t="shared" si="3"/>
        <v>0</v>
      </c>
    </row>
    <row r="63" spans="1:20" hidden="1" x14ac:dyDescent="0.25">
      <c r="A63" s="39"/>
      <c r="B63" s="3"/>
      <c r="C63" s="3"/>
      <c r="D63" s="69"/>
      <c r="E63" s="4"/>
      <c r="F63" s="4"/>
      <c r="G63" s="4"/>
      <c r="H63" s="4"/>
      <c r="I63" s="4"/>
      <c r="J63" s="4"/>
      <c r="K63" s="4"/>
      <c r="L63" s="4">
        <f t="shared" si="0"/>
        <v>0</v>
      </c>
      <c r="M63" s="32">
        <f t="shared" si="1"/>
        <v>0</v>
      </c>
      <c r="N63" s="33"/>
      <c r="O63" s="14"/>
      <c r="P63" s="34" t="str">
        <f>IF(OR(N63="",O63=""),"",VLOOKUP(CONCATENATE(N63," dienų darbo savaitė"),'Atostogų išmokų FN'!$A$8:$AH$9,O63-16)/100)</f>
        <v/>
      </c>
      <c r="Q63" s="32">
        <f t="shared" si="2"/>
        <v>0</v>
      </c>
      <c r="R63" s="4"/>
      <c r="S63" s="34" t="str">
        <f>IF(OR(N63="",R63=""),"",HLOOKUP(R63,'Papild.poilsio d. išmokų FN '!$C$6:$Q$8,3,0)/100)</f>
        <v/>
      </c>
      <c r="T63" s="32">
        <f t="shared" si="3"/>
        <v>0</v>
      </c>
    </row>
    <row r="64" spans="1:20" hidden="1" x14ac:dyDescent="0.25">
      <c r="A64" s="39"/>
      <c r="B64" s="3"/>
      <c r="C64" s="3"/>
      <c r="D64" s="69"/>
      <c r="E64" s="4"/>
      <c r="F64" s="4"/>
      <c r="G64" s="4"/>
      <c r="H64" s="4"/>
      <c r="I64" s="4"/>
      <c r="J64" s="4"/>
      <c r="K64" s="4"/>
      <c r="L64" s="4">
        <f t="shared" si="0"/>
        <v>0</v>
      </c>
      <c r="M64" s="32">
        <f t="shared" si="1"/>
        <v>0</v>
      </c>
      <c r="N64" s="33"/>
      <c r="O64" s="14"/>
      <c r="P64" s="34" t="str">
        <f>IF(OR(N64="",O64=""),"",VLOOKUP(CONCATENATE(N64," dienų darbo savaitė"),'Atostogų išmokų FN'!$A$8:$AH$9,O64-16)/100)</f>
        <v/>
      </c>
      <c r="Q64" s="32">
        <f t="shared" si="2"/>
        <v>0</v>
      </c>
      <c r="R64" s="4"/>
      <c r="S64" s="34" t="str">
        <f>IF(OR(N64="",R64=""),"",HLOOKUP(R64,'Papild.poilsio d. išmokų FN '!$C$6:$Q$8,3,0)/100)</f>
        <v/>
      </c>
      <c r="T64" s="32">
        <f t="shared" si="3"/>
        <v>0</v>
      </c>
    </row>
    <row r="65" spans="1:20" hidden="1" x14ac:dyDescent="0.25">
      <c r="A65" s="39"/>
      <c r="B65" s="3"/>
      <c r="C65" s="3"/>
      <c r="D65" s="69"/>
      <c r="E65" s="4"/>
      <c r="F65" s="4"/>
      <c r="G65" s="4"/>
      <c r="H65" s="4"/>
      <c r="I65" s="4"/>
      <c r="J65" s="4"/>
      <c r="K65" s="4"/>
      <c r="L65" s="4">
        <f t="shared" si="0"/>
        <v>0</v>
      </c>
      <c r="M65" s="32">
        <f t="shared" si="1"/>
        <v>0</v>
      </c>
      <c r="N65" s="33"/>
      <c r="O65" s="14"/>
      <c r="P65" s="34" t="str">
        <f>IF(OR(N65="",O65=""),"",VLOOKUP(CONCATENATE(N65," dienų darbo savaitė"),'Atostogų išmokų FN'!$A$8:$AH$9,O65-16)/100)</f>
        <v/>
      </c>
      <c r="Q65" s="32">
        <f t="shared" si="2"/>
        <v>0</v>
      </c>
      <c r="R65" s="4"/>
      <c r="S65" s="34" t="str">
        <f>IF(OR(N65="",R65=""),"",HLOOKUP(R65,'Papild.poilsio d. išmokų FN '!$C$6:$Q$8,3,0)/100)</f>
        <v/>
      </c>
      <c r="T65" s="32">
        <f t="shared" si="3"/>
        <v>0</v>
      </c>
    </row>
    <row r="66" spans="1:20" hidden="1" x14ac:dyDescent="0.25">
      <c r="A66" s="39"/>
      <c r="B66" s="3"/>
      <c r="C66" s="3"/>
      <c r="D66" s="69"/>
      <c r="E66" s="4"/>
      <c r="F66" s="4"/>
      <c r="G66" s="4"/>
      <c r="H66" s="4"/>
      <c r="I66" s="4"/>
      <c r="J66" s="4"/>
      <c r="K66" s="4"/>
      <c r="L66" s="4">
        <f t="shared" si="0"/>
        <v>0</v>
      </c>
      <c r="M66" s="32">
        <f t="shared" si="1"/>
        <v>0</v>
      </c>
      <c r="N66" s="33"/>
      <c r="O66" s="14"/>
      <c r="P66" s="34" t="str">
        <f>IF(OR(N66="",O66=""),"",VLOOKUP(CONCATENATE(N66," dienų darbo savaitė"),'Atostogų išmokų FN'!$A$8:$AH$9,O66-16)/100)</f>
        <v/>
      </c>
      <c r="Q66" s="32">
        <f t="shared" si="2"/>
        <v>0</v>
      </c>
      <c r="R66" s="4"/>
      <c r="S66" s="34" t="str">
        <f>IF(OR(N66="",R66=""),"",HLOOKUP(R66,'Papild.poilsio d. išmokų FN '!$C$6:$Q$8,3,0)/100)</f>
        <v/>
      </c>
      <c r="T66" s="32">
        <f t="shared" si="3"/>
        <v>0</v>
      </c>
    </row>
    <row r="67" spans="1:20" x14ac:dyDescent="0.25">
      <c r="A67" s="39"/>
      <c r="B67" s="3"/>
      <c r="C67" s="3"/>
      <c r="D67" s="69"/>
      <c r="E67" s="4"/>
      <c r="F67" s="4"/>
      <c r="G67" s="4"/>
      <c r="H67" s="4"/>
      <c r="I67" s="4"/>
      <c r="J67" s="4"/>
      <c r="K67" s="4"/>
      <c r="L67" s="4">
        <f t="shared" si="0"/>
        <v>0</v>
      </c>
      <c r="M67" s="32">
        <f t="shared" si="1"/>
        <v>0</v>
      </c>
      <c r="N67" s="33"/>
      <c r="O67" s="14"/>
      <c r="P67" s="34" t="str">
        <f>IF(OR(N67="",O67=""),"",VLOOKUP(CONCATENATE(N67," dienų darbo savaitė"),'Atostogų išmokų FN'!$A$8:$AH$9,O67-16)/100)</f>
        <v/>
      </c>
      <c r="Q67" s="32">
        <f t="shared" si="2"/>
        <v>0</v>
      </c>
      <c r="R67" s="4"/>
      <c r="S67" s="34" t="str">
        <f>IF(OR(N67="",R67=""),"",HLOOKUP(R67,'Papild.poilsio d. išmokų FN '!$C$6:$Q$8,3,0)/100)</f>
        <v/>
      </c>
      <c r="T67" s="32">
        <f t="shared" si="3"/>
        <v>0</v>
      </c>
    </row>
    <row r="68" spans="1:20" x14ac:dyDescent="0.25">
      <c r="A68" s="39"/>
      <c r="B68" s="3"/>
      <c r="C68" s="3"/>
      <c r="D68" s="69"/>
      <c r="E68" s="4"/>
      <c r="F68" s="4"/>
      <c r="G68" s="4"/>
      <c r="H68" s="4"/>
      <c r="I68" s="4"/>
      <c r="J68" s="4"/>
      <c r="K68" s="4"/>
      <c r="L68" s="4">
        <f t="shared" si="0"/>
        <v>0</v>
      </c>
      <c r="M68" s="32">
        <f t="shared" si="1"/>
        <v>0</v>
      </c>
      <c r="N68" s="33"/>
      <c r="O68" s="14"/>
      <c r="P68" s="34" t="str">
        <f>IF(OR(N68="",O68=""),"",VLOOKUP(CONCATENATE(N68," dienų darbo savaitė"),'Atostogų išmokų FN'!$A$8:$AH$9,O68-16)/100)</f>
        <v/>
      </c>
      <c r="Q68" s="32">
        <f t="shared" si="2"/>
        <v>0</v>
      </c>
      <c r="R68" s="4"/>
      <c r="S68" s="34" t="str">
        <f>IF(OR(N68="",R68=""),"",HLOOKUP(R68,'Papild.poilsio d. išmokų FN '!$C$6:$Q$8,3,0)/100)</f>
        <v/>
      </c>
      <c r="T68" s="32">
        <f t="shared" si="3"/>
        <v>0</v>
      </c>
    </row>
    <row r="69" spans="1:20" x14ac:dyDescent="0.25">
      <c r="A69" s="119" t="s">
        <v>14</v>
      </c>
      <c r="B69" s="119"/>
      <c r="C69" s="119"/>
      <c r="D69" s="74"/>
      <c r="E69" s="35">
        <f t="shared" ref="E69:M69" si="4">SUM(E24:E68)</f>
        <v>0</v>
      </c>
      <c r="F69" s="35">
        <f t="shared" si="4"/>
        <v>0</v>
      </c>
      <c r="G69" s="35">
        <f t="shared" si="4"/>
        <v>0</v>
      </c>
      <c r="H69" s="35">
        <f t="shared" si="4"/>
        <v>0</v>
      </c>
      <c r="I69" s="35">
        <f t="shared" si="4"/>
        <v>0</v>
      </c>
      <c r="J69" s="35">
        <f t="shared" si="4"/>
        <v>0</v>
      </c>
      <c r="K69" s="35">
        <f t="shared" si="4"/>
        <v>0</v>
      </c>
      <c r="L69" s="35">
        <f t="shared" si="4"/>
        <v>0</v>
      </c>
      <c r="M69" s="35">
        <f t="shared" si="4"/>
        <v>0</v>
      </c>
      <c r="N69" s="35"/>
      <c r="O69" s="35"/>
      <c r="P69" s="35"/>
      <c r="Q69" s="35">
        <f>SUM(Q24:Q68)</f>
        <v>0</v>
      </c>
      <c r="R69" s="35"/>
      <c r="S69" s="35"/>
      <c r="T69" s="35">
        <f>SUM(T24:T68)</f>
        <v>0</v>
      </c>
    </row>
    <row r="70" spans="1:20" ht="13.5" customHeight="1" x14ac:dyDescent="0.25">
      <c r="A70" s="40"/>
      <c r="B70" s="41"/>
      <c r="C70" s="41"/>
      <c r="D70" s="41"/>
      <c r="E70" s="42"/>
      <c r="F70" s="40"/>
      <c r="G70" s="42"/>
      <c r="H70" s="40"/>
      <c r="I70" s="40"/>
      <c r="J70" s="40"/>
      <c r="K70" s="40"/>
      <c r="L70" s="111" t="s">
        <v>94</v>
      </c>
      <c r="M70" s="112">
        <f>M69</f>
        <v>0</v>
      </c>
      <c r="N70" s="41"/>
      <c r="O70" s="41"/>
      <c r="P70" s="41"/>
      <c r="Q70" s="41"/>
      <c r="R70" s="41"/>
      <c r="S70" s="111" t="s">
        <v>93</v>
      </c>
      <c r="T70" s="113">
        <f>Q69+T69</f>
        <v>0</v>
      </c>
    </row>
    <row r="71" spans="1:20" ht="13.5" customHeight="1" x14ac:dyDescent="0.25">
      <c r="A71" s="40"/>
      <c r="B71" s="41"/>
      <c r="C71" s="41"/>
      <c r="D71" s="41"/>
      <c r="E71" s="42"/>
      <c r="F71" s="40"/>
      <c r="G71" s="42"/>
      <c r="H71" s="40"/>
      <c r="I71" s="40"/>
      <c r="J71" s="40"/>
      <c r="K71" s="40"/>
      <c r="L71" s="40"/>
      <c r="M71" s="43"/>
      <c r="N71" s="41"/>
      <c r="O71" s="41"/>
      <c r="P71" s="41"/>
      <c r="Q71" s="41"/>
      <c r="R71" s="41"/>
    </row>
    <row r="72" spans="1:20" s="68" customFormat="1" ht="13.8" x14ac:dyDescent="0.25">
      <c r="A72" s="63" t="s">
        <v>70</v>
      </c>
      <c r="B72" s="64"/>
      <c r="C72" s="64"/>
      <c r="D72" s="64"/>
      <c r="E72" s="65"/>
      <c r="F72" s="66"/>
      <c r="G72" s="65"/>
      <c r="H72" s="66"/>
      <c r="I72" s="66"/>
      <c r="J72" s="66"/>
      <c r="K72" s="66"/>
      <c r="L72" s="66"/>
      <c r="M72" s="67"/>
      <c r="N72" s="67"/>
      <c r="O72" s="67"/>
      <c r="P72" s="64"/>
      <c r="Q72" s="64"/>
    </row>
    <row r="73" spans="1:20" ht="13.8" x14ac:dyDescent="0.25">
      <c r="A73" s="62" t="s">
        <v>67</v>
      </c>
      <c r="B73" s="13"/>
      <c r="C73" s="13"/>
      <c r="D73" s="13"/>
      <c r="E73" s="13"/>
      <c r="F73" s="13"/>
    </row>
    <row r="74" spans="1:20" ht="13.8" x14ac:dyDescent="0.25">
      <c r="A74" s="62" t="s">
        <v>72</v>
      </c>
      <c r="B74" s="81"/>
      <c r="C74" s="81"/>
      <c r="D74" s="81"/>
      <c r="E74" s="81"/>
      <c r="F74" s="81"/>
      <c r="G74" s="81"/>
      <c r="H74" s="81"/>
      <c r="I74" s="81"/>
      <c r="J74" s="81"/>
      <c r="K74" s="81"/>
      <c r="L74" s="81"/>
      <c r="M74" s="81"/>
      <c r="N74" s="81"/>
      <c r="O74" s="81"/>
      <c r="P74" s="81"/>
      <c r="Q74" s="81"/>
      <c r="R74" s="81"/>
      <c r="S74" s="81"/>
      <c r="T74" s="81"/>
    </row>
    <row r="75" spans="1:20" ht="13.8" x14ac:dyDescent="0.25">
      <c r="A75" s="120" t="s">
        <v>75</v>
      </c>
      <c r="B75" s="120"/>
      <c r="C75" s="120"/>
      <c r="D75" s="120"/>
      <c r="E75" s="120"/>
      <c r="F75" s="120"/>
      <c r="G75" s="120"/>
      <c r="H75" s="120"/>
      <c r="I75" s="120"/>
      <c r="J75" s="120"/>
      <c r="K75" s="120"/>
      <c r="L75" s="120"/>
      <c r="M75" s="120"/>
      <c r="N75" s="120"/>
      <c r="O75" s="120"/>
      <c r="P75" s="120"/>
      <c r="Q75" s="120"/>
      <c r="R75" s="120"/>
      <c r="S75" s="120"/>
      <c r="T75" s="120"/>
    </row>
    <row r="76" spans="1:20" ht="13.8" x14ac:dyDescent="0.25">
      <c r="A76" s="75"/>
      <c r="B76" s="75"/>
      <c r="C76" s="75"/>
      <c r="D76" s="75"/>
      <c r="E76" s="75"/>
      <c r="F76" s="75"/>
      <c r="G76" s="75"/>
      <c r="H76" s="75"/>
      <c r="I76" s="75"/>
      <c r="J76" s="75"/>
      <c r="K76" s="75"/>
      <c r="L76" s="75"/>
      <c r="M76" s="75"/>
      <c r="N76" s="75"/>
      <c r="O76" s="75"/>
      <c r="P76" s="75"/>
      <c r="Q76" s="75"/>
      <c r="R76" s="75"/>
      <c r="S76" s="75"/>
      <c r="T76" s="75"/>
    </row>
    <row r="77" spans="1:20" ht="15.75" customHeight="1" x14ac:dyDescent="0.25">
      <c r="A77" s="121" t="s">
        <v>40</v>
      </c>
      <c r="B77" s="121"/>
      <c r="C77" s="121"/>
      <c r="D77" s="121"/>
      <c r="E77" s="121"/>
      <c r="F77" s="121"/>
      <c r="G77" s="121"/>
      <c r="H77" s="121"/>
      <c r="I77" s="121"/>
      <c r="J77" s="121"/>
      <c r="K77" s="121"/>
      <c r="L77" s="121"/>
      <c r="M77" s="121"/>
      <c r="N77" s="121"/>
      <c r="O77" s="121"/>
      <c r="P77" s="121"/>
      <c r="Q77" s="121"/>
      <c r="R77" s="121"/>
      <c r="S77" s="121"/>
      <c r="T77" s="121"/>
    </row>
    <row r="78" spans="1:20" ht="95.25" customHeight="1" x14ac:dyDescent="0.25">
      <c r="A78" s="122" t="s">
        <v>39</v>
      </c>
      <c r="B78" s="122"/>
      <c r="C78" s="122"/>
      <c r="D78" s="122"/>
      <c r="E78" s="122"/>
      <c r="F78" s="122"/>
      <c r="G78" s="122"/>
      <c r="H78" s="122"/>
      <c r="I78" s="122"/>
      <c r="J78" s="122"/>
      <c r="K78" s="122"/>
      <c r="L78" s="122"/>
      <c r="M78" s="122"/>
      <c r="N78" s="122"/>
      <c r="O78" s="122"/>
      <c r="P78" s="122"/>
      <c r="Q78" s="122"/>
      <c r="R78" s="122"/>
      <c r="S78" s="122"/>
      <c r="T78" s="122"/>
    </row>
    <row r="79" spans="1:20" ht="13.5" customHeight="1" x14ac:dyDescent="0.25">
      <c r="A79" s="5"/>
      <c r="B79" s="6"/>
      <c r="C79" s="6"/>
      <c r="D79" s="6"/>
      <c r="E79" s="7"/>
      <c r="F79" s="5"/>
      <c r="G79" s="7"/>
      <c r="H79" s="5"/>
      <c r="I79" s="5"/>
      <c r="J79" s="5"/>
      <c r="K79" s="5"/>
      <c r="L79" s="5"/>
      <c r="M79" s="8"/>
      <c r="N79" s="6"/>
      <c r="O79" s="6"/>
      <c r="P79" s="6"/>
      <c r="Q79" s="6"/>
      <c r="R79" s="6"/>
    </row>
    <row r="80" spans="1:20" s="22" customFormat="1" x14ac:dyDescent="0.25">
      <c r="A80" s="20"/>
      <c r="B80" s="21"/>
      <c r="C80" s="21"/>
      <c r="D80" s="21"/>
      <c r="E80" s="21"/>
      <c r="F80" s="20"/>
      <c r="G80" s="20"/>
      <c r="H80" s="20"/>
      <c r="I80" s="20"/>
      <c r="J80" s="20"/>
      <c r="K80" s="21"/>
      <c r="L80" s="21"/>
      <c r="M80" s="21"/>
      <c r="N80" s="20"/>
      <c r="O80" s="20"/>
      <c r="P80" s="20"/>
      <c r="Q80" s="21"/>
      <c r="R80" s="21"/>
      <c r="S80" s="21"/>
    </row>
    <row r="81" spans="1:19" ht="13.8" x14ac:dyDescent="0.25">
      <c r="A81" s="12"/>
      <c r="B81" s="123" t="s">
        <v>30</v>
      </c>
      <c r="C81" s="123"/>
      <c r="D81" s="123"/>
      <c r="E81" s="123"/>
      <c r="F81" s="13"/>
      <c r="K81" s="123" t="s">
        <v>31</v>
      </c>
      <c r="L81" s="123"/>
      <c r="M81" s="123"/>
      <c r="Q81" s="123" t="s">
        <v>32</v>
      </c>
      <c r="R81" s="123"/>
      <c r="S81" s="123"/>
    </row>
    <row r="82" spans="1:19" ht="13.8" x14ac:dyDescent="0.25">
      <c r="A82" s="12"/>
      <c r="B82" s="13"/>
      <c r="C82" s="13"/>
      <c r="D82" s="13"/>
      <c r="E82" s="13"/>
      <c r="F82" s="13"/>
    </row>
    <row r="83" spans="1:19" ht="13.8" x14ac:dyDescent="0.25">
      <c r="A83" s="12"/>
      <c r="B83" s="13"/>
      <c r="C83" s="13"/>
      <c r="D83" s="13"/>
      <c r="E83" s="13"/>
      <c r="F83" s="13"/>
    </row>
    <row r="84" spans="1:19" x14ac:dyDescent="0.25">
      <c r="A84" s="13"/>
      <c r="B84" s="23"/>
      <c r="C84" s="23"/>
      <c r="D84" s="23"/>
      <c r="E84" s="23"/>
      <c r="F84" s="23"/>
      <c r="G84" s="13"/>
    </row>
    <row r="85" spans="1:19" ht="12.75" customHeight="1" x14ac:dyDescent="0.25">
      <c r="A85" s="13"/>
      <c r="B85" s="24"/>
      <c r="C85" s="24"/>
      <c r="D85" s="24"/>
      <c r="E85" s="24"/>
      <c r="F85" s="24"/>
      <c r="G85" s="13"/>
    </row>
    <row r="89" spans="1:19" x14ac:dyDescent="0.25">
      <c r="N89" s="17" t="s">
        <v>28</v>
      </c>
    </row>
  </sheetData>
  <dataConsolidate/>
  <mergeCells count="37">
    <mergeCell ref="A15:C15"/>
    <mergeCell ref="E15:T15"/>
    <mergeCell ref="A6:T6"/>
    <mergeCell ref="A7:T7"/>
    <mergeCell ref="A13:K13"/>
    <mergeCell ref="A14:C14"/>
    <mergeCell ref="E14:T14"/>
    <mergeCell ref="A17:K17"/>
    <mergeCell ref="A18:C18"/>
    <mergeCell ref="A20:A22"/>
    <mergeCell ref="B20:B22"/>
    <mergeCell ref="C20:C22"/>
    <mergeCell ref="D20:D22"/>
    <mergeCell ref="E20:E22"/>
    <mergeCell ref="F20:F22"/>
    <mergeCell ref="G20:K20"/>
    <mergeCell ref="G21:G22"/>
    <mergeCell ref="H21:H22"/>
    <mergeCell ref="S20:S22"/>
    <mergeCell ref="T20:T22"/>
    <mergeCell ref="A69:C69"/>
    <mergeCell ref="A75:T75"/>
    <mergeCell ref="I21:I22"/>
    <mergeCell ref="J21:J22"/>
    <mergeCell ref="K21:K22"/>
    <mergeCell ref="Q20:Q22"/>
    <mergeCell ref="R20:R22"/>
    <mergeCell ref="P20:P22"/>
    <mergeCell ref="L20:L22"/>
    <mergeCell ref="M20:M22"/>
    <mergeCell ref="N20:N22"/>
    <mergeCell ref="O20:O22"/>
    <mergeCell ref="A77:T77"/>
    <mergeCell ref="A78:T78"/>
    <mergeCell ref="B81:E81"/>
    <mergeCell ref="K81:M81"/>
    <mergeCell ref="Q81:S81"/>
  </mergeCells>
  <dataValidations count="6">
    <dataValidation type="list" allowBlank="1" showInputMessage="1" showErrorMessage="1" sqref="D24:D68">
      <formula1>"Terminuota, Neterminuota"</formula1>
    </dataValidation>
    <dataValidation type="list" allowBlank="1" showInputMessage="1" showErrorMessage="1" sqref="F18 D18">
      <formula1>"Biudžetinė, Verslo įm. ir kt., Kitos organizacijos**, "</formula1>
    </dataValidation>
    <dataValidation type="list" allowBlank="1" showInputMessage="1" showErrorMessage="1" sqref="N24:N68">
      <formula1>"5,6"</formula1>
    </dataValidation>
    <dataValidation type="list" allowBlank="1" showInputMessage="1" showErrorMessage="1" sqref="J9">
      <formula1>"2019,2020,2021,2022,2023"</formula1>
    </dataValidation>
    <dataValidation type="list" allowBlank="1" showInputMessage="1" showErrorMessage="1" sqref="L9">
      <formula1>"sausio,vasario,kovo,balandžio,gegužės,birželio,liepos,rugpjūčio,rugsėjo,spalio,lapkričio,gruodžio"</formula1>
    </dataValidation>
    <dataValidation type="list" allowBlank="1" showInputMessage="1" showErrorMessage="1" sqref="WVG983099 E65595 IU65595 SQ65595 ACM65595 AMI65595 AWE65595 BGA65595 BPW65595 BZS65595 CJO65595 CTK65595 DDG65595 DNC65595 DWY65595 EGU65595 EQQ65595 FAM65595 FKI65595 FUE65595 GEA65595 GNW65595 GXS65595 HHO65595 HRK65595 IBG65595 ILC65595 IUY65595 JEU65595 JOQ65595 JYM65595 KII65595 KSE65595 LCA65595 LLW65595 LVS65595 MFO65595 MPK65595 MZG65595 NJC65595 NSY65595 OCU65595 OMQ65595 OWM65595 PGI65595 PQE65595 QAA65595 QJW65595 QTS65595 RDO65595 RNK65595 RXG65595 SHC65595 SQY65595 TAU65595 TKQ65595 TUM65595 UEI65595 UOE65595 UYA65595 VHW65595 VRS65595 WBO65595 WLK65595 WVG65595 E131131 IU131131 SQ131131 ACM131131 AMI131131 AWE131131 BGA131131 BPW131131 BZS131131 CJO131131 CTK131131 DDG131131 DNC131131 DWY131131 EGU131131 EQQ131131 FAM131131 FKI131131 FUE131131 GEA131131 GNW131131 GXS131131 HHO131131 HRK131131 IBG131131 ILC131131 IUY131131 JEU131131 JOQ131131 JYM131131 KII131131 KSE131131 LCA131131 LLW131131 LVS131131 MFO131131 MPK131131 MZG131131 NJC131131 NSY131131 OCU131131 OMQ131131 OWM131131 PGI131131 PQE131131 QAA131131 QJW131131 QTS131131 RDO131131 RNK131131 RXG131131 SHC131131 SQY131131 TAU131131 TKQ131131 TUM131131 UEI131131 UOE131131 UYA131131 VHW131131 VRS131131 WBO131131 WLK131131 WVG131131 E196667 IU196667 SQ196667 ACM196667 AMI196667 AWE196667 BGA196667 BPW196667 BZS196667 CJO196667 CTK196667 DDG196667 DNC196667 DWY196667 EGU196667 EQQ196667 FAM196667 FKI196667 FUE196667 GEA196667 GNW196667 GXS196667 HHO196667 HRK196667 IBG196667 ILC196667 IUY196667 JEU196667 JOQ196667 JYM196667 KII196667 KSE196667 LCA196667 LLW196667 LVS196667 MFO196667 MPK196667 MZG196667 NJC196667 NSY196667 OCU196667 OMQ196667 OWM196667 PGI196667 PQE196667 QAA196667 QJW196667 QTS196667 RDO196667 RNK196667 RXG196667 SHC196667 SQY196667 TAU196667 TKQ196667 TUM196667 UEI196667 UOE196667 UYA196667 VHW196667 VRS196667 WBO196667 WLK196667 WVG196667 E262203 IU262203 SQ262203 ACM262203 AMI262203 AWE262203 BGA262203 BPW262203 BZS262203 CJO262203 CTK262203 DDG262203 DNC262203 DWY262203 EGU262203 EQQ262203 FAM262203 FKI262203 FUE262203 GEA262203 GNW262203 GXS262203 HHO262203 HRK262203 IBG262203 ILC262203 IUY262203 JEU262203 JOQ262203 JYM262203 KII262203 KSE262203 LCA262203 LLW262203 LVS262203 MFO262203 MPK262203 MZG262203 NJC262203 NSY262203 OCU262203 OMQ262203 OWM262203 PGI262203 PQE262203 QAA262203 QJW262203 QTS262203 RDO262203 RNK262203 RXG262203 SHC262203 SQY262203 TAU262203 TKQ262203 TUM262203 UEI262203 UOE262203 UYA262203 VHW262203 VRS262203 WBO262203 WLK262203 WVG262203 E327739 IU327739 SQ327739 ACM327739 AMI327739 AWE327739 BGA327739 BPW327739 BZS327739 CJO327739 CTK327739 DDG327739 DNC327739 DWY327739 EGU327739 EQQ327739 FAM327739 FKI327739 FUE327739 GEA327739 GNW327739 GXS327739 HHO327739 HRK327739 IBG327739 ILC327739 IUY327739 JEU327739 JOQ327739 JYM327739 KII327739 KSE327739 LCA327739 LLW327739 LVS327739 MFO327739 MPK327739 MZG327739 NJC327739 NSY327739 OCU327739 OMQ327739 OWM327739 PGI327739 PQE327739 QAA327739 QJW327739 QTS327739 RDO327739 RNK327739 RXG327739 SHC327739 SQY327739 TAU327739 TKQ327739 TUM327739 UEI327739 UOE327739 UYA327739 VHW327739 VRS327739 WBO327739 WLK327739 WVG327739 E393275 IU393275 SQ393275 ACM393275 AMI393275 AWE393275 BGA393275 BPW393275 BZS393275 CJO393275 CTK393275 DDG393275 DNC393275 DWY393275 EGU393275 EQQ393275 FAM393275 FKI393275 FUE393275 GEA393275 GNW393275 GXS393275 HHO393275 HRK393275 IBG393275 ILC393275 IUY393275 JEU393275 JOQ393275 JYM393275 KII393275 KSE393275 LCA393275 LLW393275 LVS393275 MFO393275 MPK393275 MZG393275 NJC393275 NSY393275 OCU393275 OMQ393275 OWM393275 PGI393275 PQE393275 QAA393275 QJW393275 QTS393275 RDO393275 RNK393275 RXG393275 SHC393275 SQY393275 TAU393275 TKQ393275 TUM393275 UEI393275 UOE393275 UYA393275 VHW393275 VRS393275 WBO393275 WLK393275 WVG393275 E458811 IU458811 SQ458811 ACM458811 AMI458811 AWE458811 BGA458811 BPW458811 BZS458811 CJO458811 CTK458811 DDG458811 DNC458811 DWY458811 EGU458811 EQQ458811 FAM458811 FKI458811 FUE458811 GEA458811 GNW458811 GXS458811 HHO458811 HRK458811 IBG458811 ILC458811 IUY458811 JEU458811 JOQ458811 JYM458811 KII458811 KSE458811 LCA458811 LLW458811 LVS458811 MFO458811 MPK458811 MZG458811 NJC458811 NSY458811 OCU458811 OMQ458811 OWM458811 PGI458811 PQE458811 QAA458811 QJW458811 QTS458811 RDO458811 RNK458811 RXG458811 SHC458811 SQY458811 TAU458811 TKQ458811 TUM458811 UEI458811 UOE458811 UYA458811 VHW458811 VRS458811 WBO458811 WLK458811 WVG458811 E524347 IU524347 SQ524347 ACM524347 AMI524347 AWE524347 BGA524347 BPW524347 BZS524347 CJO524347 CTK524347 DDG524347 DNC524347 DWY524347 EGU524347 EQQ524347 FAM524347 FKI524347 FUE524347 GEA524347 GNW524347 GXS524347 HHO524347 HRK524347 IBG524347 ILC524347 IUY524347 JEU524347 JOQ524347 JYM524347 KII524347 KSE524347 LCA524347 LLW524347 LVS524347 MFO524347 MPK524347 MZG524347 NJC524347 NSY524347 OCU524347 OMQ524347 OWM524347 PGI524347 PQE524347 QAA524347 QJW524347 QTS524347 RDO524347 RNK524347 RXG524347 SHC524347 SQY524347 TAU524347 TKQ524347 TUM524347 UEI524347 UOE524347 UYA524347 VHW524347 VRS524347 WBO524347 WLK524347 WVG524347 E589883 IU589883 SQ589883 ACM589883 AMI589883 AWE589883 BGA589883 BPW589883 BZS589883 CJO589883 CTK589883 DDG589883 DNC589883 DWY589883 EGU589883 EQQ589883 FAM589883 FKI589883 FUE589883 GEA589883 GNW589883 GXS589883 HHO589883 HRK589883 IBG589883 ILC589883 IUY589883 JEU589883 JOQ589883 JYM589883 KII589883 KSE589883 LCA589883 LLW589883 LVS589883 MFO589883 MPK589883 MZG589883 NJC589883 NSY589883 OCU589883 OMQ589883 OWM589883 PGI589883 PQE589883 QAA589883 QJW589883 QTS589883 RDO589883 RNK589883 RXG589883 SHC589883 SQY589883 TAU589883 TKQ589883 TUM589883 UEI589883 UOE589883 UYA589883 VHW589883 VRS589883 WBO589883 WLK589883 WVG589883 E655419 IU655419 SQ655419 ACM655419 AMI655419 AWE655419 BGA655419 BPW655419 BZS655419 CJO655419 CTK655419 DDG655419 DNC655419 DWY655419 EGU655419 EQQ655419 FAM655419 FKI655419 FUE655419 GEA655419 GNW655419 GXS655419 HHO655419 HRK655419 IBG655419 ILC655419 IUY655419 JEU655419 JOQ655419 JYM655419 KII655419 KSE655419 LCA655419 LLW655419 LVS655419 MFO655419 MPK655419 MZG655419 NJC655419 NSY655419 OCU655419 OMQ655419 OWM655419 PGI655419 PQE655419 QAA655419 QJW655419 QTS655419 RDO655419 RNK655419 RXG655419 SHC655419 SQY655419 TAU655419 TKQ655419 TUM655419 UEI655419 UOE655419 UYA655419 VHW655419 VRS655419 WBO655419 WLK655419 WVG655419 E720955 IU720955 SQ720955 ACM720955 AMI720955 AWE720955 BGA720955 BPW720955 BZS720955 CJO720955 CTK720955 DDG720955 DNC720955 DWY720955 EGU720955 EQQ720955 FAM720955 FKI720955 FUE720955 GEA720955 GNW720955 GXS720955 HHO720955 HRK720955 IBG720955 ILC720955 IUY720955 JEU720955 JOQ720955 JYM720955 KII720955 KSE720955 LCA720955 LLW720955 LVS720955 MFO720955 MPK720955 MZG720955 NJC720955 NSY720955 OCU720955 OMQ720955 OWM720955 PGI720955 PQE720955 QAA720955 QJW720955 QTS720955 RDO720955 RNK720955 RXG720955 SHC720955 SQY720955 TAU720955 TKQ720955 TUM720955 UEI720955 UOE720955 UYA720955 VHW720955 VRS720955 WBO720955 WLK720955 WVG720955 E786491 IU786491 SQ786491 ACM786491 AMI786491 AWE786491 BGA786491 BPW786491 BZS786491 CJO786491 CTK786491 DDG786491 DNC786491 DWY786491 EGU786491 EQQ786491 FAM786491 FKI786491 FUE786491 GEA786491 GNW786491 GXS786491 HHO786491 HRK786491 IBG786491 ILC786491 IUY786491 JEU786491 JOQ786491 JYM786491 KII786491 KSE786491 LCA786491 LLW786491 LVS786491 MFO786491 MPK786491 MZG786491 NJC786491 NSY786491 OCU786491 OMQ786491 OWM786491 PGI786491 PQE786491 QAA786491 QJW786491 QTS786491 RDO786491 RNK786491 RXG786491 SHC786491 SQY786491 TAU786491 TKQ786491 TUM786491 UEI786491 UOE786491 UYA786491 VHW786491 VRS786491 WBO786491 WLK786491 WVG786491 E852027 IU852027 SQ852027 ACM852027 AMI852027 AWE852027 BGA852027 BPW852027 BZS852027 CJO852027 CTK852027 DDG852027 DNC852027 DWY852027 EGU852027 EQQ852027 FAM852027 FKI852027 FUE852027 GEA852027 GNW852027 GXS852027 HHO852027 HRK852027 IBG852027 ILC852027 IUY852027 JEU852027 JOQ852027 JYM852027 KII852027 KSE852027 LCA852027 LLW852027 LVS852027 MFO852027 MPK852027 MZG852027 NJC852027 NSY852027 OCU852027 OMQ852027 OWM852027 PGI852027 PQE852027 QAA852027 QJW852027 QTS852027 RDO852027 RNK852027 RXG852027 SHC852027 SQY852027 TAU852027 TKQ852027 TUM852027 UEI852027 UOE852027 UYA852027 VHW852027 VRS852027 WBO852027 WLK852027 WVG852027 E917563 IU917563 SQ917563 ACM917563 AMI917563 AWE917563 BGA917563 BPW917563 BZS917563 CJO917563 CTK917563 DDG917563 DNC917563 DWY917563 EGU917563 EQQ917563 FAM917563 FKI917563 FUE917563 GEA917563 GNW917563 GXS917563 HHO917563 HRK917563 IBG917563 ILC917563 IUY917563 JEU917563 JOQ917563 JYM917563 KII917563 KSE917563 LCA917563 LLW917563 LVS917563 MFO917563 MPK917563 MZG917563 NJC917563 NSY917563 OCU917563 OMQ917563 OWM917563 PGI917563 PQE917563 QAA917563 QJW917563 QTS917563 RDO917563 RNK917563 RXG917563 SHC917563 SQY917563 TAU917563 TKQ917563 TUM917563 UEI917563 UOE917563 UYA917563 VHW917563 VRS917563 WBO917563 WLK917563 WVG917563 E983099 IU983099 SQ983099 ACM983099 AMI983099 AWE983099 BGA983099 BPW983099 BZS983099 CJO983099 CTK983099 DDG983099 DNC983099 DWY983099 EGU983099 EQQ983099 FAM983099 FKI983099 FUE983099 GEA983099 GNW983099 GXS983099 HHO983099 HRK983099 IBG983099 ILC983099 IUY983099 JEU983099 JOQ983099 JYM983099 KII983099 KSE983099 LCA983099 LLW983099 LVS983099 MFO983099 MPK983099 MZG983099 NJC983099 NSY983099 OCU983099 OMQ983099 OWM983099 PGI983099 PQE983099 QAA983099 QJW983099 QTS983099 RDO983099 RNK983099 RXG983099 SHC983099 SQY983099 TAU983099 TKQ983099 TUM983099 UEI983099 UOE983099 UYA983099 VHW983099 VRS983099 WBO983099 WLK983099">
      <formula1>Taip</formula1>
    </dataValidation>
  </dataValidations>
  <pageMargins left="0.23622047244094491" right="0.75" top="0.23622047244094491" bottom="0.27559055118110237" header="0.19685039370078741" footer="0.23622047244094491"/>
  <pageSetup paperSize="9" scale="48"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'Papild.poilsio d. išmokų FN '!$C$6:$Q$6</xm:f>
          </x14:formula1>
          <xm:sqref>R24:R68</xm:sqref>
        </x14:dataValidation>
        <x14:dataValidation type="list" allowBlank="1" showInputMessage="1" showErrorMessage="1" errorTitle="Dėmesio!" error="Galimos pasirinkti reikšmės nuo 28 iki 58.">
          <x14:formula1>
            <xm:f>'Atostogų išmokų FN'!$D$7:$AH$7</xm:f>
          </x14:formula1>
          <xm:sqref>O24:O68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54"/>
  <sheetViews>
    <sheetView showGridLines="0" topLeftCell="B7" zoomScale="85" zoomScaleNormal="85" zoomScaleSheetLayoutView="75" workbookViewId="0">
      <selection activeCell="P10" sqref="P10"/>
    </sheetView>
  </sheetViews>
  <sheetFormatPr defaultRowHeight="13.2" x14ac:dyDescent="0.25"/>
  <cols>
    <col min="1" max="1" width="12.140625" style="17" customWidth="1"/>
    <col min="2" max="2" width="30" style="17" customWidth="1"/>
    <col min="3" max="3" width="22" style="17" customWidth="1"/>
    <col min="4" max="4" width="24.42578125" style="17" customWidth="1"/>
    <col min="5" max="5" width="14.85546875" style="17" customWidth="1"/>
    <col min="6" max="6" width="14.140625" style="17" customWidth="1"/>
    <col min="7" max="7" width="14.85546875" style="17" customWidth="1"/>
    <col min="8" max="8" width="13.7109375" style="17" customWidth="1"/>
    <col min="9" max="9" width="16.85546875" style="17" customWidth="1"/>
    <col min="10" max="10" width="18.85546875" style="17" customWidth="1"/>
    <col min="11" max="11" width="16.85546875" style="17" customWidth="1"/>
    <col min="12" max="12" width="16.140625" style="17" customWidth="1"/>
    <col min="13" max="13" width="19.42578125" style="17" customWidth="1"/>
    <col min="14" max="14" width="14.85546875" style="17" customWidth="1"/>
    <col min="15" max="15" width="14.28515625" style="17" customWidth="1"/>
    <col min="16" max="16" width="15.85546875" style="17" customWidth="1"/>
    <col min="17" max="17" width="17.7109375" style="17" customWidth="1"/>
    <col min="18" max="18" width="16" style="17" customWidth="1"/>
    <col min="19" max="19" width="15" style="17" customWidth="1"/>
    <col min="20" max="20" width="16.85546875" style="17" customWidth="1"/>
    <col min="21" max="21" width="25.7109375" style="17" customWidth="1"/>
    <col min="22" max="252" width="9.28515625" style="17"/>
    <col min="253" max="253" width="12.140625" style="17" customWidth="1"/>
    <col min="254" max="254" width="30" style="17" customWidth="1"/>
    <col min="255" max="255" width="24.42578125" style="17" customWidth="1"/>
    <col min="256" max="256" width="17.140625" style="17" customWidth="1"/>
    <col min="257" max="257" width="15.28515625" style="17" customWidth="1"/>
    <col min="258" max="258" width="13.42578125" style="17" customWidth="1"/>
    <col min="259" max="260" width="12.85546875" style="17" customWidth="1"/>
    <col min="261" max="261" width="15" style="17" customWidth="1"/>
    <col min="262" max="262" width="16.85546875" style="17" customWidth="1"/>
    <col min="263" max="263" width="16.140625" style="17" customWidth="1"/>
    <col min="264" max="264" width="15.42578125" style="17" customWidth="1"/>
    <col min="265" max="265" width="15.85546875" style="17" customWidth="1"/>
    <col min="266" max="266" width="19.42578125" style="17" customWidth="1"/>
    <col min="267" max="267" width="15.85546875" style="17" customWidth="1"/>
    <col min="268" max="268" width="14.28515625" style="17" customWidth="1"/>
    <col min="269" max="269" width="15.85546875" style="17" customWidth="1"/>
    <col min="270" max="270" width="17.7109375" style="17" customWidth="1"/>
    <col min="271" max="271" width="19.7109375" style="17" customWidth="1"/>
    <col min="272" max="272" width="14.42578125" style="17" customWidth="1"/>
    <col min="273" max="508" width="9.28515625" style="17"/>
    <col min="509" max="509" width="12.140625" style="17" customWidth="1"/>
    <col min="510" max="510" width="30" style="17" customWidth="1"/>
    <col min="511" max="511" width="24.42578125" style="17" customWidth="1"/>
    <col min="512" max="512" width="17.140625" style="17" customWidth="1"/>
    <col min="513" max="513" width="15.28515625" style="17" customWidth="1"/>
    <col min="514" max="514" width="13.42578125" style="17" customWidth="1"/>
    <col min="515" max="516" width="12.85546875" style="17" customWidth="1"/>
    <col min="517" max="517" width="15" style="17" customWidth="1"/>
    <col min="518" max="518" width="16.85546875" style="17" customWidth="1"/>
    <col min="519" max="519" width="16.140625" style="17" customWidth="1"/>
    <col min="520" max="520" width="15.42578125" style="17" customWidth="1"/>
    <col min="521" max="521" width="15.85546875" style="17" customWidth="1"/>
    <col min="522" max="522" width="19.42578125" style="17" customWidth="1"/>
    <col min="523" max="523" width="15.85546875" style="17" customWidth="1"/>
    <col min="524" max="524" width="14.28515625" style="17" customWidth="1"/>
    <col min="525" max="525" width="15.85546875" style="17" customWidth="1"/>
    <col min="526" max="526" width="17.7109375" style="17" customWidth="1"/>
    <col min="527" max="527" width="19.7109375" style="17" customWidth="1"/>
    <col min="528" max="528" width="14.42578125" style="17" customWidth="1"/>
    <col min="529" max="764" width="9.28515625" style="17"/>
    <col min="765" max="765" width="12.140625" style="17" customWidth="1"/>
    <col min="766" max="766" width="30" style="17" customWidth="1"/>
    <col min="767" max="767" width="24.42578125" style="17" customWidth="1"/>
    <col min="768" max="768" width="17.140625" style="17" customWidth="1"/>
    <col min="769" max="769" width="15.28515625" style="17" customWidth="1"/>
    <col min="770" max="770" width="13.42578125" style="17" customWidth="1"/>
    <col min="771" max="772" width="12.85546875" style="17" customWidth="1"/>
    <col min="773" max="773" width="15" style="17" customWidth="1"/>
    <col min="774" max="774" width="16.85546875" style="17" customWidth="1"/>
    <col min="775" max="775" width="16.140625" style="17" customWidth="1"/>
    <col min="776" max="776" width="15.42578125" style="17" customWidth="1"/>
    <col min="777" max="777" width="15.85546875" style="17" customWidth="1"/>
    <col min="778" max="778" width="19.42578125" style="17" customWidth="1"/>
    <col min="779" max="779" width="15.85546875" style="17" customWidth="1"/>
    <col min="780" max="780" width="14.28515625" style="17" customWidth="1"/>
    <col min="781" max="781" width="15.85546875" style="17" customWidth="1"/>
    <col min="782" max="782" width="17.7109375" style="17" customWidth="1"/>
    <col min="783" max="783" width="19.7109375" style="17" customWidth="1"/>
    <col min="784" max="784" width="14.42578125" style="17" customWidth="1"/>
    <col min="785" max="1020" width="9.28515625" style="17"/>
    <col min="1021" max="1021" width="12.140625" style="17" customWidth="1"/>
    <col min="1022" max="1022" width="30" style="17" customWidth="1"/>
    <col min="1023" max="1023" width="24.42578125" style="17" customWidth="1"/>
    <col min="1024" max="1024" width="17.140625" style="17" customWidth="1"/>
    <col min="1025" max="1025" width="15.28515625" style="17" customWidth="1"/>
    <col min="1026" max="1026" width="13.42578125" style="17" customWidth="1"/>
    <col min="1027" max="1028" width="12.85546875" style="17" customWidth="1"/>
    <col min="1029" max="1029" width="15" style="17" customWidth="1"/>
    <col min="1030" max="1030" width="16.85546875" style="17" customWidth="1"/>
    <col min="1031" max="1031" width="16.140625" style="17" customWidth="1"/>
    <col min="1032" max="1032" width="15.42578125" style="17" customWidth="1"/>
    <col min="1033" max="1033" width="15.85546875" style="17" customWidth="1"/>
    <col min="1034" max="1034" width="19.42578125" style="17" customWidth="1"/>
    <col min="1035" max="1035" width="15.85546875" style="17" customWidth="1"/>
    <col min="1036" max="1036" width="14.28515625" style="17" customWidth="1"/>
    <col min="1037" max="1037" width="15.85546875" style="17" customWidth="1"/>
    <col min="1038" max="1038" width="17.7109375" style="17" customWidth="1"/>
    <col min="1039" max="1039" width="19.7109375" style="17" customWidth="1"/>
    <col min="1040" max="1040" width="14.42578125" style="17" customWidth="1"/>
    <col min="1041" max="1276" width="9.28515625" style="17"/>
    <col min="1277" max="1277" width="12.140625" style="17" customWidth="1"/>
    <col min="1278" max="1278" width="30" style="17" customWidth="1"/>
    <col min="1279" max="1279" width="24.42578125" style="17" customWidth="1"/>
    <col min="1280" max="1280" width="17.140625" style="17" customWidth="1"/>
    <col min="1281" max="1281" width="15.28515625" style="17" customWidth="1"/>
    <col min="1282" max="1282" width="13.42578125" style="17" customWidth="1"/>
    <col min="1283" max="1284" width="12.85546875" style="17" customWidth="1"/>
    <col min="1285" max="1285" width="15" style="17" customWidth="1"/>
    <col min="1286" max="1286" width="16.85546875" style="17" customWidth="1"/>
    <col min="1287" max="1287" width="16.140625" style="17" customWidth="1"/>
    <col min="1288" max="1288" width="15.42578125" style="17" customWidth="1"/>
    <col min="1289" max="1289" width="15.85546875" style="17" customWidth="1"/>
    <col min="1290" max="1290" width="19.42578125" style="17" customWidth="1"/>
    <col min="1291" max="1291" width="15.85546875" style="17" customWidth="1"/>
    <col min="1292" max="1292" width="14.28515625" style="17" customWidth="1"/>
    <col min="1293" max="1293" width="15.85546875" style="17" customWidth="1"/>
    <col min="1294" max="1294" width="17.7109375" style="17" customWidth="1"/>
    <col min="1295" max="1295" width="19.7109375" style="17" customWidth="1"/>
    <col min="1296" max="1296" width="14.42578125" style="17" customWidth="1"/>
    <col min="1297" max="1532" width="9.28515625" style="17"/>
    <col min="1533" max="1533" width="12.140625" style="17" customWidth="1"/>
    <col min="1534" max="1534" width="30" style="17" customWidth="1"/>
    <col min="1535" max="1535" width="24.42578125" style="17" customWidth="1"/>
    <col min="1536" max="1536" width="17.140625" style="17" customWidth="1"/>
    <col min="1537" max="1537" width="15.28515625" style="17" customWidth="1"/>
    <col min="1538" max="1538" width="13.42578125" style="17" customWidth="1"/>
    <col min="1539" max="1540" width="12.85546875" style="17" customWidth="1"/>
    <col min="1541" max="1541" width="15" style="17" customWidth="1"/>
    <col min="1542" max="1542" width="16.85546875" style="17" customWidth="1"/>
    <col min="1543" max="1543" width="16.140625" style="17" customWidth="1"/>
    <col min="1544" max="1544" width="15.42578125" style="17" customWidth="1"/>
    <col min="1545" max="1545" width="15.85546875" style="17" customWidth="1"/>
    <col min="1546" max="1546" width="19.42578125" style="17" customWidth="1"/>
    <col min="1547" max="1547" width="15.85546875" style="17" customWidth="1"/>
    <col min="1548" max="1548" width="14.28515625" style="17" customWidth="1"/>
    <col min="1549" max="1549" width="15.85546875" style="17" customWidth="1"/>
    <col min="1550" max="1550" width="17.7109375" style="17" customWidth="1"/>
    <col min="1551" max="1551" width="19.7109375" style="17" customWidth="1"/>
    <col min="1552" max="1552" width="14.42578125" style="17" customWidth="1"/>
    <col min="1553" max="1788" width="9.28515625" style="17"/>
    <col min="1789" max="1789" width="12.140625" style="17" customWidth="1"/>
    <col min="1790" max="1790" width="30" style="17" customWidth="1"/>
    <col min="1791" max="1791" width="24.42578125" style="17" customWidth="1"/>
    <col min="1792" max="1792" width="17.140625" style="17" customWidth="1"/>
    <col min="1793" max="1793" width="15.28515625" style="17" customWidth="1"/>
    <col min="1794" max="1794" width="13.42578125" style="17" customWidth="1"/>
    <col min="1795" max="1796" width="12.85546875" style="17" customWidth="1"/>
    <col min="1797" max="1797" width="15" style="17" customWidth="1"/>
    <col min="1798" max="1798" width="16.85546875" style="17" customWidth="1"/>
    <col min="1799" max="1799" width="16.140625" style="17" customWidth="1"/>
    <col min="1800" max="1800" width="15.42578125" style="17" customWidth="1"/>
    <col min="1801" max="1801" width="15.85546875" style="17" customWidth="1"/>
    <col min="1802" max="1802" width="19.42578125" style="17" customWidth="1"/>
    <col min="1803" max="1803" width="15.85546875" style="17" customWidth="1"/>
    <col min="1804" max="1804" width="14.28515625" style="17" customWidth="1"/>
    <col min="1805" max="1805" width="15.85546875" style="17" customWidth="1"/>
    <col min="1806" max="1806" width="17.7109375" style="17" customWidth="1"/>
    <col min="1807" max="1807" width="19.7109375" style="17" customWidth="1"/>
    <col min="1808" max="1808" width="14.42578125" style="17" customWidth="1"/>
    <col min="1809" max="2044" width="9.28515625" style="17"/>
    <col min="2045" max="2045" width="12.140625" style="17" customWidth="1"/>
    <col min="2046" max="2046" width="30" style="17" customWidth="1"/>
    <col min="2047" max="2047" width="24.42578125" style="17" customWidth="1"/>
    <col min="2048" max="2048" width="17.140625" style="17" customWidth="1"/>
    <col min="2049" max="2049" width="15.28515625" style="17" customWidth="1"/>
    <col min="2050" max="2050" width="13.42578125" style="17" customWidth="1"/>
    <col min="2051" max="2052" width="12.85546875" style="17" customWidth="1"/>
    <col min="2053" max="2053" width="15" style="17" customWidth="1"/>
    <col min="2054" max="2054" width="16.85546875" style="17" customWidth="1"/>
    <col min="2055" max="2055" width="16.140625" style="17" customWidth="1"/>
    <col min="2056" max="2056" width="15.42578125" style="17" customWidth="1"/>
    <col min="2057" max="2057" width="15.85546875" style="17" customWidth="1"/>
    <col min="2058" max="2058" width="19.42578125" style="17" customWidth="1"/>
    <col min="2059" max="2059" width="15.85546875" style="17" customWidth="1"/>
    <col min="2060" max="2060" width="14.28515625" style="17" customWidth="1"/>
    <col min="2061" max="2061" width="15.85546875" style="17" customWidth="1"/>
    <col min="2062" max="2062" width="17.7109375" style="17" customWidth="1"/>
    <col min="2063" max="2063" width="19.7109375" style="17" customWidth="1"/>
    <col min="2064" max="2064" width="14.42578125" style="17" customWidth="1"/>
    <col min="2065" max="2300" width="9.28515625" style="17"/>
    <col min="2301" max="2301" width="12.140625" style="17" customWidth="1"/>
    <col min="2302" max="2302" width="30" style="17" customWidth="1"/>
    <col min="2303" max="2303" width="24.42578125" style="17" customWidth="1"/>
    <col min="2304" max="2304" width="17.140625" style="17" customWidth="1"/>
    <col min="2305" max="2305" width="15.28515625" style="17" customWidth="1"/>
    <col min="2306" max="2306" width="13.42578125" style="17" customWidth="1"/>
    <col min="2307" max="2308" width="12.85546875" style="17" customWidth="1"/>
    <col min="2309" max="2309" width="15" style="17" customWidth="1"/>
    <col min="2310" max="2310" width="16.85546875" style="17" customWidth="1"/>
    <col min="2311" max="2311" width="16.140625" style="17" customWidth="1"/>
    <col min="2312" max="2312" width="15.42578125" style="17" customWidth="1"/>
    <col min="2313" max="2313" width="15.85546875" style="17" customWidth="1"/>
    <col min="2314" max="2314" width="19.42578125" style="17" customWidth="1"/>
    <col min="2315" max="2315" width="15.85546875" style="17" customWidth="1"/>
    <col min="2316" max="2316" width="14.28515625" style="17" customWidth="1"/>
    <col min="2317" max="2317" width="15.85546875" style="17" customWidth="1"/>
    <col min="2318" max="2318" width="17.7109375" style="17" customWidth="1"/>
    <col min="2319" max="2319" width="19.7109375" style="17" customWidth="1"/>
    <col min="2320" max="2320" width="14.42578125" style="17" customWidth="1"/>
    <col min="2321" max="2556" width="9.28515625" style="17"/>
    <col min="2557" max="2557" width="12.140625" style="17" customWidth="1"/>
    <col min="2558" max="2558" width="30" style="17" customWidth="1"/>
    <col min="2559" max="2559" width="24.42578125" style="17" customWidth="1"/>
    <col min="2560" max="2560" width="17.140625" style="17" customWidth="1"/>
    <col min="2561" max="2561" width="15.28515625" style="17" customWidth="1"/>
    <col min="2562" max="2562" width="13.42578125" style="17" customWidth="1"/>
    <col min="2563" max="2564" width="12.85546875" style="17" customWidth="1"/>
    <col min="2565" max="2565" width="15" style="17" customWidth="1"/>
    <col min="2566" max="2566" width="16.85546875" style="17" customWidth="1"/>
    <col min="2567" max="2567" width="16.140625" style="17" customWidth="1"/>
    <col min="2568" max="2568" width="15.42578125" style="17" customWidth="1"/>
    <col min="2569" max="2569" width="15.85546875" style="17" customWidth="1"/>
    <col min="2570" max="2570" width="19.42578125" style="17" customWidth="1"/>
    <col min="2571" max="2571" width="15.85546875" style="17" customWidth="1"/>
    <col min="2572" max="2572" width="14.28515625" style="17" customWidth="1"/>
    <col min="2573" max="2573" width="15.85546875" style="17" customWidth="1"/>
    <col min="2574" max="2574" width="17.7109375" style="17" customWidth="1"/>
    <col min="2575" max="2575" width="19.7109375" style="17" customWidth="1"/>
    <col min="2576" max="2576" width="14.42578125" style="17" customWidth="1"/>
    <col min="2577" max="2812" width="9.28515625" style="17"/>
    <col min="2813" max="2813" width="12.140625" style="17" customWidth="1"/>
    <col min="2814" max="2814" width="30" style="17" customWidth="1"/>
    <col min="2815" max="2815" width="24.42578125" style="17" customWidth="1"/>
    <col min="2816" max="2816" width="17.140625" style="17" customWidth="1"/>
    <col min="2817" max="2817" width="15.28515625" style="17" customWidth="1"/>
    <col min="2818" max="2818" width="13.42578125" style="17" customWidth="1"/>
    <col min="2819" max="2820" width="12.85546875" style="17" customWidth="1"/>
    <col min="2821" max="2821" width="15" style="17" customWidth="1"/>
    <col min="2822" max="2822" width="16.85546875" style="17" customWidth="1"/>
    <col min="2823" max="2823" width="16.140625" style="17" customWidth="1"/>
    <col min="2824" max="2824" width="15.42578125" style="17" customWidth="1"/>
    <col min="2825" max="2825" width="15.85546875" style="17" customWidth="1"/>
    <col min="2826" max="2826" width="19.42578125" style="17" customWidth="1"/>
    <col min="2827" max="2827" width="15.85546875" style="17" customWidth="1"/>
    <col min="2828" max="2828" width="14.28515625" style="17" customWidth="1"/>
    <col min="2829" max="2829" width="15.85546875" style="17" customWidth="1"/>
    <col min="2830" max="2830" width="17.7109375" style="17" customWidth="1"/>
    <col min="2831" max="2831" width="19.7109375" style="17" customWidth="1"/>
    <col min="2832" max="2832" width="14.42578125" style="17" customWidth="1"/>
    <col min="2833" max="3068" width="9.28515625" style="17"/>
    <col min="3069" max="3069" width="12.140625" style="17" customWidth="1"/>
    <col min="3070" max="3070" width="30" style="17" customWidth="1"/>
    <col min="3071" max="3071" width="24.42578125" style="17" customWidth="1"/>
    <col min="3072" max="3072" width="17.140625" style="17" customWidth="1"/>
    <col min="3073" max="3073" width="15.28515625" style="17" customWidth="1"/>
    <col min="3074" max="3074" width="13.42578125" style="17" customWidth="1"/>
    <col min="3075" max="3076" width="12.85546875" style="17" customWidth="1"/>
    <col min="3077" max="3077" width="15" style="17" customWidth="1"/>
    <col min="3078" max="3078" width="16.85546875" style="17" customWidth="1"/>
    <col min="3079" max="3079" width="16.140625" style="17" customWidth="1"/>
    <col min="3080" max="3080" width="15.42578125" style="17" customWidth="1"/>
    <col min="3081" max="3081" width="15.85546875" style="17" customWidth="1"/>
    <col min="3082" max="3082" width="19.42578125" style="17" customWidth="1"/>
    <col min="3083" max="3083" width="15.85546875" style="17" customWidth="1"/>
    <col min="3084" max="3084" width="14.28515625" style="17" customWidth="1"/>
    <col min="3085" max="3085" width="15.85546875" style="17" customWidth="1"/>
    <col min="3086" max="3086" width="17.7109375" style="17" customWidth="1"/>
    <col min="3087" max="3087" width="19.7109375" style="17" customWidth="1"/>
    <col min="3088" max="3088" width="14.42578125" style="17" customWidth="1"/>
    <col min="3089" max="3324" width="9.28515625" style="17"/>
    <col min="3325" max="3325" width="12.140625" style="17" customWidth="1"/>
    <col min="3326" max="3326" width="30" style="17" customWidth="1"/>
    <col min="3327" max="3327" width="24.42578125" style="17" customWidth="1"/>
    <col min="3328" max="3328" width="17.140625" style="17" customWidth="1"/>
    <col min="3329" max="3329" width="15.28515625" style="17" customWidth="1"/>
    <col min="3330" max="3330" width="13.42578125" style="17" customWidth="1"/>
    <col min="3331" max="3332" width="12.85546875" style="17" customWidth="1"/>
    <col min="3333" max="3333" width="15" style="17" customWidth="1"/>
    <col min="3334" max="3334" width="16.85546875" style="17" customWidth="1"/>
    <col min="3335" max="3335" width="16.140625" style="17" customWidth="1"/>
    <col min="3336" max="3336" width="15.42578125" style="17" customWidth="1"/>
    <col min="3337" max="3337" width="15.85546875" style="17" customWidth="1"/>
    <col min="3338" max="3338" width="19.42578125" style="17" customWidth="1"/>
    <col min="3339" max="3339" width="15.85546875" style="17" customWidth="1"/>
    <col min="3340" max="3340" width="14.28515625" style="17" customWidth="1"/>
    <col min="3341" max="3341" width="15.85546875" style="17" customWidth="1"/>
    <col min="3342" max="3342" width="17.7109375" style="17" customWidth="1"/>
    <col min="3343" max="3343" width="19.7109375" style="17" customWidth="1"/>
    <col min="3344" max="3344" width="14.42578125" style="17" customWidth="1"/>
    <col min="3345" max="3580" width="9.28515625" style="17"/>
    <col min="3581" max="3581" width="12.140625" style="17" customWidth="1"/>
    <col min="3582" max="3582" width="30" style="17" customWidth="1"/>
    <col min="3583" max="3583" width="24.42578125" style="17" customWidth="1"/>
    <col min="3584" max="3584" width="17.140625" style="17" customWidth="1"/>
    <col min="3585" max="3585" width="15.28515625" style="17" customWidth="1"/>
    <col min="3586" max="3586" width="13.42578125" style="17" customWidth="1"/>
    <col min="3587" max="3588" width="12.85546875" style="17" customWidth="1"/>
    <col min="3589" max="3589" width="15" style="17" customWidth="1"/>
    <col min="3590" max="3590" width="16.85546875" style="17" customWidth="1"/>
    <col min="3591" max="3591" width="16.140625" style="17" customWidth="1"/>
    <col min="3592" max="3592" width="15.42578125" style="17" customWidth="1"/>
    <col min="3593" max="3593" width="15.85546875" style="17" customWidth="1"/>
    <col min="3594" max="3594" width="19.42578125" style="17" customWidth="1"/>
    <col min="3595" max="3595" width="15.85546875" style="17" customWidth="1"/>
    <col min="3596" max="3596" width="14.28515625" style="17" customWidth="1"/>
    <col min="3597" max="3597" width="15.85546875" style="17" customWidth="1"/>
    <col min="3598" max="3598" width="17.7109375" style="17" customWidth="1"/>
    <col min="3599" max="3599" width="19.7109375" style="17" customWidth="1"/>
    <col min="3600" max="3600" width="14.42578125" style="17" customWidth="1"/>
    <col min="3601" max="3836" width="9.28515625" style="17"/>
    <col min="3837" max="3837" width="12.140625" style="17" customWidth="1"/>
    <col min="3838" max="3838" width="30" style="17" customWidth="1"/>
    <col min="3839" max="3839" width="24.42578125" style="17" customWidth="1"/>
    <col min="3840" max="3840" width="17.140625" style="17" customWidth="1"/>
    <col min="3841" max="3841" width="15.28515625" style="17" customWidth="1"/>
    <col min="3842" max="3842" width="13.42578125" style="17" customWidth="1"/>
    <col min="3843" max="3844" width="12.85546875" style="17" customWidth="1"/>
    <col min="3845" max="3845" width="15" style="17" customWidth="1"/>
    <col min="3846" max="3846" width="16.85546875" style="17" customWidth="1"/>
    <col min="3847" max="3847" width="16.140625" style="17" customWidth="1"/>
    <col min="3848" max="3848" width="15.42578125" style="17" customWidth="1"/>
    <col min="3849" max="3849" width="15.85546875" style="17" customWidth="1"/>
    <col min="3850" max="3850" width="19.42578125" style="17" customWidth="1"/>
    <col min="3851" max="3851" width="15.85546875" style="17" customWidth="1"/>
    <col min="3852" max="3852" width="14.28515625" style="17" customWidth="1"/>
    <col min="3853" max="3853" width="15.85546875" style="17" customWidth="1"/>
    <col min="3854" max="3854" width="17.7109375" style="17" customWidth="1"/>
    <col min="3855" max="3855" width="19.7109375" style="17" customWidth="1"/>
    <col min="3856" max="3856" width="14.42578125" style="17" customWidth="1"/>
    <col min="3857" max="4092" width="9.28515625" style="17"/>
    <col min="4093" max="4093" width="12.140625" style="17" customWidth="1"/>
    <col min="4094" max="4094" width="30" style="17" customWidth="1"/>
    <col min="4095" max="4095" width="24.42578125" style="17" customWidth="1"/>
    <col min="4096" max="4096" width="17.140625" style="17" customWidth="1"/>
    <col min="4097" max="4097" width="15.28515625" style="17" customWidth="1"/>
    <col min="4098" max="4098" width="13.42578125" style="17" customWidth="1"/>
    <col min="4099" max="4100" width="12.85546875" style="17" customWidth="1"/>
    <col min="4101" max="4101" width="15" style="17" customWidth="1"/>
    <col min="4102" max="4102" width="16.85546875" style="17" customWidth="1"/>
    <col min="4103" max="4103" width="16.140625" style="17" customWidth="1"/>
    <col min="4104" max="4104" width="15.42578125" style="17" customWidth="1"/>
    <col min="4105" max="4105" width="15.85546875" style="17" customWidth="1"/>
    <col min="4106" max="4106" width="19.42578125" style="17" customWidth="1"/>
    <col min="4107" max="4107" width="15.85546875" style="17" customWidth="1"/>
    <col min="4108" max="4108" width="14.28515625" style="17" customWidth="1"/>
    <col min="4109" max="4109" width="15.85546875" style="17" customWidth="1"/>
    <col min="4110" max="4110" width="17.7109375" style="17" customWidth="1"/>
    <col min="4111" max="4111" width="19.7109375" style="17" customWidth="1"/>
    <col min="4112" max="4112" width="14.42578125" style="17" customWidth="1"/>
    <col min="4113" max="4348" width="9.28515625" style="17"/>
    <col min="4349" max="4349" width="12.140625" style="17" customWidth="1"/>
    <col min="4350" max="4350" width="30" style="17" customWidth="1"/>
    <col min="4351" max="4351" width="24.42578125" style="17" customWidth="1"/>
    <col min="4352" max="4352" width="17.140625" style="17" customWidth="1"/>
    <col min="4353" max="4353" width="15.28515625" style="17" customWidth="1"/>
    <col min="4354" max="4354" width="13.42578125" style="17" customWidth="1"/>
    <col min="4355" max="4356" width="12.85546875" style="17" customWidth="1"/>
    <col min="4357" max="4357" width="15" style="17" customWidth="1"/>
    <col min="4358" max="4358" width="16.85546875" style="17" customWidth="1"/>
    <col min="4359" max="4359" width="16.140625" style="17" customWidth="1"/>
    <col min="4360" max="4360" width="15.42578125" style="17" customWidth="1"/>
    <col min="4361" max="4361" width="15.85546875" style="17" customWidth="1"/>
    <col min="4362" max="4362" width="19.42578125" style="17" customWidth="1"/>
    <col min="4363" max="4363" width="15.85546875" style="17" customWidth="1"/>
    <col min="4364" max="4364" width="14.28515625" style="17" customWidth="1"/>
    <col min="4365" max="4365" width="15.85546875" style="17" customWidth="1"/>
    <col min="4366" max="4366" width="17.7109375" style="17" customWidth="1"/>
    <col min="4367" max="4367" width="19.7109375" style="17" customWidth="1"/>
    <col min="4368" max="4368" width="14.42578125" style="17" customWidth="1"/>
    <col min="4369" max="4604" width="9.28515625" style="17"/>
    <col min="4605" max="4605" width="12.140625" style="17" customWidth="1"/>
    <col min="4606" max="4606" width="30" style="17" customWidth="1"/>
    <col min="4607" max="4607" width="24.42578125" style="17" customWidth="1"/>
    <col min="4608" max="4608" width="17.140625" style="17" customWidth="1"/>
    <col min="4609" max="4609" width="15.28515625" style="17" customWidth="1"/>
    <col min="4610" max="4610" width="13.42578125" style="17" customWidth="1"/>
    <col min="4611" max="4612" width="12.85546875" style="17" customWidth="1"/>
    <col min="4613" max="4613" width="15" style="17" customWidth="1"/>
    <col min="4614" max="4614" width="16.85546875" style="17" customWidth="1"/>
    <col min="4615" max="4615" width="16.140625" style="17" customWidth="1"/>
    <col min="4616" max="4616" width="15.42578125" style="17" customWidth="1"/>
    <col min="4617" max="4617" width="15.85546875" style="17" customWidth="1"/>
    <col min="4618" max="4618" width="19.42578125" style="17" customWidth="1"/>
    <col min="4619" max="4619" width="15.85546875" style="17" customWidth="1"/>
    <col min="4620" max="4620" width="14.28515625" style="17" customWidth="1"/>
    <col min="4621" max="4621" width="15.85546875" style="17" customWidth="1"/>
    <col min="4622" max="4622" width="17.7109375" style="17" customWidth="1"/>
    <col min="4623" max="4623" width="19.7109375" style="17" customWidth="1"/>
    <col min="4624" max="4624" width="14.42578125" style="17" customWidth="1"/>
    <col min="4625" max="4860" width="9.28515625" style="17"/>
    <col min="4861" max="4861" width="12.140625" style="17" customWidth="1"/>
    <col min="4862" max="4862" width="30" style="17" customWidth="1"/>
    <col min="4863" max="4863" width="24.42578125" style="17" customWidth="1"/>
    <col min="4864" max="4864" width="17.140625" style="17" customWidth="1"/>
    <col min="4865" max="4865" width="15.28515625" style="17" customWidth="1"/>
    <col min="4866" max="4866" width="13.42578125" style="17" customWidth="1"/>
    <col min="4867" max="4868" width="12.85546875" style="17" customWidth="1"/>
    <col min="4869" max="4869" width="15" style="17" customWidth="1"/>
    <col min="4870" max="4870" width="16.85546875" style="17" customWidth="1"/>
    <col min="4871" max="4871" width="16.140625" style="17" customWidth="1"/>
    <col min="4872" max="4872" width="15.42578125" style="17" customWidth="1"/>
    <col min="4873" max="4873" width="15.85546875" style="17" customWidth="1"/>
    <col min="4874" max="4874" width="19.42578125" style="17" customWidth="1"/>
    <col min="4875" max="4875" width="15.85546875" style="17" customWidth="1"/>
    <col min="4876" max="4876" width="14.28515625" style="17" customWidth="1"/>
    <col min="4877" max="4877" width="15.85546875" style="17" customWidth="1"/>
    <col min="4878" max="4878" width="17.7109375" style="17" customWidth="1"/>
    <col min="4879" max="4879" width="19.7109375" style="17" customWidth="1"/>
    <col min="4880" max="4880" width="14.42578125" style="17" customWidth="1"/>
    <col min="4881" max="5116" width="9.28515625" style="17"/>
    <col min="5117" max="5117" width="12.140625" style="17" customWidth="1"/>
    <col min="5118" max="5118" width="30" style="17" customWidth="1"/>
    <col min="5119" max="5119" width="24.42578125" style="17" customWidth="1"/>
    <col min="5120" max="5120" width="17.140625" style="17" customWidth="1"/>
    <col min="5121" max="5121" width="15.28515625" style="17" customWidth="1"/>
    <col min="5122" max="5122" width="13.42578125" style="17" customWidth="1"/>
    <col min="5123" max="5124" width="12.85546875" style="17" customWidth="1"/>
    <col min="5125" max="5125" width="15" style="17" customWidth="1"/>
    <col min="5126" max="5126" width="16.85546875" style="17" customWidth="1"/>
    <col min="5127" max="5127" width="16.140625" style="17" customWidth="1"/>
    <col min="5128" max="5128" width="15.42578125" style="17" customWidth="1"/>
    <col min="5129" max="5129" width="15.85546875" style="17" customWidth="1"/>
    <col min="5130" max="5130" width="19.42578125" style="17" customWidth="1"/>
    <col min="5131" max="5131" width="15.85546875" style="17" customWidth="1"/>
    <col min="5132" max="5132" width="14.28515625" style="17" customWidth="1"/>
    <col min="5133" max="5133" width="15.85546875" style="17" customWidth="1"/>
    <col min="5134" max="5134" width="17.7109375" style="17" customWidth="1"/>
    <col min="5135" max="5135" width="19.7109375" style="17" customWidth="1"/>
    <col min="5136" max="5136" width="14.42578125" style="17" customWidth="1"/>
    <col min="5137" max="5372" width="9.28515625" style="17"/>
    <col min="5373" max="5373" width="12.140625" style="17" customWidth="1"/>
    <col min="5374" max="5374" width="30" style="17" customWidth="1"/>
    <col min="5375" max="5375" width="24.42578125" style="17" customWidth="1"/>
    <col min="5376" max="5376" width="17.140625" style="17" customWidth="1"/>
    <col min="5377" max="5377" width="15.28515625" style="17" customWidth="1"/>
    <col min="5378" max="5378" width="13.42578125" style="17" customWidth="1"/>
    <col min="5379" max="5380" width="12.85546875" style="17" customWidth="1"/>
    <col min="5381" max="5381" width="15" style="17" customWidth="1"/>
    <col min="5382" max="5382" width="16.85546875" style="17" customWidth="1"/>
    <col min="5383" max="5383" width="16.140625" style="17" customWidth="1"/>
    <col min="5384" max="5384" width="15.42578125" style="17" customWidth="1"/>
    <col min="5385" max="5385" width="15.85546875" style="17" customWidth="1"/>
    <col min="5386" max="5386" width="19.42578125" style="17" customWidth="1"/>
    <col min="5387" max="5387" width="15.85546875" style="17" customWidth="1"/>
    <col min="5388" max="5388" width="14.28515625" style="17" customWidth="1"/>
    <col min="5389" max="5389" width="15.85546875" style="17" customWidth="1"/>
    <col min="5390" max="5390" width="17.7109375" style="17" customWidth="1"/>
    <col min="5391" max="5391" width="19.7109375" style="17" customWidth="1"/>
    <col min="5392" max="5392" width="14.42578125" style="17" customWidth="1"/>
    <col min="5393" max="5628" width="9.28515625" style="17"/>
    <col min="5629" max="5629" width="12.140625" style="17" customWidth="1"/>
    <col min="5630" max="5630" width="30" style="17" customWidth="1"/>
    <col min="5631" max="5631" width="24.42578125" style="17" customWidth="1"/>
    <col min="5632" max="5632" width="17.140625" style="17" customWidth="1"/>
    <col min="5633" max="5633" width="15.28515625" style="17" customWidth="1"/>
    <col min="5634" max="5634" width="13.42578125" style="17" customWidth="1"/>
    <col min="5635" max="5636" width="12.85546875" style="17" customWidth="1"/>
    <col min="5637" max="5637" width="15" style="17" customWidth="1"/>
    <col min="5638" max="5638" width="16.85546875" style="17" customWidth="1"/>
    <col min="5639" max="5639" width="16.140625" style="17" customWidth="1"/>
    <col min="5640" max="5640" width="15.42578125" style="17" customWidth="1"/>
    <col min="5641" max="5641" width="15.85546875" style="17" customWidth="1"/>
    <col min="5642" max="5642" width="19.42578125" style="17" customWidth="1"/>
    <col min="5643" max="5643" width="15.85546875" style="17" customWidth="1"/>
    <col min="5644" max="5644" width="14.28515625" style="17" customWidth="1"/>
    <col min="5645" max="5645" width="15.85546875" style="17" customWidth="1"/>
    <col min="5646" max="5646" width="17.7109375" style="17" customWidth="1"/>
    <col min="5647" max="5647" width="19.7109375" style="17" customWidth="1"/>
    <col min="5648" max="5648" width="14.42578125" style="17" customWidth="1"/>
    <col min="5649" max="5884" width="9.28515625" style="17"/>
    <col min="5885" max="5885" width="12.140625" style="17" customWidth="1"/>
    <col min="5886" max="5886" width="30" style="17" customWidth="1"/>
    <col min="5887" max="5887" width="24.42578125" style="17" customWidth="1"/>
    <col min="5888" max="5888" width="17.140625" style="17" customWidth="1"/>
    <col min="5889" max="5889" width="15.28515625" style="17" customWidth="1"/>
    <col min="5890" max="5890" width="13.42578125" style="17" customWidth="1"/>
    <col min="5891" max="5892" width="12.85546875" style="17" customWidth="1"/>
    <col min="5893" max="5893" width="15" style="17" customWidth="1"/>
    <col min="5894" max="5894" width="16.85546875" style="17" customWidth="1"/>
    <col min="5895" max="5895" width="16.140625" style="17" customWidth="1"/>
    <col min="5896" max="5896" width="15.42578125" style="17" customWidth="1"/>
    <col min="5897" max="5897" width="15.85546875" style="17" customWidth="1"/>
    <col min="5898" max="5898" width="19.42578125" style="17" customWidth="1"/>
    <col min="5899" max="5899" width="15.85546875" style="17" customWidth="1"/>
    <col min="5900" max="5900" width="14.28515625" style="17" customWidth="1"/>
    <col min="5901" max="5901" width="15.85546875" style="17" customWidth="1"/>
    <col min="5902" max="5902" width="17.7109375" style="17" customWidth="1"/>
    <col min="5903" max="5903" width="19.7109375" style="17" customWidth="1"/>
    <col min="5904" max="5904" width="14.42578125" style="17" customWidth="1"/>
    <col min="5905" max="6140" width="9.28515625" style="17"/>
    <col min="6141" max="6141" width="12.140625" style="17" customWidth="1"/>
    <col min="6142" max="6142" width="30" style="17" customWidth="1"/>
    <col min="6143" max="6143" width="24.42578125" style="17" customWidth="1"/>
    <col min="6144" max="6144" width="17.140625" style="17" customWidth="1"/>
    <col min="6145" max="6145" width="15.28515625" style="17" customWidth="1"/>
    <col min="6146" max="6146" width="13.42578125" style="17" customWidth="1"/>
    <col min="6147" max="6148" width="12.85546875" style="17" customWidth="1"/>
    <col min="6149" max="6149" width="15" style="17" customWidth="1"/>
    <col min="6150" max="6150" width="16.85546875" style="17" customWidth="1"/>
    <col min="6151" max="6151" width="16.140625" style="17" customWidth="1"/>
    <col min="6152" max="6152" width="15.42578125" style="17" customWidth="1"/>
    <col min="6153" max="6153" width="15.85546875" style="17" customWidth="1"/>
    <col min="6154" max="6154" width="19.42578125" style="17" customWidth="1"/>
    <col min="6155" max="6155" width="15.85546875" style="17" customWidth="1"/>
    <col min="6156" max="6156" width="14.28515625" style="17" customWidth="1"/>
    <col min="6157" max="6157" width="15.85546875" style="17" customWidth="1"/>
    <col min="6158" max="6158" width="17.7109375" style="17" customWidth="1"/>
    <col min="6159" max="6159" width="19.7109375" style="17" customWidth="1"/>
    <col min="6160" max="6160" width="14.42578125" style="17" customWidth="1"/>
    <col min="6161" max="6396" width="9.28515625" style="17"/>
    <col min="6397" max="6397" width="12.140625" style="17" customWidth="1"/>
    <col min="6398" max="6398" width="30" style="17" customWidth="1"/>
    <col min="6399" max="6399" width="24.42578125" style="17" customWidth="1"/>
    <col min="6400" max="6400" width="17.140625" style="17" customWidth="1"/>
    <col min="6401" max="6401" width="15.28515625" style="17" customWidth="1"/>
    <col min="6402" max="6402" width="13.42578125" style="17" customWidth="1"/>
    <col min="6403" max="6404" width="12.85546875" style="17" customWidth="1"/>
    <col min="6405" max="6405" width="15" style="17" customWidth="1"/>
    <col min="6406" max="6406" width="16.85546875" style="17" customWidth="1"/>
    <col min="6407" max="6407" width="16.140625" style="17" customWidth="1"/>
    <col min="6408" max="6408" width="15.42578125" style="17" customWidth="1"/>
    <col min="6409" max="6409" width="15.85546875" style="17" customWidth="1"/>
    <col min="6410" max="6410" width="19.42578125" style="17" customWidth="1"/>
    <col min="6411" max="6411" width="15.85546875" style="17" customWidth="1"/>
    <col min="6412" max="6412" width="14.28515625" style="17" customWidth="1"/>
    <col min="6413" max="6413" width="15.85546875" style="17" customWidth="1"/>
    <col min="6414" max="6414" width="17.7109375" style="17" customWidth="1"/>
    <col min="6415" max="6415" width="19.7109375" style="17" customWidth="1"/>
    <col min="6416" max="6416" width="14.42578125" style="17" customWidth="1"/>
    <col min="6417" max="6652" width="9.28515625" style="17"/>
    <col min="6653" max="6653" width="12.140625" style="17" customWidth="1"/>
    <col min="6654" max="6654" width="30" style="17" customWidth="1"/>
    <col min="6655" max="6655" width="24.42578125" style="17" customWidth="1"/>
    <col min="6656" max="6656" width="17.140625" style="17" customWidth="1"/>
    <col min="6657" max="6657" width="15.28515625" style="17" customWidth="1"/>
    <col min="6658" max="6658" width="13.42578125" style="17" customWidth="1"/>
    <col min="6659" max="6660" width="12.85546875" style="17" customWidth="1"/>
    <col min="6661" max="6661" width="15" style="17" customWidth="1"/>
    <col min="6662" max="6662" width="16.85546875" style="17" customWidth="1"/>
    <col min="6663" max="6663" width="16.140625" style="17" customWidth="1"/>
    <col min="6664" max="6664" width="15.42578125" style="17" customWidth="1"/>
    <col min="6665" max="6665" width="15.85546875" style="17" customWidth="1"/>
    <col min="6666" max="6666" width="19.42578125" style="17" customWidth="1"/>
    <col min="6667" max="6667" width="15.85546875" style="17" customWidth="1"/>
    <col min="6668" max="6668" width="14.28515625" style="17" customWidth="1"/>
    <col min="6669" max="6669" width="15.85546875" style="17" customWidth="1"/>
    <col min="6670" max="6670" width="17.7109375" style="17" customWidth="1"/>
    <col min="6671" max="6671" width="19.7109375" style="17" customWidth="1"/>
    <col min="6672" max="6672" width="14.42578125" style="17" customWidth="1"/>
    <col min="6673" max="6908" width="9.28515625" style="17"/>
    <col min="6909" max="6909" width="12.140625" style="17" customWidth="1"/>
    <col min="6910" max="6910" width="30" style="17" customWidth="1"/>
    <col min="6911" max="6911" width="24.42578125" style="17" customWidth="1"/>
    <col min="6912" max="6912" width="17.140625" style="17" customWidth="1"/>
    <col min="6913" max="6913" width="15.28515625" style="17" customWidth="1"/>
    <col min="6914" max="6914" width="13.42578125" style="17" customWidth="1"/>
    <col min="6915" max="6916" width="12.85546875" style="17" customWidth="1"/>
    <col min="6917" max="6917" width="15" style="17" customWidth="1"/>
    <col min="6918" max="6918" width="16.85546875" style="17" customWidth="1"/>
    <col min="6919" max="6919" width="16.140625" style="17" customWidth="1"/>
    <col min="6920" max="6920" width="15.42578125" style="17" customWidth="1"/>
    <col min="6921" max="6921" width="15.85546875" style="17" customWidth="1"/>
    <col min="6922" max="6922" width="19.42578125" style="17" customWidth="1"/>
    <col min="6923" max="6923" width="15.85546875" style="17" customWidth="1"/>
    <col min="6924" max="6924" width="14.28515625" style="17" customWidth="1"/>
    <col min="6925" max="6925" width="15.85546875" style="17" customWidth="1"/>
    <col min="6926" max="6926" width="17.7109375" style="17" customWidth="1"/>
    <col min="6927" max="6927" width="19.7109375" style="17" customWidth="1"/>
    <col min="6928" max="6928" width="14.42578125" style="17" customWidth="1"/>
    <col min="6929" max="7164" width="9.28515625" style="17"/>
    <col min="7165" max="7165" width="12.140625" style="17" customWidth="1"/>
    <col min="7166" max="7166" width="30" style="17" customWidth="1"/>
    <col min="7167" max="7167" width="24.42578125" style="17" customWidth="1"/>
    <col min="7168" max="7168" width="17.140625" style="17" customWidth="1"/>
    <col min="7169" max="7169" width="15.28515625" style="17" customWidth="1"/>
    <col min="7170" max="7170" width="13.42578125" style="17" customWidth="1"/>
    <col min="7171" max="7172" width="12.85546875" style="17" customWidth="1"/>
    <col min="7173" max="7173" width="15" style="17" customWidth="1"/>
    <col min="7174" max="7174" width="16.85546875" style="17" customWidth="1"/>
    <col min="7175" max="7175" width="16.140625" style="17" customWidth="1"/>
    <col min="7176" max="7176" width="15.42578125" style="17" customWidth="1"/>
    <col min="7177" max="7177" width="15.85546875" style="17" customWidth="1"/>
    <col min="7178" max="7178" width="19.42578125" style="17" customWidth="1"/>
    <col min="7179" max="7179" width="15.85546875" style="17" customWidth="1"/>
    <col min="7180" max="7180" width="14.28515625" style="17" customWidth="1"/>
    <col min="7181" max="7181" width="15.85546875" style="17" customWidth="1"/>
    <col min="7182" max="7182" width="17.7109375" style="17" customWidth="1"/>
    <col min="7183" max="7183" width="19.7109375" style="17" customWidth="1"/>
    <col min="7184" max="7184" width="14.42578125" style="17" customWidth="1"/>
    <col min="7185" max="7420" width="9.28515625" style="17"/>
    <col min="7421" max="7421" width="12.140625" style="17" customWidth="1"/>
    <col min="7422" max="7422" width="30" style="17" customWidth="1"/>
    <col min="7423" max="7423" width="24.42578125" style="17" customWidth="1"/>
    <col min="7424" max="7424" width="17.140625" style="17" customWidth="1"/>
    <col min="7425" max="7425" width="15.28515625" style="17" customWidth="1"/>
    <col min="7426" max="7426" width="13.42578125" style="17" customWidth="1"/>
    <col min="7427" max="7428" width="12.85546875" style="17" customWidth="1"/>
    <col min="7429" max="7429" width="15" style="17" customWidth="1"/>
    <col min="7430" max="7430" width="16.85546875" style="17" customWidth="1"/>
    <col min="7431" max="7431" width="16.140625" style="17" customWidth="1"/>
    <col min="7432" max="7432" width="15.42578125" style="17" customWidth="1"/>
    <col min="7433" max="7433" width="15.85546875" style="17" customWidth="1"/>
    <col min="7434" max="7434" width="19.42578125" style="17" customWidth="1"/>
    <col min="7435" max="7435" width="15.85546875" style="17" customWidth="1"/>
    <col min="7436" max="7436" width="14.28515625" style="17" customWidth="1"/>
    <col min="7437" max="7437" width="15.85546875" style="17" customWidth="1"/>
    <col min="7438" max="7438" width="17.7109375" style="17" customWidth="1"/>
    <col min="7439" max="7439" width="19.7109375" style="17" customWidth="1"/>
    <col min="7440" max="7440" width="14.42578125" style="17" customWidth="1"/>
    <col min="7441" max="7676" width="9.28515625" style="17"/>
    <col min="7677" max="7677" width="12.140625" style="17" customWidth="1"/>
    <col min="7678" max="7678" width="30" style="17" customWidth="1"/>
    <col min="7679" max="7679" width="24.42578125" style="17" customWidth="1"/>
    <col min="7680" max="7680" width="17.140625" style="17" customWidth="1"/>
    <col min="7681" max="7681" width="15.28515625" style="17" customWidth="1"/>
    <col min="7682" max="7682" width="13.42578125" style="17" customWidth="1"/>
    <col min="7683" max="7684" width="12.85546875" style="17" customWidth="1"/>
    <col min="7685" max="7685" width="15" style="17" customWidth="1"/>
    <col min="7686" max="7686" width="16.85546875" style="17" customWidth="1"/>
    <col min="7687" max="7687" width="16.140625" style="17" customWidth="1"/>
    <col min="7688" max="7688" width="15.42578125" style="17" customWidth="1"/>
    <col min="7689" max="7689" width="15.85546875" style="17" customWidth="1"/>
    <col min="7690" max="7690" width="19.42578125" style="17" customWidth="1"/>
    <col min="7691" max="7691" width="15.85546875" style="17" customWidth="1"/>
    <col min="7692" max="7692" width="14.28515625" style="17" customWidth="1"/>
    <col min="7693" max="7693" width="15.85546875" style="17" customWidth="1"/>
    <col min="7694" max="7694" width="17.7109375" style="17" customWidth="1"/>
    <col min="7695" max="7695" width="19.7109375" style="17" customWidth="1"/>
    <col min="7696" max="7696" width="14.42578125" style="17" customWidth="1"/>
    <col min="7697" max="7932" width="9.28515625" style="17"/>
    <col min="7933" max="7933" width="12.140625" style="17" customWidth="1"/>
    <col min="7934" max="7934" width="30" style="17" customWidth="1"/>
    <col min="7935" max="7935" width="24.42578125" style="17" customWidth="1"/>
    <col min="7936" max="7936" width="17.140625" style="17" customWidth="1"/>
    <col min="7937" max="7937" width="15.28515625" style="17" customWidth="1"/>
    <col min="7938" max="7938" width="13.42578125" style="17" customWidth="1"/>
    <col min="7939" max="7940" width="12.85546875" style="17" customWidth="1"/>
    <col min="7941" max="7941" width="15" style="17" customWidth="1"/>
    <col min="7942" max="7942" width="16.85546875" style="17" customWidth="1"/>
    <col min="7943" max="7943" width="16.140625" style="17" customWidth="1"/>
    <col min="7944" max="7944" width="15.42578125" style="17" customWidth="1"/>
    <col min="7945" max="7945" width="15.85546875" style="17" customWidth="1"/>
    <col min="7946" max="7946" width="19.42578125" style="17" customWidth="1"/>
    <col min="7947" max="7947" width="15.85546875" style="17" customWidth="1"/>
    <col min="7948" max="7948" width="14.28515625" style="17" customWidth="1"/>
    <col min="7949" max="7949" width="15.85546875" style="17" customWidth="1"/>
    <col min="7950" max="7950" width="17.7109375" style="17" customWidth="1"/>
    <col min="7951" max="7951" width="19.7109375" style="17" customWidth="1"/>
    <col min="7952" max="7952" width="14.42578125" style="17" customWidth="1"/>
    <col min="7953" max="8188" width="9.28515625" style="17"/>
    <col min="8189" max="8189" width="12.140625" style="17" customWidth="1"/>
    <col min="8190" max="8190" width="30" style="17" customWidth="1"/>
    <col min="8191" max="8191" width="24.42578125" style="17" customWidth="1"/>
    <col min="8192" max="8192" width="17.140625" style="17" customWidth="1"/>
    <col min="8193" max="8193" width="15.28515625" style="17" customWidth="1"/>
    <col min="8194" max="8194" width="13.42578125" style="17" customWidth="1"/>
    <col min="8195" max="8196" width="12.85546875" style="17" customWidth="1"/>
    <col min="8197" max="8197" width="15" style="17" customWidth="1"/>
    <col min="8198" max="8198" width="16.85546875" style="17" customWidth="1"/>
    <col min="8199" max="8199" width="16.140625" style="17" customWidth="1"/>
    <col min="8200" max="8200" width="15.42578125" style="17" customWidth="1"/>
    <col min="8201" max="8201" width="15.85546875" style="17" customWidth="1"/>
    <col min="8202" max="8202" width="19.42578125" style="17" customWidth="1"/>
    <col min="8203" max="8203" width="15.85546875" style="17" customWidth="1"/>
    <col min="8204" max="8204" width="14.28515625" style="17" customWidth="1"/>
    <col min="8205" max="8205" width="15.85546875" style="17" customWidth="1"/>
    <col min="8206" max="8206" width="17.7109375" style="17" customWidth="1"/>
    <col min="8207" max="8207" width="19.7109375" style="17" customWidth="1"/>
    <col min="8208" max="8208" width="14.42578125" style="17" customWidth="1"/>
    <col min="8209" max="8444" width="9.28515625" style="17"/>
    <col min="8445" max="8445" width="12.140625" style="17" customWidth="1"/>
    <col min="8446" max="8446" width="30" style="17" customWidth="1"/>
    <col min="8447" max="8447" width="24.42578125" style="17" customWidth="1"/>
    <col min="8448" max="8448" width="17.140625" style="17" customWidth="1"/>
    <col min="8449" max="8449" width="15.28515625" style="17" customWidth="1"/>
    <col min="8450" max="8450" width="13.42578125" style="17" customWidth="1"/>
    <col min="8451" max="8452" width="12.85546875" style="17" customWidth="1"/>
    <col min="8453" max="8453" width="15" style="17" customWidth="1"/>
    <col min="8454" max="8454" width="16.85546875" style="17" customWidth="1"/>
    <col min="8455" max="8455" width="16.140625" style="17" customWidth="1"/>
    <col min="8456" max="8456" width="15.42578125" style="17" customWidth="1"/>
    <col min="8457" max="8457" width="15.85546875" style="17" customWidth="1"/>
    <col min="8458" max="8458" width="19.42578125" style="17" customWidth="1"/>
    <col min="8459" max="8459" width="15.85546875" style="17" customWidth="1"/>
    <col min="8460" max="8460" width="14.28515625" style="17" customWidth="1"/>
    <col min="8461" max="8461" width="15.85546875" style="17" customWidth="1"/>
    <col min="8462" max="8462" width="17.7109375" style="17" customWidth="1"/>
    <col min="8463" max="8463" width="19.7109375" style="17" customWidth="1"/>
    <col min="8464" max="8464" width="14.42578125" style="17" customWidth="1"/>
    <col min="8465" max="8700" width="9.28515625" style="17"/>
    <col min="8701" max="8701" width="12.140625" style="17" customWidth="1"/>
    <col min="8702" max="8702" width="30" style="17" customWidth="1"/>
    <col min="8703" max="8703" width="24.42578125" style="17" customWidth="1"/>
    <col min="8704" max="8704" width="17.140625" style="17" customWidth="1"/>
    <col min="8705" max="8705" width="15.28515625" style="17" customWidth="1"/>
    <col min="8706" max="8706" width="13.42578125" style="17" customWidth="1"/>
    <col min="8707" max="8708" width="12.85546875" style="17" customWidth="1"/>
    <col min="8709" max="8709" width="15" style="17" customWidth="1"/>
    <col min="8710" max="8710" width="16.85546875" style="17" customWidth="1"/>
    <col min="8711" max="8711" width="16.140625" style="17" customWidth="1"/>
    <col min="8712" max="8712" width="15.42578125" style="17" customWidth="1"/>
    <col min="8713" max="8713" width="15.85546875" style="17" customWidth="1"/>
    <col min="8714" max="8714" width="19.42578125" style="17" customWidth="1"/>
    <col min="8715" max="8715" width="15.85546875" style="17" customWidth="1"/>
    <col min="8716" max="8716" width="14.28515625" style="17" customWidth="1"/>
    <col min="8717" max="8717" width="15.85546875" style="17" customWidth="1"/>
    <col min="8718" max="8718" width="17.7109375" style="17" customWidth="1"/>
    <col min="8719" max="8719" width="19.7109375" style="17" customWidth="1"/>
    <col min="8720" max="8720" width="14.42578125" style="17" customWidth="1"/>
    <col min="8721" max="8956" width="9.28515625" style="17"/>
    <col min="8957" max="8957" width="12.140625" style="17" customWidth="1"/>
    <col min="8958" max="8958" width="30" style="17" customWidth="1"/>
    <col min="8959" max="8959" width="24.42578125" style="17" customWidth="1"/>
    <col min="8960" max="8960" width="17.140625" style="17" customWidth="1"/>
    <col min="8961" max="8961" width="15.28515625" style="17" customWidth="1"/>
    <col min="8962" max="8962" width="13.42578125" style="17" customWidth="1"/>
    <col min="8963" max="8964" width="12.85546875" style="17" customWidth="1"/>
    <col min="8965" max="8965" width="15" style="17" customWidth="1"/>
    <col min="8966" max="8966" width="16.85546875" style="17" customWidth="1"/>
    <col min="8967" max="8967" width="16.140625" style="17" customWidth="1"/>
    <col min="8968" max="8968" width="15.42578125" style="17" customWidth="1"/>
    <col min="8969" max="8969" width="15.85546875" style="17" customWidth="1"/>
    <col min="8970" max="8970" width="19.42578125" style="17" customWidth="1"/>
    <col min="8971" max="8971" width="15.85546875" style="17" customWidth="1"/>
    <col min="8972" max="8972" width="14.28515625" style="17" customWidth="1"/>
    <col min="8973" max="8973" width="15.85546875" style="17" customWidth="1"/>
    <col min="8974" max="8974" width="17.7109375" style="17" customWidth="1"/>
    <col min="8975" max="8975" width="19.7109375" style="17" customWidth="1"/>
    <col min="8976" max="8976" width="14.42578125" style="17" customWidth="1"/>
    <col min="8977" max="9212" width="9.28515625" style="17"/>
    <col min="9213" max="9213" width="12.140625" style="17" customWidth="1"/>
    <col min="9214" max="9214" width="30" style="17" customWidth="1"/>
    <col min="9215" max="9215" width="24.42578125" style="17" customWidth="1"/>
    <col min="9216" max="9216" width="17.140625" style="17" customWidth="1"/>
    <col min="9217" max="9217" width="15.28515625" style="17" customWidth="1"/>
    <col min="9218" max="9218" width="13.42578125" style="17" customWidth="1"/>
    <col min="9219" max="9220" width="12.85546875" style="17" customWidth="1"/>
    <col min="9221" max="9221" width="15" style="17" customWidth="1"/>
    <col min="9222" max="9222" width="16.85546875" style="17" customWidth="1"/>
    <col min="9223" max="9223" width="16.140625" style="17" customWidth="1"/>
    <col min="9224" max="9224" width="15.42578125" style="17" customWidth="1"/>
    <col min="9225" max="9225" width="15.85546875" style="17" customWidth="1"/>
    <col min="9226" max="9226" width="19.42578125" style="17" customWidth="1"/>
    <col min="9227" max="9227" width="15.85546875" style="17" customWidth="1"/>
    <col min="9228" max="9228" width="14.28515625" style="17" customWidth="1"/>
    <col min="9229" max="9229" width="15.85546875" style="17" customWidth="1"/>
    <col min="9230" max="9230" width="17.7109375" style="17" customWidth="1"/>
    <col min="9231" max="9231" width="19.7109375" style="17" customWidth="1"/>
    <col min="9232" max="9232" width="14.42578125" style="17" customWidth="1"/>
    <col min="9233" max="9468" width="9.28515625" style="17"/>
    <col min="9469" max="9469" width="12.140625" style="17" customWidth="1"/>
    <col min="9470" max="9470" width="30" style="17" customWidth="1"/>
    <col min="9471" max="9471" width="24.42578125" style="17" customWidth="1"/>
    <col min="9472" max="9472" width="17.140625" style="17" customWidth="1"/>
    <col min="9473" max="9473" width="15.28515625" style="17" customWidth="1"/>
    <col min="9474" max="9474" width="13.42578125" style="17" customWidth="1"/>
    <col min="9475" max="9476" width="12.85546875" style="17" customWidth="1"/>
    <col min="9477" max="9477" width="15" style="17" customWidth="1"/>
    <col min="9478" max="9478" width="16.85546875" style="17" customWidth="1"/>
    <col min="9479" max="9479" width="16.140625" style="17" customWidth="1"/>
    <col min="9480" max="9480" width="15.42578125" style="17" customWidth="1"/>
    <col min="9481" max="9481" width="15.85546875" style="17" customWidth="1"/>
    <col min="9482" max="9482" width="19.42578125" style="17" customWidth="1"/>
    <col min="9483" max="9483" width="15.85546875" style="17" customWidth="1"/>
    <col min="9484" max="9484" width="14.28515625" style="17" customWidth="1"/>
    <col min="9485" max="9485" width="15.85546875" style="17" customWidth="1"/>
    <col min="9486" max="9486" width="17.7109375" style="17" customWidth="1"/>
    <col min="9487" max="9487" width="19.7109375" style="17" customWidth="1"/>
    <col min="9488" max="9488" width="14.42578125" style="17" customWidth="1"/>
    <col min="9489" max="9724" width="9.28515625" style="17"/>
    <col min="9725" max="9725" width="12.140625" style="17" customWidth="1"/>
    <col min="9726" max="9726" width="30" style="17" customWidth="1"/>
    <col min="9727" max="9727" width="24.42578125" style="17" customWidth="1"/>
    <col min="9728" max="9728" width="17.140625" style="17" customWidth="1"/>
    <col min="9729" max="9729" width="15.28515625" style="17" customWidth="1"/>
    <col min="9730" max="9730" width="13.42578125" style="17" customWidth="1"/>
    <col min="9731" max="9732" width="12.85546875" style="17" customWidth="1"/>
    <col min="9733" max="9733" width="15" style="17" customWidth="1"/>
    <col min="9734" max="9734" width="16.85546875" style="17" customWidth="1"/>
    <col min="9735" max="9735" width="16.140625" style="17" customWidth="1"/>
    <col min="9736" max="9736" width="15.42578125" style="17" customWidth="1"/>
    <col min="9737" max="9737" width="15.85546875" style="17" customWidth="1"/>
    <col min="9738" max="9738" width="19.42578125" style="17" customWidth="1"/>
    <col min="9739" max="9739" width="15.85546875" style="17" customWidth="1"/>
    <col min="9740" max="9740" width="14.28515625" style="17" customWidth="1"/>
    <col min="9741" max="9741" width="15.85546875" style="17" customWidth="1"/>
    <col min="9742" max="9742" width="17.7109375" style="17" customWidth="1"/>
    <col min="9743" max="9743" width="19.7109375" style="17" customWidth="1"/>
    <col min="9744" max="9744" width="14.42578125" style="17" customWidth="1"/>
    <col min="9745" max="9980" width="9.28515625" style="17"/>
    <col min="9981" max="9981" width="12.140625" style="17" customWidth="1"/>
    <col min="9982" max="9982" width="30" style="17" customWidth="1"/>
    <col min="9983" max="9983" width="24.42578125" style="17" customWidth="1"/>
    <col min="9984" max="9984" width="17.140625" style="17" customWidth="1"/>
    <col min="9985" max="9985" width="15.28515625" style="17" customWidth="1"/>
    <col min="9986" max="9986" width="13.42578125" style="17" customWidth="1"/>
    <col min="9987" max="9988" width="12.85546875" style="17" customWidth="1"/>
    <col min="9989" max="9989" width="15" style="17" customWidth="1"/>
    <col min="9990" max="9990" width="16.85546875" style="17" customWidth="1"/>
    <col min="9991" max="9991" width="16.140625" style="17" customWidth="1"/>
    <col min="9992" max="9992" width="15.42578125" style="17" customWidth="1"/>
    <col min="9993" max="9993" width="15.85546875" style="17" customWidth="1"/>
    <col min="9994" max="9994" width="19.42578125" style="17" customWidth="1"/>
    <col min="9995" max="9995" width="15.85546875" style="17" customWidth="1"/>
    <col min="9996" max="9996" width="14.28515625" style="17" customWidth="1"/>
    <col min="9997" max="9997" width="15.85546875" style="17" customWidth="1"/>
    <col min="9998" max="9998" width="17.7109375" style="17" customWidth="1"/>
    <col min="9999" max="9999" width="19.7109375" style="17" customWidth="1"/>
    <col min="10000" max="10000" width="14.42578125" style="17" customWidth="1"/>
    <col min="10001" max="10236" width="9.28515625" style="17"/>
    <col min="10237" max="10237" width="12.140625" style="17" customWidth="1"/>
    <col min="10238" max="10238" width="30" style="17" customWidth="1"/>
    <col min="10239" max="10239" width="24.42578125" style="17" customWidth="1"/>
    <col min="10240" max="10240" width="17.140625" style="17" customWidth="1"/>
    <col min="10241" max="10241" width="15.28515625" style="17" customWidth="1"/>
    <col min="10242" max="10242" width="13.42578125" style="17" customWidth="1"/>
    <col min="10243" max="10244" width="12.85546875" style="17" customWidth="1"/>
    <col min="10245" max="10245" width="15" style="17" customWidth="1"/>
    <col min="10246" max="10246" width="16.85546875" style="17" customWidth="1"/>
    <col min="10247" max="10247" width="16.140625" style="17" customWidth="1"/>
    <col min="10248" max="10248" width="15.42578125" style="17" customWidth="1"/>
    <col min="10249" max="10249" width="15.85546875" style="17" customWidth="1"/>
    <col min="10250" max="10250" width="19.42578125" style="17" customWidth="1"/>
    <col min="10251" max="10251" width="15.85546875" style="17" customWidth="1"/>
    <col min="10252" max="10252" width="14.28515625" style="17" customWidth="1"/>
    <col min="10253" max="10253" width="15.85546875" style="17" customWidth="1"/>
    <col min="10254" max="10254" width="17.7109375" style="17" customWidth="1"/>
    <col min="10255" max="10255" width="19.7109375" style="17" customWidth="1"/>
    <col min="10256" max="10256" width="14.42578125" style="17" customWidth="1"/>
    <col min="10257" max="10492" width="9.28515625" style="17"/>
    <col min="10493" max="10493" width="12.140625" style="17" customWidth="1"/>
    <col min="10494" max="10494" width="30" style="17" customWidth="1"/>
    <col min="10495" max="10495" width="24.42578125" style="17" customWidth="1"/>
    <col min="10496" max="10496" width="17.140625" style="17" customWidth="1"/>
    <col min="10497" max="10497" width="15.28515625" style="17" customWidth="1"/>
    <col min="10498" max="10498" width="13.42578125" style="17" customWidth="1"/>
    <col min="10499" max="10500" width="12.85546875" style="17" customWidth="1"/>
    <col min="10501" max="10501" width="15" style="17" customWidth="1"/>
    <col min="10502" max="10502" width="16.85546875" style="17" customWidth="1"/>
    <col min="10503" max="10503" width="16.140625" style="17" customWidth="1"/>
    <col min="10504" max="10504" width="15.42578125" style="17" customWidth="1"/>
    <col min="10505" max="10505" width="15.85546875" style="17" customWidth="1"/>
    <col min="10506" max="10506" width="19.42578125" style="17" customWidth="1"/>
    <col min="10507" max="10507" width="15.85546875" style="17" customWidth="1"/>
    <col min="10508" max="10508" width="14.28515625" style="17" customWidth="1"/>
    <col min="10509" max="10509" width="15.85546875" style="17" customWidth="1"/>
    <col min="10510" max="10510" width="17.7109375" style="17" customWidth="1"/>
    <col min="10511" max="10511" width="19.7109375" style="17" customWidth="1"/>
    <col min="10512" max="10512" width="14.42578125" style="17" customWidth="1"/>
    <col min="10513" max="10748" width="9.28515625" style="17"/>
    <col min="10749" max="10749" width="12.140625" style="17" customWidth="1"/>
    <col min="10750" max="10750" width="30" style="17" customWidth="1"/>
    <col min="10751" max="10751" width="24.42578125" style="17" customWidth="1"/>
    <col min="10752" max="10752" width="17.140625" style="17" customWidth="1"/>
    <col min="10753" max="10753" width="15.28515625" style="17" customWidth="1"/>
    <col min="10754" max="10754" width="13.42578125" style="17" customWidth="1"/>
    <col min="10755" max="10756" width="12.85546875" style="17" customWidth="1"/>
    <col min="10757" max="10757" width="15" style="17" customWidth="1"/>
    <col min="10758" max="10758" width="16.85546875" style="17" customWidth="1"/>
    <col min="10759" max="10759" width="16.140625" style="17" customWidth="1"/>
    <col min="10760" max="10760" width="15.42578125" style="17" customWidth="1"/>
    <col min="10761" max="10761" width="15.85546875" style="17" customWidth="1"/>
    <col min="10762" max="10762" width="19.42578125" style="17" customWidth="1"/>
    <col min="10763" max="10763" width="15.85546875" style="17" customWidth="1"/>
    <col min="10764" max="10764" width="14.28515625" style="17" customWidth="1"/>
    <col min="10765" max="10765" width="15.85546875" style="17" customWidth="1"/>
    <col min="10766" max="10766" width="17.7109375" style="17" customWidth="1"/>
    <col min="10767" max="10767" width="19.7109375" style="17" customWidth="1"/>
    <col min="10768" max="10768" width="14.42578125" style="17" customWidth="1"/>
    <col min="10769" max="11004" width="9.28515625" style="17"/>
    <col min="11005" max="11005" width="12.140625" style="17" customWidth="1"/>
    <col min="11006" max="11006" width="30" style="17" customWidth="1"/>
    <col min="11007" max="11007" width="24.42578125" style="17" customWidth="1"/>
    <col min="11008" max="11008" width="17.140625" style="17" customWidth="1"/>
    <col min="11009" max="11009" width="15.28515625" style="17" customWidth="1"/>
    <col min="11010" max="11010" width="13.42578125" style="17" customWidth="1"/>
    <col min="11011" max="11012" width="12.85546875" style="17" customWidth="1"/>
    <col min="11013" max="11013" width="15" style="17" customWidth="1"/>
    <col min="11014" max="11014" width="16.85546875" style="17" customWidth="1"/>
    <col min="11015" max="11015" width="16.140625" style="17" customWidth="1"/>
    <col min="11016" max="11016" width="15.42578125" style="17" customWidth="1"/>
    <col min="11017" max="11017" width="15.85546875" style="17" customWidth="1"/>
    <col min="11018" max="11018" width="19.42578125" style="17" customWidth="1"/>
    <col min="11019" max="11019" width="15.85546875" style="17" customWidth="1"/>
    <col min="11020" max="11020" width="14.28515625" style="17" customWidth="1"/>
    <col min="11021" max="11021" width="15.85546875" style="17" customWidth="1"/>
    <col min="11022" max="11022" width="17.7109375" style="17" customWidth="1"/>
    <col min="11023" max="11023" width="19.7109375" style="17" customWidth="1"/>
    <col min="11024" max="11024" width="14.42578125" style="17" customWidth="1"/>
    <col min="11025" max="11260" width="9.28515625" style="17"/>
    <col min="11261" max="11261" width="12.140625" style="17" customWidth="1"/>
    <col min="11262" max="11262" width="30" style="17" customWidth="1"/>
    <col min="11263" max="11263" width="24.42578125" style="17" customWidth="1"/>
    <col min="11264" max="11264" width="17.140625" style="17" customWidth="1"/>
    <col min="11265" max="11265" width="15.28515625" style="17" customWidth="1"/>
    <col min="11266" max="11266" width="13.42578125" style="17" customWidth="1"/>
    <col min="11267" max="11268" width="12.85546875" style="17" customWidth="1"/>
    <col min="11269" max="11269" width="15" style="17" customWidth="1"/>
    <col min="11270" max="11270" width="16.85546875" style="17" customWidth="1"/>
    <col min="11271" max="11271" width="16.140625" style="17" customWidth="1"/>
    <col min="11272" max="11272" width="15.42578125" style="17" customWidth="1"/>
    <col min="11273" max="11273" width="15.85546875" style="17" customWidth="1"/>
    <col min="11274" max="11274" width="19.42578125" style="17" customWidth="1"/>
    <col min="11275" max="11275" width="15.85546875" style="17" customWidth="1"/>
    <col min="11276" max="11276" width="14.28515625" style="17" customWidth="1"/>
    <col min="11277" max="11277" width="15.85546875" style="17" customWidth="1"/>
    <col min="11278" max="11278" width="17.7109375" style="17" customWidth="1"/>
    <col min="11279" max="11279" width="19.7109375" style="17" customWidth="1"/>
    <col min="11280" max="11280" width="14.42578125" style="17" customWidth="1"/>
    <col min="11281" max="11516" width="9.28515625" style="17"/>
    <col min="11517" max="11517" width="12.140625" style="17" customWidth="1"/>
    <col min="11518" max="11518" width="30" style="17" customWidth="1"/>
    <col min="11519" max="11519" width="24.42578125" style="17" customWidth="1"/>
    <col min="11520" max="11520" width="17.140625" style="17" customWidth="1"/>
    <col min="11521" max="11521" width="15.28515625" style="17" customWidth="1"/>
    <col min="11522" max="11522" width="13.42578125" style="17" customWidth="1"/>
    <col min="11523" max="11524" width="12.85546875" style="17" customWidth="1"/>
    <col min="11525" max="11525" width="15" style="17" customWidth="1"/>
    <col min="11526" max="11526" width="16.85546875" style="17" customWidth="1"/>
    <col min="11527" max="11527" width="16.140625" style="17" customWidth="1"/>
    <col min="11528" max="11528" width="15.42578125" style="17" customWidth="1"/>
    <col min="11529" max="11529" width="15.85546875" style="17" customWidth="1"/>
    <col min="11530" max="11530" width="19.42578125" style="17" customWidth="1"/>
    <col min="11531" max="11531" width="15.85546875" style="17" customWidth="1"/>
    <col min="11532" max="11532" width="14.28515625" style="17" customWidth="1"/>
    <col min="11533" max="11533" width="15.85546875" style="17" customWidth="1"/>
    <col min="11534" max="11534" width="17.7109375" style="17" customWidth="1"/>
    <col min="11535" max="11535" width="19.7109375" style="17" customWidth="1"/>
    <col min="11536" max="11536" width="14.42578125" style="17" customWidth="1"/>
    <col min="11537" max="11772" width="9.28515625" style="17"/>
    <col min="11773" max="11773" width="12.140625" style="17" customWidth="1"/>
    <col min="11774" max="11774" width="30" style="17" customWidth="1"/>
    <col min="11775" max="11775" width="24.42578125" style="17" customWidth="1"/>
    <col min="11776" max="11776" width="17.140625" style="17" customWidth="1"/>
    <col min="11777" max="11777" width="15.28515625" style="17" customWidth="1"/>
    <col min="11778" max="11778" width="13.42578125" style="17" customWidth="1"/>
    <col min="11779" max="11780" width="12.85546875" style="17" customWidth="1"/>
    <col min="11781" max="11781" width="15" style="17" customWidth="1"/>
    <col min="11782" max="11782" width="16.85546875" style="17" customWidth="1"/>
    <col min="11783" max="11783" width="16.140625" style="17" customWidth="1"/>
    <col min="11784" max="11784" width="15.42578125" style="17" customWidth="1"/>
    <col min="11785" max="11785" width="15.85546875" style="17" customWidth="1"/>
    <col min="11786" max="11786" width="19.42578125" style="17" customWidth="1"/>
    <col min="11787" max="11787" width="15.85546875" style="17" customWidth="1"/>
    <col min="11788" max="11788" width="14.28515625" style="17" customWidth="1"/>
    <col min="11789" max="11789" width="15.85546875" style="17" customWidth="1"/>
    <col min="11790" max="11790" width="17.7109375" style="17" customWidth="1"/>
    <col min="11791" max="11791" width="19.7109375" style="17" customWidth="1"/>
    <col min="11792" max="11792" width="14.42578125" style="17" customWidth="1"/>
    <col min="11793" max="12028" width="9.28515625" style="17"/>
    <col min="12029" max="12029" width="12.140625" style="17" customWidth="1"/>
    <col min="12030" max="12030" width="30" style="17" customWidth="1"/>
    <col min="12031" max="12031" width="24.42578125" style="17" customWidth="1"/>
    <col min="12032" max="12032" width="17.140625" style="17" customWidth="1"/>
    <col min="12033" max="12033" width="15.28515625" style="17" customWidth="1"/>
    <col min="12034" max="12034" width="13.42578125" style="17" customWidth="1"/>
    <col min="12035" max="12036" width="12.85546875" style="17" customWidth="1"/>
    <col min="12037" max="12037" width="15" style="17" customWidth="1"/>
    <col min="12038" max="12038" width="16.85546875" style="17" customWidth="1"/>
    <col min="12039" max="12039" width="16.140625" style="17" customWidth="1"/>
    <col min="12040" max="12040" width="15.42578125" style="17" customWidth="1"/>
    <col min="12041" max="12041" width="15.85546875" style="17" customWidth="1"/>
    <col min="12042" max="12042" width="19.42578125" style="17" customWidth="1"/>
    <col min="12043" max="12043" width="15.85546875" style="17" customWidth="1"/>
    <col min="12044" max="12044" width="14.28515625" style="17" customWidth="1"/>
    <col min="12045" max="12045" width="15.85546875" style="17" customWidth="1"/>
    <col min="12046" max="12046" width="17.7109375" style="17" customWidth="1"/>
    <col min="12047" max="12047" width="19.7109375" style="17" customWidth="1"/>
    <col min="12048" max="12048" width="14.42578125" style="17" customWidth="1"/>
    <col min="12049" max="12284" width="9.28515625" style="17"/>
    <col min="12285" max="12285" width="12.140625" style="17" customWidth="1"/>
    <col min="12286" max="12286" width="30" style="17" customWidth="1"/>
    <col min="12287" max="12287" width="24.42578125" style="17" customWidth="1"/>
    <col min="12288" max="12288" width="17.140625" style="17" customWidth="1"/>
    <col min="12289" max="12289" width="15.28515625" style="17" customWidth="1"/>
    <col min="12290" max="12290" width="13.42578125" style="17" customWidth="1"/>
    <col min="12291" max="12292" width="12.85546875" style="17" customWidth="1"/>
    <col min="12293" max="12293" width="15" style="17" customWidth="1"/>
    <col min="12294" max="12294" width="16.85546875" style="17" customWidth="1"/>
    <col min="12295" max="12295" width="16.140625" style="17" customWidth="1"/>
    <col min="12296" max="12296" width="15.42578125" style="17" customWidth="1"/>
    <col min="12297" max="12297" width="15.85546875" style="17" customWidth="1"/>
    <col min="12298" max="12298" width="19.42578125" style="17" customWidth="1"/>
    <col min="12299" max="12299" width="15.85546875" style="17" customWidth="1"/>
    <col min="12300" max="12300" width="14.28515625" style="17" customWidth="1"/>
    <col min="12301" max="12301" width="15.85546875" style="17" customWidth="1"/>
    <col min="12302" max="12302" width="17.7109375" style="17" customWidth="1"/>
    <col min="12303" max="12303" width="19.7109375" style="17" customWidth="1"/>
    <col min="12304" max="12304" width="14.42578125" style="17" customWidth="1"/>
    <col min="12305" max="12540" width="9.28515625" style="17"/>
    <col min="12541" max="12541" width="12.140625" style="17" customWidth="1"/>
    <col min="12542" max="12542" width="30" style="17" customWidth="1"/>
    <col min="12543" max="12543" width="24.42578125" style="17" customWidth="1"/>
    <col min="12544" max="12544" width="17.140625" style="17" customWidth="1"/>
    <col min="12545" max="12545" width="15.28515625" style="17" customWidth="1"/>
    <col min="12546" max="12546" width="13.42578125" style="17" customWidth="1"/>
    <col min="12547" max="12548" width="12.85546875" style="17" customWidth="1"/>
    <col min="12549" max="12549" width="15" style="17" customWidth="1"/>
    <col min="12550" max="12550" width="16.85546875" style="17" customWidth="1"/>
    <col min="12551" max="12551" width="16.140625" style="17" customWidth="1"/>
    <col min="12552" max="12552" width="15.42578125" style="17" customWidth="1"/>
    <col min="12553" max="12553" width="15.85546875" style="17" customWidth="1"/>
    <col min="12554" max="12554" width="19.42578125" style="17" customWidth="1"/>
    <col min="12555" max="12555" width="15.85546875" style="17" customWidth="1"/>
    <col min="12556" max="12556" width="14.28515625" style="17" customWidth="1"/>
    <col min="12557" max="12557" width="15.85546875" style="17" customWidth="1"/>
    <col min="12558" max="12558" width="17.7109375" style="17" customWidth="1"/>
    <col min="12559" max="12559" width="19.7109375" style="17" customWidth="1"/>
    <col min="12560" max="12560" width="14.42578125" style="17" customWidth="1"/>
    <col min="12561" max="12796" width="9.28515625" style="17"/>
    <col min="12797" max="12797" width="12.140625" style="17" customWidth="1"/>
    <col min="12798" max="12798" width="30" style="17" customWidth="1"/>
    <col min="12799" max="12799" width="24.42578125" style="17" customWidth="1"/>
    <col min="12800" max="12800" width="17.140625" style="17" customWidth="1"/>
    <col min="12801" max="12801" width="15.28515625" style="17" customWidth="1"/>
    <col min="12802" max="12802" width="13.42578125" style="17" customWidth="1"/>
    <col min="12803" max="12804" width="12.85546875" style="17" customWidth="1"/>
    <col min="12805" max="12805" width="15" style="17" customWidth="1"/>
    <col min="12806" max="12806" width="16.85546875" style="17" customWidth="1"/>
    <col min="12807" max="12807" width="16.140625" style="17" customWidth="1"/>
    <col min="12808" max="12808" width="15.42578125" style="17" customWidth="1"/>
    <col min="12809" max="12809" width="15.85546875" style="17" customWidth="1"/>
    <col min="12810" max="12810" width="19.42578125" style="17" customWidth="1"/>
    <col min="12811" max="12811" width="15.85546875" style="17" customWidth="1"/>
    <col min="12812" max="12812" width="14.28515625" style="17" customWidth="1"/>
    <col min="12813" max="12813" width="15.85546875" style="17" customWidth="1"/>
    <col min="12814" max="12814" width="17.7109375" style="17" customWidth="1"/>
    <col min="12815" max="12815" width="19.7109375" style="17" customWidth="1"/>
    <col min="12816" max="12816" width="14.42578125" style="17" customWidth="1"/>
    <col min="12817" max="13052" width="9.28515625" style="17"/>
    <col min="13053" max="13053" width="12.140625" style="17" customWidth="1"/>
    <col min="13054" max="13054" width="30" style="17" customWidth="1"/>
    <col min="13055" max="13055" width="24.42578125" style="17" customWidth="1"/>
    <col min="13056" max="13056" width="17.140625" style="17" customWidth="1"/>
    <col min="13057" max="13057" width="15.28515625" style="17" customWidth="1"/>
    <col min="13058" max="13058" width="13.42578125" style="17" customWidth="1"/>
    <col min="13059" max="13060" width="12.85546875" style="17" customWidth="1"/>
    <col min="13061" max="13061" width="15" style="17" customWidth="1"/>
    <col min="13062" max="13062" width="16.85546875" style="17" customWidth="1"/>
    <col min="13063" max="13063" width="16.140625" style="17" customWidth="1"/>
    <col min="13064" max="13064" width="15.42578125" style="17" customWidth="1"/>
    <col min="13065" max="13065" width="15.85546875" style="17" customWidth="1"/>
    <col min="13066" max="13066" width="19.42578125" style="17" customWidth="1"/>
    <col min="13067" max="13067" width="15.85546875" style="17" customWidth="1"/>
    <col min="13068" max="13068" width="14.28515625" style="17" customWidth="1"/>
    <col min="13069" max="13069" width="15.85546875" style="17" customWidth="1"/>
    <col min="13070" max="13070" width="17.7109375" style="17" customWidth="1"/>
    <col min="13071" max="13071" width="19.7109375" style="17" customWidth="1"/>
    <col min="13072" max="13072" width="14.42578125" style="17" customWidth="1"/>
    <col min="13073" max="13308" width="9.28515625" style="17"/>
    <col min="13309" max="13309" width="12.140625" style="17" customWidth="1"/>
    <col min="13310" max="13310" width="30" style="17" customWidth="1"/>
    <col min="13311" max="13311" width="24.42578125" style="17" customWidth="1"/>
    <col min="13312" max="13312" width="17.140625" style="17" customWidth="1"/>
    <col min="13313" max="13313" width="15.28515625" style="17" customWidth="1"/>
    <col min="13314" max="13314" width="13.42578125" style="17" customWidth="1"/>
    <col min="13315" max="13316" width="12.85546875" style="17" customWidth="1"/>
    <col min="13317" max="13317" width="15" style="17" customWidth="1"/>
    <col min="13318" max="13318" width="16.85546875" style="17" customWidth="1"/>
    <col min="13319" max="13319" width="16.140625" style="17" customWidth="1"/>
    <col min="13320" max="13320" width="15.42578125" style="17" customWidth="1"/>
    <col min="13321" max="13321" width="15.85546875" style="17" customWidth="1"/>
    <col min="13322" max="13322" width="19.42578125" style="17" customWidth="1"/>
    <col min="13323" max="13323" width="15.85546875" style="17" customWidth="1"/>
    <col min="13324" max="13324" width="14.28515625" style="17" customWidth="1"/>
    <col min="13325" max="13325" width="15.85546875" style="17" customWidth="1"/>
    <col min="13326" max="13326" width="17.7109375" style="17" customWidth="1"/>
    <col min="13327" max="13327" width="19.7109375" style="17" customWidth="1"/>
    <col min="13328" max="13328" width="14.42578125" style="17" customWidth="1"/>
    <col min="13329" max="13564" width="9.28515625" style="17"/>
    <col min="13565" max="13565" width="12.140625" style="17" customWidth="1"/>
    <col min="13566" max="13566" width="30" style="17" customWidth="1"/>
    <col min="13567" max="13567" width="24.42578125" style="17" customWidth="1"/>
    <col min="13568" max="13568" width="17.140625" style="17" customWidth="1"/>
    <col min="13569" max="13569" width="15.28515625" style="17" customWidth="1"/>
    <col min="13570" max="13570" width="13.42578125" style="17" customWidth="1"/>
    <col min="13571" max="13572" width="12.85546875" style="17" customWidth="1"/>
    <col min="13573" max="13573" width="15" style="17" customWidth="1"/>
    <col min="13574" max="13574" width="16.85546875" style="17" customWidth="1"/>
    <col min="13575" max="13575" width="16.140625" style="17" customWidth="1"/>
    <col min="13576" max="13576" width="15.42578125" style="17" customWidth="1"/>
    <col min="13577" max="13577" width="15.85546875" style="17" customWidth="1"/>
    <col min="13578" max="13578" width="19.42578125" style="17" customWidth="1"/>
    <col min="13579" max="13579" width="15.85546875" style="17" customWidth="1"/>
    <col min="13580" max="13580" width="14.28515625" style="17" customWidth="1"/>
    <col min="13581" max="13581" width="15.85546875" style="17" customWidth="1"/>
    <col min="13582" max="13582" width="17.7109375" style="17" customWidth="1"/>
    <col min="13583" max="13583" width="19.7109375" style="17" customWidth="1"/>
    <col min="13584" max="13584" width="14.42578125" style="17" customWidth="1"/>
    <col min="13585" max="13820" width="9.28515625" style="17"/>
    <col min="13821" max="13821" width="12.140625" style="17" customWidth="1"/>
    <col min="13822" max="13822" width="30" style="17" customWidth="1"/>
    <col min="13823" max="13823" width="24.42578125" style="17" customWidth="1"/>
    <col min="13824" max="13824" width="17.140625" style="17" customWidth="1"/>
    <col min="13825" max="13825" width="15.28515625" style="17" customWidth="1"/>
    <col min="13826" max="13826" width="13.42578125" style="17" customWidth="1"/>
    <col min="13827" max="13828" width="12.85546875" style="17" customWidth="1"/>
    <col min="13829" max="13829" width="15" style="17" customWidth="1"/>
    <col min="13830" max="13830" width="16.85546875" style="17" customWidth="1"/>
    <col min="13831" max="13831" width="16.140625" style="17" customWidth="1"/>
    <col min="13832" max="13832" width="15.42578125" style="17" customWidth="1"/>
    <col min="13833" max="13833" width="15.85546875" style="17" customWidth="1"/>
    <col min="13834" max="13834" width="19.42578125" style="17" customWidth="1"/>
    <col min="13835" max="13835" width="15.85546875" style="17" customWidth="1"/>
    <col min="13836" max="13836" width="14.28515625" style="17" customWidth="1"/>
    <col min="13837" max="13837" width="15.85546875" style="17" customWidth="1"/>
    <col min="13838" max="13838" width="17.7109375" style="17" customWidth="1"/>
    <col min="13839" max="13839" width="19.7109375" style="17" customWidth="1"/>
    <col min="13840" max="13840" width="14.42578125" style="17" customWidth="1"/>
    <col min="13841" max="14076" width="9.28515625" style="17"/>
    <col min="14077" max="14077" width="12.140625" style="17" customWidth="1"/>
    <col min="14078" max="14078" width="30" style="17" customWidth="1"/>
    <col min="14079" max="14079" width="24.42578125" style="17" customWidth="1"/>
    <col min="14080" max="14080" width="17.140625" style="17" customWidth="1"/>
    <col min="14081" max="14081" width="15.28515625" style="17" customWidth="1"/>
    <col min="14082" max="14082" width="13.42578125" style="17" customWidth="1"/>
    <col min="14083" max="14084" width="12.85546875" style="17" customWidth="1"/>
    <col min="14085" max="14085" width="15" style="17" customWidth="1"/>
    <col min="14086" max="14086" width="16.85546875" style="17" customWidth="1"/>
    <col min="14087" max="14087" width="16.140625" style="17" customWidth="1"/>
    <col min="14088" max="14088" width="15.42578125" style="17" customWidth="1"/>
    <col min="14089" max="14089" width="15.85546875" style="17" customWidth="1"/>
    <col min="14090" max="14090" width="19.42578125" style="17" customWidth="1"/>
    <col min="14091" max="14091" width="15.85546875" style="17" customWidth="1"/>
    <col min="14092" max="14092" width="14.28515625" style="17" customWidth="1"/>
    <col min="14093" max="14093" width="15.85546875" style="17" customWidth="1"/>
    <col min="14094" max="14094" width="17.7109375" style="17" customWidth="1"/>
    <col min="14095" max="14095" width="19.7109375" style="17" customWidth="1"/>
    <col min="14096" max="14096" width="14.42578125" style="17" customWidth="1"/>
    <col min="14097" max="14332" width="9.28515625" style="17"/>
    <col min="14333" max="14333" width="12.140625" style="17" customWidth="1"/>
    <col min="14334" max="14334" width="30" style="17" customWidth="1"/>
    <col min="14335" max="14335" width="24.42578125" style="17" customWidth="1"/>
    <col min="14336" max="14336" width="17.140625" style="17" customWidth="1"/>
    <col min="14337" max="14337" width="15.28515625" style="17" customWidth="1"/>
    <col min="14338" max="14338" width="13.42578125" style="17" customWidth="1"/>
    <col min="14339" max="14340" width="12.85546875" style="17" customWidth="1"/>
    <col min="14341" max="14341" width="15" style="17" customWidth="1"/>
    <col min="14342" max="14342" width="16.85546875" style="17" customWidth="1"/>
    <col min="14343" max="14343" width="16.140625" style="17" customWidth="1"/>
    <col min="14344" max="14344" width="15.42578125" style="17" customWidth="1"/>
    <col min="14345" max="14345" width="15.85546875" style="17" customWidth="1"/>
    <col min="14346" max="14346" width="19.42578125" style="17" customWidth="1"/>
    <col min="14347" max="14347" width="15.85546875" style="17" customWidth="1"/>
    <col min="14348" max="14348" width="14.28515625" style="17" customWidth="1"/>
    <col min="14349" max="14349" width="15.85546875" style="17" customWidth="1"/>
    <col min="14350" max="14350" width="17.7109375" style="17" customWidth="1"/>
    <col min="14351" max="14351" width="19.7109375" style="17" customWidth="1"/>
    <col min="14352" max="14352" width="14.42578125" style="17" customWidth="1"/>
    <col min="14353" max="14588" width="9.28515625" style="17"/>
    <col min="14589" max="14589" width="12.140625" style="17" customWidth="1"/>
    <col min="14590" max="14590" width="30" style="17" customWidth="1"/>
    <col min="14591" max="14591" width="24.42578125" style="17" customWidth="1"/>
    <col min="14592" max="14592" width="17.140625" style="17" customWidth="1"/>
    <col min="14593" max="14593" width="15.28515625" style="17" customWidth="1"/>
    <col min="14594" max="14594" width="13.42578125" style="17" customWidth="1"/>
    <col min="14595" max="14596" width="12.85546875" style="17" customWidth="1"/>
    <col min="14597" max="14597" width="15" style="17" customWidth="1"/>
    <col min="14598" max="14598" width="16.85546875" style="17" customWidth="1"/>
    <col min="14599" max="14599" width="16.140625" style="17" customWidth="1"/>
    <col min="14600" max="14600" width="15.42578125" style="17" customWidth="1"/>
    <col min="14601" max="14601" width="15.85546875" style="17" customWidth="1"/>
    <col min="14602" max="14602" width="19.42578125" style="17" customWidth="1"/>
    <col min="14603" max="14603" width="15.85546875" style="17" customWidth="1"/>
    <col min="14604" max="14604" width="14.28515625" style="17" customWidth="1"/>
    <col min="14605" max="14605" width="15.85546875" style="17" customWidth="1"/>
    <col min="14606" max="14606" width="17.7109375" style="17" customWidth="1"/>
    <col min="14607" max="14607" width="19.7109375" style="17" customWidth="1"/>
    <col min="14608" max="14608" width="14.42578125" style="17" customWidth="1"/>
    <col min="14609" max="14844" width="9.28515625" style="17"/>
    <col min="14845" max="14845" width="12.140625" style="17" customWidth="1"/>
    <col min="14846" max="14846" width="30" style="17" customWidth="1"/>
    <col min="14847" max="14847" width="24.42578125" style="17" customWidth="1"/>
    <col min="14848" max="14848" width="17.140625" style="17" customWidth="1"/>
    <col min="14849" max="14849" width="15.28515625" style="17" customWidth="1"/>
    <col min="14850" max="14850" width="13.42578125" style="17" customWidth="1"/>
    <col min="14851" max="14852" width="12.85546875" style="17" customWidth="1"/>
    <col min="14853" max="14853" width="15" style="17" customWidth="1"/>
    <col min="14854" max="14854" width="16.85546875" style="17" customWidth="1"/>
    <col min="14855" max="14855" width="16.140625" style="17" customWidth="1"/>
    <col min="14856" max="14856" width="15.42578125" style="17" customWidth="1"/>
    <col min="14857" max="14857" width="15.85546875" style="17" customWidth="1"/>
    <col min="14858" max="14858" width="19.42578125" style="17" customWidth="1"/>
    <col min="14859" max="14859" width="15.85546875" style="17" customWidth="1"/>
    <col min="14860" max="14860" width="14.28515625" style="17" customWidth="1"/>
    <col min="14861" max="14861" width="15.85546875" style="17" customWidth="1"/>
    <col min="14862" max="14862" width="17.7109375" style="17" customWidth="1"/>
    <col min="14863" max="14863" width="19.7109375" style="17" customWidth="1"/>
    <col min="14864" max="14864" width="14.42578125" style="17" customWidth="1"/>
    <col min="14865" max="15100" width="9.28515625" style="17"/>
    <col min="15101" max="15101" width="12.140625" style="17" customWidth="1"/>
    <col min="15102" max="15102" width="30" style="17" customWidth="1"/>
    <col min="15103" max="15103" width="24.42578125" style="17" customWidth="1"/>
    <col min="15104" max="15104" width="17.140625" style="17" customWidth="1"/>
    <col min="15105" max="15105" width="15.28515625" style="17" customWidth="1"/>
    <col min="15106" max="15106" width="13.42578125" style="17" customWidth="1"/>
    <col min="15107" max="15108" width="12.85546875" style="17" customWidth="1"/>
    <col min="15109" max="15109" width="15" style="17" customWidth="1"/>
    <col min="15110" max="15110" width="16.85546875" style="17" customWidth="1"/>
    <col min="15111" max="15111" width="16.140625" style="17" customWidth="1"/>
    <col min="15112" max="15112" width="15.42578125" style="17" customWidth="1"/>
    <col min="15113" max="15113" width="15.85546875" style="17" customWidth="1"/>
    <col min="15114" max="15114" width="19.42578125" style="17" customWidth="1"/>
    <col min="15115" max="15115" width="15.85546875" style="17" customWidth="1"/>
    <col min="15116" max="15116" width="14.28515625" style="17" customWidth="1"/>
    <col min="15117" max="15117" width="15.85546875" style="17" customWidth="1"/>
    <col min="15118" max="15118" width="17.7109375" style="17" customWidth="1"/>
    <col min="15119" max="15119" width="19.7109375" style="17" customWidth="1"/>
    <col min="15120" max="15120" width="14.42578125" style="17" customWidth="1"/>
    <col min="15121" max="15356" width="9.28515625" style="17"/>
    <col min="15357" max="15357" width="12.140625" style="17" customWidth="1"/>
    <col min="15358" max="15358" width="30" style="17" customWidth="1"/>
    <col min="15359" max="15359" width="24.42578125" style="17" customWidth="1"/>
    <col min="15360" max="15360" width="17.140625" style="17" customWidth="1"/>
    <col min="15361" max="15361" width="15.28515625" style="17" customWidth="1"/>
    <col min="15362" max="15362" width="13.42578125" style="17" customWidth="1"/>
    <col min="15363" max="15364" width="12.85546875" style="17" customWidth="1"/>
    <col min="15365" max="15365" width="15" style="17" customWidth="1"/>
    <col min="15366" max="15366" width="16.85546875" style="17" customWidth="1"/>
    <col min="15367" max="15367" width="16.140625" style="17" customWidth="1"/>
    <col min="15368" max="15368" width="15.42578125" style="17" customWidth="1"/>
    <col min="15369" max="15369" width="15.85546875" style="17" customWidth="1"/>
    <col min="15370" max="15370" width="19.42578125" style="17" customWidth="1"/>
    <col min="15371" max="15371" width="15.85546875" style="17" customWidth="1"/>
    <col min="15372" max="15372" width="14.28515625" style="17" customWidth="1"/>
    <col min="15373" max="15373" width="15.85546875" style="17" customWidth="1"/>
    <col min="15374" max="15374" width="17.7109375" style="17" customWidth="1"/>
    <col min="15375" max="15375" width="19.7109375" style="17" customWidth="1"/>
    <col min="15376" max="15376" width="14.42578125" style="17" customWidth="1"/>
    <col min="15377" max="15612" width="9.28515625" style="17"/>
    <col min="15613" max="15613" width="12.140625" style="17" customWidth="1"/>
    <col min="15614" max="15614" width="30" style="17" customWidth="1"/>
    <col min="15615" max="15615" width="24.42578125" style="17" customWidth="1"/>
    <col min="15616" max="15616" width="17.140625" style="17" customWidth="1"/>
    <col min="15617" max="15617" width="15.28515625" style="17" customWidth="1"/>
    <col min="15618" max="15618" width="13.42578125" style="17" customWidth="1"/>
    <col min="15619" max="15620" width="12.85546875" style="17" customWidth="1"/>
    <col min="15621" max="15621" width="15" style="17" customWidth="1"/>
    <col min="15622" max="15622" width="16.85546875" style="17" customWidth="1"/>
    <col min="15623" max="15623" width="16.140625" style="17" customWidth="1"/>
    <col min="15624" max="15624" width="15.42578125" style="17" customWidth="1"/>
    <col min="15625" max="15625" width="15.85546875" style="17" customWidth="1"/>
    <col min="15626" max="15626" width="19.42578125" style="17" customWidth="1"/>
    <col min="15627" max="15627" width="15.85546875" style="17" customWidth="1"/>
    <col min="15628" max="15628" width="14.28515625" style="17" customWidth="1"/>
    <col min="15629" max="15629" width="15.85546875" style="17" customWidth="1"/>
    <col min="15630" max="15630" width="17.7109375" style="17" customWidth="1"/>
    <col min="15631" max="15631" width="19.7109375" style="17" customWidth="1"/>
    <col min="15632" max="15632" width="14.42578125" style="17" customWidth="1"/>
    <col min="15633" max="15868" width="9.28515625" style="17"/>
    <col min="15869" max="15869" width="12.140625" style="17" customWidth="1"/>
    <col min="15870" max="15870" width="30" style="17" customWidth="1"/>
    <col min="15871" max="15871" width="24.42578125" style="17" customWidth="1"/>
    <col min="15872" max="15872" width="17.140625" style="17" customWidth="1"/>
    <col min="15873" max="15873" width="15.28515625" style="17" customWidth="1"/>
    <col min="15874" max="15874" width="13.42578125" style="17" customWidth="1"/>
    <col min="15875" max="15876" width="12.85546875" style="17" customWidth="1"/>
    <col min="15877" max="15877" width="15" style="17" customWidth="1"/>
    <col min="15878" max="15878" width="16.85546875" style="17" customWidth="1"/>
    <col min="15879" max="15879" width="16.140625" style="17" customWidth="1"/>
    <col min="15880" max="15880" width="15.42578125" style="17" customWidth="1"/>
    <col min="15881" max="15881" width="15.85546875" style="17" customWidth="1"/>
    <col min="15882" max="15882" width="19.42578125" style="17" customWidth="1"/>
    <col min="15883" max="15883" width="15.85546875" style="17" customWidth="1"/>
    <col min="15884" max="15884" width="14.28515625" style="17" customWidth="1"/>
    <col min="15885" max="15885" width="15.85546875" style="17" customWidth="1"/>
    <col min="15886" max="15886" width="17.7109375" style="17" customWidth="1"/>
    <col min="15887" max="15887" width="19.7109375" style="17" customWidth="1"/>
    <col min="15888" max="15888" width="14.42578125" style="17" customWidth="1"/>
    <col min="15889" max="16124" width="9.28515625" style="17"/>
    <col min="16125" max="16125" width="12.140625" style="17" customWidth="1"/>
    <col min="16126" max="16126" width="30" style="17" customWidth="1"/>
    <col min="16127" max="16127" width="24.42578125" style="17" customWidth="1"/>
    <col min="16128" max="16128" width="17.140625" style="17" customWidth="1"/>
    <col min="16129" max="16129" width="15.28515625" style="17" customWidth="1"/>
    <col min="16130" max="16130" width="13.42578125" style="17" customWidth="1"/>
    <col min="16131" max="16132" width="12.85546875" style="17" customWidth="1"/>
    <col min="16133" max="16133" width="15" style="17" customWidth="1"/>
    <col min="16134" max="16134" width="16.85546875" style="17" customWidth="1"/>
    <col min="16135" max="16135" width="16.140625" style="17" customWidth="1"/>
    <col min="16136" max="16136" width="15.42578125" style="17" customWidth="1"/>
    <col min="16137" max="16137" width="15.85546875" style="17" customWidth="1"/>
    <col min="16138" max="16138" width="19.42578125" style="17" customWidth="1"/>
    <col min="16139" max="16139" width="15.85546875" style="17" customWidth="1"/>
    <col min="16140" max="16140" width="14.28515625" style="17" customWidth="1"/>
    <col min="16141" max="16141" width="15.85546875" style="17" customWidth="1"/>
    <col min="16142" max="16142" width="17.7109375" style="17" customWidth="1"/>
    <col min="16143" max="16143" width="19.7109375" style="17" customWidth="1"/>
    <col min="16144" max="16144" width="14.42578125" style="17" customWidth="1"/>
    <col min="16145" max="16384" width="9.28515625" style="17"/>
  </cols>
  <sheetData>
    <row r="1" spans="1:21" s="25" customFormat="1" ht="15.6" x14ac:dyDescent="0.3">
      <c r="G1" s="26"/>
      <c r="I1" s="27"/>
      <c r="J1" s="27"/>
      <c r="K1" s="27"/>
      <c r="L1" s="27"/>
      <c r="M1" s="27"/>
      <c r="N1" s="27"/>
      <c r="O1" s="27"/>
      <c r="P1" s="27"/>
      <c r="Q1" s="27"/>
      <c r="R1" s="27"/>
      <c r="S1" s="27"/>
    </row>
    <row r="2" spans="1:21" s="25" customFormat="1" ht="15.6" x14ac:dyDescent="0.3">
      <c r="A2" s="45"/>
      <c r="G2" s="26"/>
      <c r="I2" s="27"/>
      <c r="J2" s="27"/>
      <c r="K2" s="27"/>
      <c r="L2" s="27"/>
      <c r="M2" s="27"/>
      <c r="N2" s="27"/>
      <c r="O2" s="27"/>
      <c r="P2" s="27"/>
      <c r="Q2" s="27"/>
      <c r="R2" s="27"/>
      <c r="S2" s="27"/>
    </row>
    <row r="3" spans="1:21" s="25" customFormat="1" ht="15.6" x14ac:dyDescent="0.3">
      <c r="A3" s="45"/>
      <c r="G3" s="26"/>
      <c r="I3" s="27"/>
      <c r="J3" s="27"/>
      <c r="K3" s="27"/>
      <c r="L3" s="27"/>
      <c r="M3" s="27"/>
      <c r="N3" s="27"/>
      <c r="O3" s="27"/>
      <c r="P3" s="27"/>
      <c r="Q3" s="27"/>
      <c r="R3" s="27"/>
      <c r="S3" s="27"/>
    </row>
    <row r="4" spans="1:21" x14ac:dyDescent="0.25">
      <c r="A4" s="45"/>
    </row>
    <row r="5" spans="1:21" x14ac:dyDescent="0.25">
      <c r="A5" s="45"/>
    </row>
    <row r="6" spans="1:21" ht="15.6" x14ac:dyDescent="0.3">
      <c r="A6" s="133" t="s">
        <v>25</v>
      </c>
      <c r="B6" s="133"/>
      <c r="C6" s="133"/>
      <c r="D6" s="133"/>
      <c r="E6" s="133"/>
      <c r="F6" s="133"/>
      <c r="G6" s="133"/>
      <c r="H6" s="133"/>
      <c r="I6" s="133"/>
      <c r="J6" s="133"/>
      <c r="K6" s="133"/>
      <c r="L6" s="133"/>
      <c r="M6" s="133"/>
      <c r="N6" s="133"/>
      <c r="O6" s="133"/>
      <c r="P6" s="133"/>
      <c r="Q6" s="133"/>
      <c r="R6" s="133"/>
      <c r="S6" s="133"/>
      <c r="T6" s="133"/>
      <c r="U6" s="133"/>
    </row>
    <row r="7" spans="1:21" ht="15.6" x14ac:dyDescent="0.3">
      <c r="A7" s="133"/>
      <c r="B7" s="133"/>
      <c r="C7" s="133"/>
      <c r="D7" s="133"/>
      <c r="E7" s="133"/>
      <c r="F7" s="133"/>
      <c r="G7" s="133"/>
      <c r="H7" s="133"/>
      <c r="I7" s="133"/>
      <c r="J7" s="133"/>
      <c r="K7" s="133"/>
      <c r="L7" s="133"/>
      <c r="M7" s="133"/>
      <c r="N7" s="133"/>
      <c r="O7" s="133"/>
      <c r="P7" s="133"/>
      <c r="Q7" s="133"/>
      <c r="R7" s="133"/>
      <c r="S7" s="133"/>
      <c r="T7" s="133"/>
      <c r="U7" s="133"/>
    </row>
    <row r="8" spans="1:21" ht="15.6" x14ac:dyDescent="0.3">
      <c r="A8" s="50"/>
      <c r="B8" s="50"/>
      <c r="C8" s="50"/>
      <c r="D8" s="50"/>
      <c r="E8" s="50"/>
      <c r="F8" s="50"/>
      <c r="G8" s="50"/>
      <c r="H8" s="50"/>
      <c r="I8" s="50"/>
      <c r="J8" s="50"/>
      <c r="K8" s="50"/>
      <c r="L8" s="50"/>
      <c r="M8" s="50"/>
      <c r="N8" s="50"/>
      <c r="O8" s="50"/>
      <c r="P8" s="50"/>
      <c r="Q8" s="50"/>
      <c r="R8" s="50"/>
      <c r="S8" s="50"/>
      <c r="T8" s="50"/>
      <c r="U8" s="50"/>
    </row>
    <row r="9" spans="1:21" ht="15.6" x14ac:dyDescent="0.3">
      <c r="A9" s="28"/>
      <c r="B9" s="28"/>
      <c r="C9" s="28"/>
      <c r="D9" s="28"/>
      <c r="E9" s="28"/>
      <c r="F9" s="28"/>
      <c r="G9" s="28"/>
      <c r="I9" s="29" t="s">
        <v>33</v>
      </c>
      <c r="J9" s="82">
        <v>2019</v>
      </c>
      <c r="K9" s="28" t="s">
        <v>34</v>
      </c>
      <c r="L9" s="82" t="s">
        <v>77</v>
      </c>
      <c r="M9" s="28" t="s">
        <v>35</v>
      </c>
      <c r="N9" s="28"/>
      <c r="O9" s="28"/>
      <c r="P9" s="28"/>
      <c r="Q9" s="28"/>
      <c r="R9" s="28"/>
    </row>
    <row r="10" spans="1:21" ht="15.6" x14ac:dyDescent="0.3">
      <c r="A10" s="71"/>
      <c r="B10" s="71"/>
      <c r="C10" s="71"/>
      <c r="D10" s="71"/>
      <c r="E10" s="71"/>
      <c r="F10" s="71"/>
      <c r="G10" s="71"/>
      <c r="I10" s="71"/>
      <c r="J10" s="71"/>
      <c r="K10" s="71"/>
      <c r="L10" s="71"/>
      <c r="M10" s="71"/>
      <c r="N10" s="71"/>
      <c r="O10" s="71"/>
      <c r="P10" s="71"/>
      <c r="Q10" s="71"/>
      <c r="R10" s="71"/>
    </row>
    <row r="11" spans="1:21" ht="15" customHeight="1" x14ac:dyDescent="0.3">
      <c r="A11" s="46"/>
      <c r="B11" s="46"/>
      <c r="C11" s="46"/>
      <c r="D11" s="46"/>
      <c r="E11" s="46"/>
      <c r="F11" s="46"/>
      <c r="G11" s="46"/>
      <c r="I11" s="46"/>
      <c r="J11" s="47" t="s">
        <v>41</v>
      </c>
      <c r="K11" s="83" t="s">
        <v>92</v>
      </c>
      <c r="L11" s="46"/>
      <c r="M11" s="46"/>
      <c r="N11" s="46"/>
      <c r="O11" s="46"/>
      <c r="P11" s="46"/>
      <c r="Q11" s="46"/>
      <c r="R11" s="46"/>
    </row>
    <row r="12" spans="1:21" ht="15.6" x14ac:dyDescent="0.3">
      <c r="A12" s="18"/>
      <c r="B12" s="18"/>
      <c r="C12" s="18"/>
      <c r="D12" s="18"/>
      <c r="E12" s="18"/>
      <c r="F12" s="18"/>
      <c r="G12" s="18"/>
      <c r="H12" s="18"/>
      <c r="I12" s="18"/>
      <c r="J12" s="18"/>
      <c r="K12" s="18"/>
      <c r="L12" s="18"/>
      <c r="M12" s="18"/>
      <c r="N12" s="18"/>
      <c r="O12" s="18"/>
      <c r="P12" s="18"/>
      <c r="Q12" s="18"/>
      <c r="R12" s="18"/>
    </row>
    <row r="13" spans="1:21" x14ac:dyDescent="0.25">
      <c r="A13" s="121" t="s">
        <v>36</v>
      </c>
      <c r="B13" s="121"/>
      <c r="C13" s="121"/>
      <c r="D13" s="121"/>
      <c r="E13" s="121"/>
      <c r="F13" s="121"/>
      <c r="G13" s="121"/>
      <c r="H13" s="121"/>
      <c r="I13" s="121"/>
      <c r="J13" s="121"/>
      <c r="K13" s="121"/>
      <c r="L13" s="72"/>
    </row>
    <row r="14" spans="1:21" ht="16.5" customHeight="1" x14ac:dyDescent="0.25">
      <c r="A14" s="149" t="s">
        <v>21</v>
      </c>
      <c r="B14" s="150"/>
      <c r="C14" s="150"/>
      <c r="D14" s="151"/>
      <c r="E14" s="134"/>
      <c r="F14" s="134"/>
      <c r="G14" s="134"/>
      <c r="H14" s="134"/>
      <c r="I14" s="134"/>
      <c r="J14" s="134"/>
      <c r="K14" s="134"/>
      <c r="L14" s="134"/>
      <c r="M14" s="134"/>
      <c r="N14" s="134"/>
      <c r="O14" s="134"/>
      <c r="P14" s="134"/>
      <c r="Q14" s="134"/>
      <c r="R14" s="134"/>
      <c r="S14" s="134"/>
      <c r="T14" s="134"/>
      <c r="U14" s="134"/>
    </row>
    <row r="15" spans="1:21" ht="18" customHeight="1" x14ac:dyDescent="0.25">
      <c r="A15" s="149" t="s">
        <v>29</v>
      </c>
      <c r="B15" s="150"/>
      <c r="C15" s="150"/>
      <c r="D15" s="151"/>
      <c r="E15" s="134"/>
      <c r="F15" s="134"/>
      <c r="G15" s="134"/>
      <c r="H15" s="134"/>
      <c r="I15" s="134"/>
      <c r="J15" s="134"/>
      <c r="K15" s="134"/>
      <c r="L15" s="134"/>
      <c r="M15" s="134"/>
      <c r="N15" s="134"/>
      <c r="O15" s="134"/>
      <c r="P15" s="134"/>
      <c r="Q15" s="134"/>
      <c r="R15" s="134"/>
      <c r="S15" s="134"/>
      <c r="T15" s="134"/>
      <c r="U15" s="134"/>
    </row>
    <row r="16" spans="1:21" x14ac:dyDescent="0.25">
      <c r="A16" s="36"/>
      <c r="B16" s="36"/>
      <c r="C16" s="36"/>
      <c r="D16" s="36"/>
      <c r="E16" s="37"/>
      <c r="F16" s="37"/>
      <c r="G16" s="37"/>
      <c r="H16" s="37"/>
      <c r="I16" s="37"/>
      <c r="J16" s="37"/>
      <c r="K16" s="37"/>
      <c r="L16" s="37"/>
    </row>
    <row r="17" spans="1:21" x14ac:dyDescent="0.25">
      <c r="A17" s="121" t="s">
        <v>37</v>
      </c>
      <c r="B17" s="121"/>
      <c r="C17" s="121"/>
      <c r="D17" s="121"/>
      <c r="E17" s="121"/>
      <c r="F17" s="121"/>
      <c r="G17" s="121"/>
      <c r="H17" s="121"/>
      <c r="I17" s="121"/>
      <c r="J17" s="121"/>
      <c r="K17" s="121"/>
      <c r="L17" s="72"/>
    </row>
    <row r="18" spans="1:21" ht="17.25" customHeight="1" x14ac:dyDescent="0.25">
      <c r="A18" s="144" t="s">
        <v>85</v>
      </c>
      <c r="B18" s="144"/>
      <c r="C18" s="144"/>
      <c r="D18" s="100" t="s">
        <v>89</v>
      </c>
      <c r="E18" s="99">
        <f>+IF(D18="Biudžetinė",0.0014,IF(D18="Verslo įm. ir kt.",0.0046,IF(D18="Kitos organizacijos**",0.003,0)))</f>
        <v>4.5999999999999999E-3</v>
      </c>
      <c r="F18" s="77"/>
      <c r="G18" s="78"/>
      <c r="H18" s="72"/>
      <c r="I18" s="72"/>
      <c r="J18" s="72"/>
      <c r="K18" s="72"/>
      <c r="L18" s="72"/>
    </row>
    <row r="19" spans="1:21" x14ac:dyDescent="0.25">
      <c r="E19" s="38"/>
    </row>
    <row r="20" spans="1:21" s="19" customFormat="1" ht="16.5" customHeight="1" x14ac:dyDescent="0.25">
      <c r="A20" s="139" t="s">
        <v>5</v>
      </c>
      <c r="B20" s="139" t="s">
        <v>6</v>
      </c>
      <c r="C20" s="139" t="s">
        <v>7</v>
      </c>
      <c r="D20" s="140" t="s">
        <v>71</v>
      </c>
      <c r="E20" s="139" t="s">
        <v>8</v>
      </c>
      <c r="F20" s="139" t="s">
        <v>42</v>
      </c>
      <c r="G20" s="146" t="s">
        <v>9</v>
      </c>
      <c r="H20" s="147"/>
      <c r="I20" s="147"/>
      <c r="J20" s="147"/>
      <c r="K20" s="148"/>
      <c r="L20" s="140" t="s">
        <v>49</v>
      </c>
      <c r="M20" s="140" t="s">
        <v>38</v>
      </c>
      <c r="N20" s="139" t="s">
        <v>10</v>
      </c>
      <c r="O20" s="139" t="s">
        <v>48</v>
      </c>
      <c r="P20" s="139" t="s">
        <v>16</v>
      </c>
      <c r="Q20" s="139" t="s">
        <v>22</v>
      </c>
      <c r="R20" s="139" t="s">
        <v>23</v>
      </c>
      <c r="S20" s="139" t="s">
        <v>26</v>
      </c>
      <c r="T20" s="139" t="s">
        <v>24</v>
      </c>
      <c r="U20" s="140" t="s">
        <v>87</v>
      </c>
    </row>
    <row r="21" spans="1:21" s="19" customFormat="1" ht="12.75" customHeight="1" x14ac:dyDescent="0.25">
      <c r="A21" s="139"/>
      <c r="B21" s="139"/>
      <c r="C21" s="139"/>
      <c r="D21" s="141"/>
      <c r="E21" s="139"/>
      <c r="F21" s="139"/>
      <c r="G21" s="139" t="s">
        <v>11</v>
      </c>
      <c r="H21" s="139" t="s">
        <v>12</v>
      </c>
      <c r="I21" s="139" t="s">
        <v>74</v>
      </c>
      <c r="J21" s="139" t="s">
        <v>73</v>
      </c>
      <c r="K21" s="139" t="s">
        <v>13</v>
      </c>
      <c r="L21" s="141"/>
      <c r="M21" s="141"/>
      <c r="N21" s="139"/>
      <c r="O21" s="139"/>
      <c r="P21" s="139"/>
      <c r="Q21" s="139"/>
      <c r="R21" s="139"/>
      <c r="S21" s="139"/>
      <c r="T21" s="139"/>
      <c r="U21" s="141"/>
    </row>
    <row r="22" spans="1:21" s="19" customFormat="1" ht="88.95" customHeight="1" x14ac:dyDescent="0.25">
      <c r="A22" s="139"/>
      <c r="B22" s="139"/>
      <c r="C22" s="139"/>
      <c r="D22" s="142"/>
      <c r="E22" s="139"/>
      <c r="F22" s="139"/>
      <c r="G22" s="139"/>
      <c r="H22" s="139"/>
      <c r="I22" s="139"/>
      <c r="J22" s="139"/>
      <c r="K22" s="139"/>
      <c r="L22" s="142"/>
      <c r="M22" s="142"/>
      <c r="N22" s="139"/>
      <c r="O22" s="139"/>
      <c r="P22" s="139"/>
      <c r="Q22" s="139"/>
      <c r="R22" s="139"/>
      <c r="S22" s="139"/>
      <c r="T22" s="139"/>
      <c r="U22" s="142"/>
    </row>
    <row r="23" spans="1:21" ht="20.399999999999999" customHeight="1" x14ac:dyDescent="0.25">
      <c r="A23" s="101">
        <v>1</v>
      </c>
      <c r="B23" s="101">
        <v>2</v>
      </c>
      <c r="C23" s="101">
        <v>3</v>
      </c>
      <c r="D23" s="101">
        <v>4</v>
      </c>
      <c r="E23" s="101">
        <v>5</v>
      </c>
      <c r="F23" s="101">
        <v>6</v>
      </c>
      <c r="G23" s="102" t="s">
        <v>76</v>
      </c>
      <c r="H23" s="101">
        <v>8</v>
      </c>
      <c r="I23" s="101">
        <v>9</v>
      </c>
      <c r="J23" s="101">
        <v>10</v>
      </c>
      <c r="K23" s="101">
        <v>11</v>
      </c>
      <c r="L23" s="101">
        <v>12</v>
      </c>
      <c r="M23" s="103" t="s">
        <v>80</v>
      </c>
      <c r="N23" s="103">
        <v>14</v>
      </c>
      <c r="O23" s="103">
        <v>15</v>
      </c>
      <c r="P23" s="103">
        <v>16</v>
      </c>
      <c r="Q23" s="103">
        <v>17</v>
      </c>
      <c r="R23" s="103">
        <v>18</v>
      </c>
      <c r="S23" s="103">
        <v>19</v>
      </c>
      <c r="T23" s="103">
        <v>20</v>
      </c>
      <c r="U23" s="103">
        <v>21</v>
      </c>
    </row>
    <row r="24" spans="1:21" ht="13.8" x14ac:dyDescent="0.25">
      <c r="A24" s="86" t="s">
        <v>50</v>
      </c>
      <c r="B24" s="87" t="s">
        <v>51</v>
      </c>
      <c r="C24" s="87" t="s">
        <v>52</v>
      </c>
      <c r="D24" s="87" t="s">
        <v>68</v>
      </c>
      <c r="E24" s="89">
        <v>176</v>
      </c>
      <c r="F24" s="89">
        <v>144</v>
      </c>
      <c r="G24" s="89">
        <v>1289</v>
      </c>
      <c r="H24" s="89">
        <v>300</v>
      </c>
      <c r="I24" s="89"/>
      <c r="J24" s="89"/>
      <c r="K24" s="89"/>
      <c r="L24" s="89">
        <f>IF($E$18=0%,0,(IF(D24="Terminuota",((1+$E$18+0.0203)*(G24+H24+I24+J24)+K24),((1+$E$18+0.0131)*(G24+H24+I24+J24)+K24))))</f>
        <v>1628.5660999999998</v>
      </c>
      <c r="M24" s="92">
        <f>IF(E24=0,0,L24*F24/E24)</f>
        <v>1332.4631727272726</v>
      </c>
      <c r="N24" s="88">
        <v>5</v>
      </c>
      <c r="O24" s="90">
        <v>20</v>
      </c>
      <c r="P24" s="91">
        <f>IF(OR(N24="",O24=""),"",VLOOKUP(CONCATENATE(N24," dienų darbo savaitė"),'Atostogų išmokų FN'!$A$8:$AH$9,O24-16)/100)</f>
        <v>8.6199999999999999E-2</v>
      </c>
      <c r="Q24" s="92">
        <f>IF(N24="",0,(M24-(((K24+I24+(I24*($E$18+IF(D24="terminuota",0.0203,0.0131))))*F24/E24)))*P24)</f>
        <v>114.8583254890909</v>
      </c>
      <c r="R24" s="89">
        <v>2</v>
      </c>
      <c r="S24" s="91">
        <f>IF(OR(N24="",R24=""),"",HLOOKUP(R24,'Papild.poilsio d. išmokų FN '!$C$6:$Q$8,3,0)/100)</f>
        <v>0.10580000000000001</v>
      </c>
      <c r="T24" s="92">
        <f>+IF(R24="",0,(M24-(((K24+I24+(I24*($E$18+IF(D24="terminuota",0.0203,0.0131))))*F24/E24)))*S24)</f>
        <v>140.97460367454545</v>
      </c>
      <c r="U24" s="93">
        <f>SUM(M24+Q24+T24)</f>
        <v>1588.2961018909091</v>
      </c>
    </row>
    <row r="25" spans="1:21" ht="13.8" x14ac:dyDescent="0.25">
      <c r="A25" s="86" t="s">
        <v>50</v>
      </c>
      <c r="B25" s="87" t="s">
        <v>53</v>
      </c>
      <c r="C25" s="87" t="s">
        <v>54</v>
      </c>
      <c r="D25" s="87" t="s">
        <v>69</v>
      </c>
      <c r="E25" s="89">
        <v>176</v>
      </c>
      <c r="F25" s="89">
        <v>176</v>
      </c>
      <c r="G25" s="89">
        <v>644.5</v>
      </c>
      <c r="H25" s="89">
        <v>200</v>
      </c>
      <c r="I25" s="89"/>
      <c r="J25" s="89"/>
      <c r="K25" s="89"/>
      <c r="L25" s="89">
        <f t="shared" ref="L25:L34" si="0">IF($E$18=0%,0,(IF(D25="Terminuota",((1+$E$18+0.0203)*(G25+H25+I25+J25)+K25),((1+$E$18+0.0131)*(G25+H25+I25+J25)+K25))))</f>
        <v>859.44765000000007</v>
      </c>
      <c r="M25" s="92">
        <f t="shared" ref="M25:M34" si="1">IF(E25=0,0,L25*F25/E25)</f>
        <v>859.44765000000007</v>
      </c>
      <c r="N25" s="88">
        <v>5</v>
      </c>
      <c r="O25" s="90">
        <v>20</v>
      </c>
      <c r="P25" s="91">
        <f>IF(OR(N25="",O25=""),"",VLOOKUP(CONCATENATE(N25," dienų darbo savaitė"),'Atostogų išmokų FN'!$A$8:$AH$9,O25-16)/100)</f>
        <v>8.6199999999999999E-2</v>
      </c>
      <c r="Q25" s="92">
        <f t="shared" ref="Q25:Q34" si="2">IF(N25="",0,(M25-(((K25+I25+(I25*($E$18+IF(D25="terminuota",0.0203,0.0131))))*F25/E25)))*P25)</f>
        <v>74.084387430000007</v>
      </c>
      <c r="R25" s="89">
        <v>1</v>
      </c>
      <c r="S25" s="91">
        <f>IF(OR(N25="",R25=""),"",HLOOKUP(R25,'Papild.poilsio d. išmokų FN '!$C$6:$Q$8,3,0)/100)</f>
        <v>5.0199999999999995E-2</v>
      </c>
      <c r="T25" s="92">
        <f t="shared" ref="T25:T34" si="3">+IF(R25="",0,(M25-(((K25+I25+(I25*($E$18+IF(D25="terminuota",0.0203,0.0131))))*F25/E25)))*S25)</f>
        <v>43.144272029999996</v>
      </c>
      <c r="U25" s="93">
        <f t="shared" ref="U25:U34" si="4">SUM(M25+Q25+T25)</f>
        <v>976.67630946000008</v>
      </c>
    </row>
    <row r="26" spans="1:21" ht="13.8" x14ac:dyDescent="0.25">
      <c r="A26" s="86" t="s">
        <v>50</v>
      </c>
      <c r="B26" s="87" t="s">
        <v>55</v>
      </c>
      <c r="C26" s="87" t="s">
        <v>56</v>
      </c>
      <c r="D26" s="87" t="s">
        <v>69</v>
      </c>
      <c r="E26" s="89">
        <v>144</v>
      </c>
      <c r="F26" s="89">
        <v>80</v>
      </c>
      <c r="G26" s="89">
        <v>1933.4999999999998</v>
      </c>
      <c r="H26" s="89"/>
      <c r="I26" s="89"/>
      <c r="J26" s="89"/>
      <c r="K26" s="89">
        <v>76.3</v>
      </c>
      <c r="L26" s="89">
        <f t="shared" si="0"/>
        <v>2044.0229499999998</v>
      </c>
      <c r="M26" s="92">
        <f t="shared" si="1"/>
        <v>1135.5683055555555</v>
      </c>
      <c r="N26" s="88">
        <v>5</v>
      </c>
      <c r="O26" s="90">
        <v>20</v>
      </c>
      <c r="P26" s="91">
        <f>IF(OR(N26="",O26=""),"",VLOOKUP(CONCATENATE(N26," dienų darbo savaitė"),'Atostogų išmokų FN'!$A$8:$AH$9,O26-16)/100)</f>
        <v>8.6199999999999999E-2</v>
      </c>
      <c r="Q26" s="92">
        <f t="shared" si="2"/>
        <v>94.232065716666654</v>
      </c>
      <c r="R26" s="89"/>
      <c r="S26" s="91" t="str">
        <f>IF(OR(N26="",R26=""),"",HLOOKUP(R26,'Papild.poilsio d. išmokų FN '!$C$6:$Q$8,3,0)/100)</f>
        <v/>
      </c>
      <c r="T26" s="92">
        <f t="shared" si="3"/>
        <v>0</v>
      </c>
      <c r="U26" s="93">
        <f t="shared" si="4"/>
        <v>1229.8003712722223</v>
      </c>
    </row>
    <row r="27" spans="1:21" ht="13.8" x14ac:dyDescent="0.25">
      <c r="A27" s="86" t="s">
        <v>57</v>
      </c>
      <c r="B27" s="87" t="s">
        <v>58</v>
      </c>
      <c r="C27" s="87" t="s">
        <v>59</v>
      </c>
      <c r="D27" s="87" t="s">
        <v>68</v>
      </c>
      <c r="E27" s="89">
        <v>88</v>
      </c>
      <c r="F27" s="89">
        <v>88</v>
      </c>
      <c r="G27" s="89">
        <v>902.3</v>
      </c>
      <c r="H27" s="89">
        <v>70</v>
      </c>
      <c r="I27" s="89"/>
      <c r="J27" s="89"/>
      <c r="K27" s="89"/>
      <c r="L27" s="89">
        <f t="shared" si="0"/>
        <v>996.51026999999988</v>
      </c>
      <c r="M27" s="92">
        <f t="shared" si="1"/>
        <v>996.51026999999988</v>
      </c>
      <c r="N27" s="88">
        <v>5</v>
      </c>
      <c r="O27" s="90">
        <v>20</v>
      </c>
      <c r="P27" s="91">
        <f>IF(OR(N27="",O27=""),"",VLOOKUP(CONCATENATE(N27," dienų darbo savaitė"),'Atostogų išmokų FN'!$A$8:$AH$9,O27-16)/100)</f>
        <v>8.6199999999999999E-2</v>
      </c>
      <c r="Q27" s="92">
        <f>IF(N27="",0,(M27-(((K27+I27+(I27*($E$18+IF(D27="terminuota",0.0203,0.0131))))*F27/E27)))*P27)</f>
        <v>85.89918527399999</v>
      </c>
      <c r="R27" s="89"/>
      <c r="S27" s="91" t="str">
        <f>IF(OR(N27="",R27=""),"",HLOOKUP(R27,'Papild.poilsio d. išmokų FN '!$C$6:$Q$8,3,0)/100)</f>
        <v/>
      </c>
      <c r="T27" s="92">
        <f t="shared" si="3"/>
        <v>0</v>
      </c>
      <c r="U27" s="93">
        <f t="shared" si="4"/>
        <v>1082.4094552739998</v>
      </c>
    </row>
    <row r="28" spans="1:21" ht="13.8" x14ac:dyDescent="0.25">
      <c r="A28" s="86" t="s">
        <v>57</v>
      </c>
      <c r="B28" s="87" t="s">
        <v>60</v>
      </c>
      <c r="C28" s="87" t="s">
        <v>88</v>
      </c>
      <c r="D28" s="87" t="s">
        <v>69</v>
      </c>
      <c r="E28" s="89">
        <v>176</v>
      </c>
      <c r="F28" s="89">
        <v>104</v>
      </c>
      <c r="G28" s="89">
        <v>2500</v>
      </c>
      <c r="H28" s="89">
        <v>200</v>
      </c>
      <c r="I28" s="89"/>
      <c r="J28" s="89"/>
      <c r="K28" s="89"/>
      <c r="L28" s="89">
        <f t="shared" si="0"/>
        <v>2747.79</v>
      </c>
      <c r="M28" s="92">
        <f t="shared" si="1"/>
        <v>1623.6940909090908</v>
      </c>
      <c r="N28" s="88">
        <v>5</v>
      </c>
      <c r="O28" s="90">
        <v>40</v>
      </c>
      <c r="P28" s="91">
        <f>IF(OR(N28="",O28=""),"",VLOOKUP(CONCATENATE(N28," dienų darbo savaitė"),'Atostogų išmokų FN'!$A$8:$AH$9,O28-16)/100)</f>
        <v>0.18870000000000001</v>
      </c>
      <c r="Q28" s="92">
        <f t="shared" si="2"/>
        <v>306.39107495454545</v>
      </c>
      <c r="R28" s="89">
        <v>1</v>
      </c>
      <c r="S28" s="91">
        <f>IF(OR(N28="",R28=""),"",HLOOKUP(R28,'Papild.poilsio d. išmokų FN '!$C$6:$Q$8,3,0)/100)</f>
        <v>5.0199999999999995E-2</v>
      </c>
      <c r="T28" s="92">
        <f t="shared" si="3"/>
        <v>81.50944336363635</v>
      </c>
      <c r="U28" s="93">
        <f t="shared" si="4"/>
        <v>2011.5946092272727</v>
      </c>
    </row>
    <row r="29" spans="1:21" ht="13.8" x14ac:dyDescent="0.25">
      <c r="A29" s="86" t="s">
        <v>57</v>
      </c>
      <c r="B29" s="87" t="s">
        <v>61</v>
      </c>
      <c r="C29" s="87" t="s">
        <v>88</v>
      </c>
      <c r="D29" s="87" t="s">
        <v>68</v>
      </c>
      <c r="E29" s="89">
        <v>168</v>
      </c>
      <c r="F29" s="89">
        <v>96</v>
      </c>
      <c r="G29" s="89">
        <v>2300</v>
      </c>
      <c r="H29" s="89"/>
      <c r="I29" s="89"/>
      <c r="J29" s="89"/>
      <c r="K29" s="89"/>
      <c r="L29" s="89">
        <f t="shared" si="0"/>
        <v>2357.27</v>
      </c>
      <c r="M29" s="92">
        <f t="shared" si="1"/>
        <v>1347.0114285714285</v>
      </c>
      <c r="N29" s="88">
        <v>5</v>
      </c>
      <c r="O29" s="90">
        <v>40</v>
      </c>
      <c r="P29" s="91">
        <f>IF(OR(N29="",O29=""),"",VLOOKUP(CONCATENATE(N29," dienų darbo savaitė"),'Atostogų išmokų FN'!$A$8:$AH$9,O29-16)/100)</f>
        <v>0.18870000000000001</v>
      </c>
      <c r="Q29" s="92">
        <f t="shared" si="2"/>
        <v>254.18105657142857</v>
      </c>
      <c r="R29" s="89"/>
      <c r="S29" s="91" t="str">
        <f>IF(OR(N29="",R29=""),"",HLOOKUP(R29,'Papild.poilsio d. išmokų FN '!$C$6:$Q$8,3,0)/100)</f>
        <v/>
      </c>
      <c r="T29" s="92">
        <f t="shared" si="3"/>
        <v>0</v>
      </c>
      <c r="U29" s="93">
        <f t="shared" si="4"/>
        <v>1601.1924851428571</v>
      </c>
    </row>
    <row r="30" spans="1:21" ht="13.8" x14ac:dyDescent="0.25">
      <c r="A30" s="86" t="s">
        <v>62</v>
      </c>
      <c r="B30" s="87" t="s">
        <v>63</v>
      </c>
      <c r="C30" s="87" t="s">
        <v>64</v>
      </c>
      <c r="D30" s="87" t="s">
        <v>69</v>
      </c>
      <c r="E30" s="89">
        <v>168</v>
      </c>
      <c r="F30" s="89">
        <v>168</v>
      </c>
      <c r="G30" s="89">
        <v>1750</v>
      </c>
      <c r="H30" s="89">
        <v>130</v>
      </c>
      <c r="I30" s="89"/>
      <c r="J30" s="89"/>
      <c r="K30" s="89">
        <v>33</v>
      </c>
      <c r="L30" s="89">
        <f>IF($E$18=0%,0,(IF(D30="Terminuota",((1+$E$18+0.0203)*(G30+H30+I30+J30)+K30),((1+$E$18+0.0131)*(G30+H30+I30+J30)+K30))))</f>
        <v>1946.2760000000001</v>
      </c>
      <c r="M30" s="92">
        <f t="shared" si="1"/>
        <v>1946.2760000000001</v>
      </c>
      <c r="N30" s="88">
        <v>5</v>
      </c>
      <c r="O30" s="90">
        <v>20</v>
      </c>
      <c r="P30" s="91">
        <f>IF(OR(N30="",O30=""),"",VLOOKUP(CONCATENATE(N30," dienų darbo savaitė"),'Atostogų išmokų FN'!$A$8:$AH$9,O30-16)/100)</f>
        <v>8.6199999999999999E-2</v>
      </c>
      <c r="Q30" s="92">
        <f t="shared" si="2"/>
        <v>164.9243912</v>
      </c>
      <c r="R30" s="89"/>
      <c r="S30" s="91" t="str">
        <f>IF(OR(N30="",R30=""),"",HLOOKUP(R30,'Papild.poilsio d. išmokų FN '!$C$6:$Q$8,3,0)/100)</f>
        <v/>
      </c>
      <c r="T30" s="92">
        <f t="shared" si="3"/>
        <v>0</v>
      </c>
      <c r="U30" s="93">
        <f t="shared" si="4"/>
        <v>2111.2003912</v>
      </c>
    </row>
    <row r="31" spans="1:21" ht="13.8" x14ac:dyDescent="0.25">
      <c r="A31" s="86"/>
      <c r="B31" s="87"/>
      <c r="C31" s="87"/>
      <c r="D31" s="87"/>
      <c r="E31" s="89"/>
      <c r="F31" s="89"/>
      <c r="G31" s="89"/>
      <c r="H31" s="89"/>
      <c r="I31" s="89"/>
      <c r="J31" s="89"/>
      <c r="K31" s="89"/>
      <c r="L31" s="89">
        <f t="shared" si="0"/>
        <v>0</v>
      </c>
      <c r="M31" s="92">
        <f t="shared" si="1"/>
        <v>0</v>
      </c>
      <c r="N31" s="88"/>
      <c r="O31" s="90"/>
      <c r="P31" s="91" t="str">
        <f>IF(OR(N31="",O31=""),"",VLOOKUP(CONCATENATE(N31," dienų darbo savaitė"),'Atostogų išmokų FN'!$A$8:$AH$9,O31-16)/100)</f>
        <v/>
      </c>
      <c r="Q31" s="92">
        <f t="shared" si="2"/>
        <v>0</v>
      </c>
      <c r="R31" s="89"/>
      <c r="S31" s="91" t="str">
        <f>IF(OR(N31="",R31=""),"",HLOOKUP(R31,'Papild.poilsio d. išmokų FN '!$C$6:$Q$8,3,0)/100)</f>
        <v/>
      </c>
      <c r="T31" s="92">
        <f>+IF(R31="",0,(M31-(((K31+I31+(I31*($E$18+IF(D31="terminuota",0.0203,0.0131))))*F31/E31)))*S31)</f>
        <v>0</v>
      </c>
      <c r="U31" s="93">
        <f t="shared" si="4"/>
        <v>0</v>
      </c>
    </row>
    <row r="32" spans="1:21" ht="13.8" x14ac:dyDescent="0.25">
      <c r="A32" s="86"/>
      <c r="B32" s="87"/>
      <c r="C32" s="87"/>
      <c r="D32" s="87"/>
      <c r="E32" s="89"/>
      <c r="F32" s="89"/>
      <c r="G32" s="89"/>
      <c r="H32" s="89"/>
      <c r="I32" s="89"/>
      <c r="J32" s="89"/>
      <c r="K32" s="89"/>
      <c r="L32" s="89">
        <f t="shared" si="0"/>
        <v>0</v>
      </c>
      <c r="M32" s="92">
        <f t="shared" si="1"/>
        <v>0</v>
      </c>
      <c r="N32" s="88"/>
      <c r="O32" s="90"/>
      <c r="P32" s="91" t="str">
        <f>IF(OR(N32="",O32=""),"",VLOOKUP(CONCATENATE(N32," dienų darbo savaitė"),'Atostogų išmokų FN'!$A$8:$AH$9,O32-16)/100)</f>
        <v/>
      </c>
      <c r="Q32" s="92">
        <f t="shared" si="2"/>
        <v>0</v>
      </c>
      <c r="R32" s="89"/>
      <c r="S32" s="91" t="str">
        <f>IF(OR(N32="",R32=""),"",HLOOKUP(R32,'Papild.poilsio d. išmokų FN '!$C$6:$Q$8,3,0)/100)</f>
        <v/>
      </c>
      <c r="T32" s="92">
        <f t="shared" si="3"/>
        <v>0</v>
      </c>
      <c r="U32" s="93">
        <f t="shared" si="4"/>
        <v>0</v>
      </c>
    </row>
    <row r="33" spans="1:21" ht="13.8" x14ac:dyDescent="0.25">
      <c r="A33" s="86"/>
      <c r="B33" s="87"/>
      <c r="C33" s="87"/>
      <c r="D33" s="87"/>
      <c r="E33" s="89"/>
      <c r="F33" s="89"/>
      <c r="G33" s="89"/>
      <c r="H33" s="89"/>
      <c r="I33" s="89"/>
      <c r="J33" s="89"/>
      <c r="K33" s="89"/>
      <c r="L33" s="89">
        <f t="shared" si="0"/>
        <v>0</v>
      </c>
      <c r="M33" s="92">
        <f t="shared" si="1"/>
        <v>0</v>
      </c>
      <c r="N33" s="88"/>
      <c r="O33" s="90"/>
      <c r="P33" s="91" t="str">
        <f>IF(OR(N33="",O33=""),"",VLOOKUP(CONCATENATE(N33," dienų darbo savaitė"),'Atostogų išmokų FN'!$A$8:$AH$9,O33-16)/100)</f>
        <v/>
      </c>
      <c r="Q33" s="92">
        <f t="shared" si="2"/>
        <v>0</v>
      </c>
      <c r="R33" s="89"/>
      <c r="S33" s="91" t="str">
        <f>IF(OR(N33="",R33=""),"",HLOOKUP(R33,'Papild.poilsio d. išmokų FN '!$C$6:$Q$8,3,0)/100)</f>
        <v/>
      </c>
      <c r="T33" s="92">
        <f t="shared" si="3"/>
        <v>0</v>
      </c>
      <c r="U33" s="93">
        <f t="shared" si="4"/>
        <v>0</v>
      </c>
    </row>
    <row r="34" spans="1:21" ht="13.8" x14ac:dyDescent="0.25">
      <c r="A34" s="86"/>
      <c r="B34" s="87"/>
      <c r="C34" s="87"/>
      <c r="D34" s="87"/>
      <c r="E34" s="89"/>
      <c r="F34" s="89"/>
      <c r="G34" s="89"/>
      <c r="H34" s="89"/>
      <c r="I34" s="89"/>
      <c r="J34" s="89"/>
      <c r="K34" s="89"/>
      <c r="L34" s="89">
        <f t="shared" si="0"/>
        <v>0</v>
      </c>
      <c r="M34" s="92">
        <f t="shared" si="1"/>
        <v>0</v>
      </c>
      <c r="N34" s="88"/>
      <c r="O34" s="90"/>
      <c r="P34" s="91" t="str">
        <f>IF(OR(N34="",O34=""),"",VLOOKUP(CONCATENATE(N34," dienų darbo savaitė"),'Atostogų išmokų FN'!$A$8:$AH$9,O34-16)/100)</f>
        <v/>
      </c>
      <c r="Q34" s="92">
        <f t="shared" si="2"/>
        <v>0</v>
      </c>
      <c r="R34" s="89"/>
      <c r="S34" s="91" t="str">
        <f>IF(OR(N34="",R34=""),"",HLOOKUP(R34,'Papild.poilsio d. išmokų FN '!$C$6:$Q$8,3,0)/100)</f>
        <v/>
      </c>
      <c r="T34" s="92">
        <f t="shared" si="3"/>
        <v>0</v>
      </c>
      <c r="U34" s="93">
        <f t="shared" si="4"/>
        <v>0</v>
      </c>
    </row>
    <row r="35" spans="1:21" ht="13.8" x14ac:dyDescent="0.25">
      <c r="A35" s="138" t="s">
        <v>14</v>
      </c>
      <c r="B35" s="138"/>
      <c r="C35" s="138"/>
      <c r="D35" s="104"/>
      <c r="E35" s="93">
        <f t="shared" ref="E35:M35" si="5">SUM(E24:E34)</f>
        <v>1096</v>
      </c>
      <c r="F35" s="93">
        <f t="shared" si="5"/>
        <v>856</v>
      </c>
      <c r="G35" s="93">
        <f t="shared" si="5"/>
        <v>11319.3</v>
      </c>
      <c r="H35" s="93">
        <f t="shared" si="5"/>
        <v>900</v>
      </c>
      <c r="I35" s="93">
        <f t="shared" si="5"/>
        <v>0</v>
      </c>
      <c r="J35" s="93">
        <f t="shared" si="5"/>
        <v>0</v>
      </c>
      <c r="K35" s="93">
        <f t="shared" si="5"/>
        <v>109.3</v>
      </c>
      <c r="L35" s="93">
        <f t="shared" si="5"/>
        <v>12579.882970000001</v>
      </c>
      <c r="M35" s="93">
        <f t="shared" si="5"/>
        <v>9240.9709177633467</v>
      </c>
      <c r="N35" s="93"/>
      <c r="O35" s="93"/>
      <c r="P35" s="93"/>
      <c r="Q35" s="93">
        <f>SUM(Q24:Q34)</f>
        <v>1094.5704866357316</v>
      </c>
      <c r="R35" s="93"/>
      <c r="S35" s="93"/>
      <c r="T35" s="93">
        <f>SUM(T24:T34)</f>
        <v>265.62831906818178</v>
      </c>
      <c r="U35" s="93">
        <f>SUM(U24:U34)</f>
        <v>10601.169723467261</v>
      </c>
    </row>
    <row r="36" spans="1:21" ht="13.5" customHeight="1" x14ac:dyDescent="0.25">
      <c r="A36" s="40"/>
      <c r="B36" s="41"/>
      <c r="C36" s="41"/>
      <c r="D36" s="41"/>
      <c r="E36" s="42"/>
      <c r="F36" s="40"/>
      <c r="G36" s="42"/>
      <c r="H36" s="40"/>
      <c r="I36" s="40"/>
      <c r="J36" s="40"/>
      <c r="K36" s="40"/>
      <c r="L36" s="40"/>
      <c r="M36" s="43"/>
      <c r="N36" s="41"/>
      <c r="O36" s="41"/>
      <c r="P36" s="41"/>
      <c r="Q36" s="41"/>
      <c r="R36" s="41"/>
    </row>
    <row r="37" spans="1:21" s="68" customFormat="1" ht="13.8" x14ac:dyDescent="0.25">
      <c r="A37" s="63" t="s">
        <v>70</v>
      </c>
      <c r="B37" s="64"/>
      <c r="C37" s="64"/>
      <c r="D37" s="64"/>
      <c r="E37" s="65"/>
      <c r="F37" s="66"/>
      <c r="G37" s="65"/>
      <c r="H37" s="66"/>
      <c r="I37" s="66"/>
      <c r="J37" s="66"/>
      <c r="K37" s="66"/>
      <c r="L37" s="66"/>
      <c r="M37" s="67"/>
      <c r="N37" s="67"/>
      <c r="O37" s="67"/>
      <c r="P37" s="64"/>
      <c r="Q37" s="64"/>
    </row>
    <row r="38" spans="1:21" ht="13.8" x14ac:dyDescent="0.25">
      <c r="A38" s="62" t="s">
        <v>67</v>
      </c>
      <c r="B38" s="13"/>
      <c r="C38" s="13"/>
      <c r="D38" s="13"/>
      <c r="E38" s="13"/>
      <c r="F38" s="13"/>
    </row>
    <row r="39" spans="1:21" ht="13.8" x14ac:dyDescent="0.25">
      <c r="A39" s="62" t="s">
        <v>72</v>
      </c>
      <c r="B39" s="75"/>
      <c r="C39" s="75"/>
      <c r="D39" s="75"/>
      <c r="E39" s="75"/>
      <c r="F39" s="75"/>
      <c r="G39" s="75"/>
      <c r="H39" s="75"/>
      <c r="I39" s="75"/>
      <c r="J39" s="75"/>
      <c r="K39" s="75"/>
      <c r="L39" s="75"/>
      <c r="M39" s="75"/>
      <c r="N39" s="75"/>
      <c r="O39" s="75"/>
      <c r="P39" s="75"/>
      <c r="Q39" s="75"/>
      <c r="R39" s="75"/>
      <c r="S39" s="75"/>
      <c r="T39" s="75"/>
      <c r="U39" s="75"/>
    </row>
    <row r="40" spans="1:21" ht="13.8" x14ac:dyDescent="0.25">
      <c r="A40" s="120" t="s">
        <v>75</v>
      </c>
      <c r="B40" s="120"/>
      <c r="C40" s="120"/>
      <c r="D40" s="120"/>
      <c r="E40" s="120"/>
      <c r="F40" s="120"/>
      <c r="G40" s="120"/>
      <c r="H40" s="120"/>
      <c r="I40" s="120"/>
      <c r="J40" s="120"/>
      <c r="K40" s="120"/>
      <c r="L40" s="120"/>
      <c r="M40" s="120"/>
      <c r="N40" s="120"/>
      <c r="O40" s="120"/>
      <c r="P40" s="120"/>
      <c r="Q40" s="120"/>
      <c r="R40" s="120"/>
      <c r="S40" s="120"/>
      <c r="T40" s="120"/>
      <c r="U40" s="120"/>
    </row>
    <row r="41" spans="1:21" ht="13.8" x14ac:dyDescent="0.25">
      <c r="A41" s="75"/>
      <c r="B41" s="75"/>
      <c r="C41" s="75"/>
      <c r="D41" s="75"/>
      <c r="E41" s="75"/>
      <c r="F41" s="75"/>
      <c r="G41" s="75"/>
      <c r="H41" s="75"/>
      <c r="I41" s="75"/>
      <c r="J41" s="75"/>
      <c r="K41" s="75"/>
      <c r="L41" s="75"/>
      <c r="M41" s="75"/>
      <c r="N41" s="75"/>
      <c r="O41" s="75"/>
      <c r="P41" s="75"/>
      <c r="Q41" s="75"/>
      <c r="R41" s="75"/>
      <c r="S41" s="75"/>
      <c r="T41" s="75"/>
      <c r="U41" s="75"/>
    </row>
    <row r="42" spans="1:21" ht="15.75" customHeight="1" x14ac:dyDescent="0.25">
      <c r="A42" s="121" t="s">
        <v>40</v>
      </c>
      <c r="B42" s="121"/>
      <c r="C42" s="121"/>
      <c r="D42" s="121"/>
      <c r="E42" s="121"/>
      <c r="F42" s="121"/>
      <c r="G42" s="121"/>
      <c r="H42" s="121"/>
      <c r="I42" s="121"/>
      <c r="J42" s="121"/>
      <c r="K42" s="121"/>
      <c r="L42" s="121"/>
      <c r="M42" s="121"/>
      <c r="N42" s="121"/>
      <c r="O42" s="121"/>
      <c r="P42" s="121"/>
      <c r="Q42" s="121"/>
      <c r="R42" s="121"/>
      <c r="S42" s="121"/>
      <c r="T42" s="121"/>
      <c r="U42" s="121"/>
    </row>
    <row r="43" spans="1:21" ht="95.25" customHeight="1" x14ac:dyDescent="0.25">
      <c r="A43" s="122" t="s">
        <v>39</v>
      </c>
      <c r="B43" s="122"/>
      <c r="C43" s="122"/>
      <c r="D43" s="122"/>
      <c r="E43" s="122"/>
      <c r="F43" s="122"/>
      <c r="G43" s="122"/>
      <c r="H43" s="122"/>
      <c r="I43" s="122"/>
      <c r="J43" s="122"/>
      <c r="K43" s="122"/>
      <c r="L43" s="122"/>
      <c r="M43" s="122"/>
      <c r="N43" s="122"/>
      <c r="O43" s="122"/>
      <c r="P43" s="122"/>
      <c r="Q43" s="122"/>
      <c r="R43" s="122"/>
      <c r="S43" s="122"/>
      <c r="T43" s="122"/>
      <c r="U43" s="122"/>
    </row>
    <row r="44" spans="1:21" ht="13.5" customHeight="1" x14ac:dyDescent="0.25">
      <c r="A44" s="5"/>
      <c r="B44" s="6"/>
      <c r="C44" s="6"/>
      <c r="D44" s="6"/>
      <c r="E44" s="7"/>
      <c r="F44" s="5"/>
      <c r="G44" s="7"/>
      <c r="H44" s="5"/>
      <c r="I44" s="5"/>
      <c r="J44" s="5"/>
      <c r="K44" s="5"/>
      <c r="L44" s="5"/>
      <c r="M44" s="8"/>
      <c r="N44" s="6"/>
      <c r="O44" s="6"/>
      <c r="P44" s="6"/>
      <c r="Q44" s="6"/>
      <c r="R44" s="6"/>
    </row>
    <row r="45" spans="1:21" s="22" customFormat="1" x14ac:dyDescent="0.25">
      <c r="A45" s="20"/>
      <c r="B45" s="21"/>
      <c r="C45" s="21"/>
      <c r="D45" s="21"/>
      <c r="E45" s="21"/>
      <c r="F45" s="20"/>
      <c r="G45" s="20"/>
      <c r="H45" s="20"/>
      <c r="I45" s="20"/>
      <c r="J45" s="20"/>
      <c r="K45" s="21"/>
      <c r="L45" s="21"/>
      <c r="M45" s="21"/>
      <c r="N45" s="20"/>
      <c r="O45" s="20"/>
      <c r="P45" s="20"/>
      <c r="Q45" s="21"/>
      <c r="R45" s="21"/>
      <c r="S45" s="21"/>
    </row>
    <row r="46" spans="1:21" ht="13.8" x14ac:dyDescent="0.25">
      <c r="A46" s="12"/>
      <c r="B46" s="123" t="s">
        <v>30</v>
      </c>
      <c r="C46" s="123"/>
      <c r="D46" s="123"/>
      <c r="E46" s="123"/>
      <c r="F46" s="13"/>
      <c r="K46" s="123" t="s">
        <v>31</v>
      </c>
      <c r="L46" s="123"/>
      <c r="M46" s="123"/>
      <c r="Q46" s="123" t="s">
        <v>32</v>
      </c>
      <c r="R46" s="123"/>
      <c r="S46" s="123"/>
    </row>
    <row r="47" spans="1:21" ht="13.8" x14ac:dyDescent="0.25">
      <c r="A47" s="12"/>
      <c r="B47" s="13"/>
      <c r="C47" s="13"/>
      <c r="D47" s="13"/>
      <c r="E47" s="13"/>
      <c r="F47" s="13"/>
    </row>
    <row r="48" spans="1:21" ht="13.8" x14ac:dyDescent="0.25">
      <c r="A48" s="12"/>
      <c r="B48" s="13"/>
      <c r="C48" s="13"/>
      <c r="D48" s="13"/>
      <c r="E48" s="13"/>
      <c r="F48" s="13"/>
    </row>
    <row r="49" spans="1:14" x14ac:dyDescent="0.25">
      <c r="A49" s="13"/>
      <c r="B49" s="23"/>
      <c r="C49" s="23"/>
      <c r="D49" s="23"/>
      <c r="E49" s="23"/>
      <c r="F49" s="23"/>
      <c r="G49" s="13"/>
    </row>
    <row r="50" spans="1:14" ht="12.75" customHeight="1" x14ac:dyDescent="0.25">
      <c r="A50" s="13"/>
      <c r="B50" s="24"/>
      <c r="C50" s="24"/>
      <c r="D50" s="24"/>
      <c r="E50" s="24"/>
      <c r="F50" s="24"/>
      <c r="G50" s="13"/>
    </row>
    <row r="54" spans="1:14" x14ac:dyDescent="0.25">
      <c r="N54" s="17" t="s">
        <v>28</v>
      </c>
    </row>
  </sheetData>
  <dataConsolidate/>
  <mergeCells count="38">
    <mergeCell ref="E15:U15"/>
    <mergeCell ref="A14:D14"/>
    <mergeCell ref="A15:D15"/>
    <mergeCell ref="A6:U6"/>
    <mergeCell ref="A7:U7"/>
    <mergeCell ref="A13:K13"/>
    <mergeCell ref="E14:U14"/>
    <mergeCell ref="A17:K17"/>
    <mergeCell ref="A18:C18"/>
    <mergeCell ref="A20:A22"/>
    <mergeCell ref="B20:B22"/>
    <mergeCell ref="C20:C22"/>
    <mergeCell ref="D20:D22"/>
    <mergeCell ref="E20:E22"/>
    <mergeCell ref="F20:F22"/>
    <mergeCell ref="G20:K20"/>
    <mergeCell ref="R20:R22"/>
    <mergeCell ref="S20:S22"/>
    <mergeCell ref="T20:T22"/>
    <mergeCell ref="U20:U22"/>
    <mergeCell ref="G21:G22"/>
    <mergeCell ref="H21:H22"/>
    <mergeCell ref="I21:I22"/>
    <mergeCell ref="J21:J22"/>
    <mergeCell ref="K21:K22"/>
    <mergeCell ref="L20:L22"/>
    <mergeCell ref="M20:M22"/>
    <mergeCell ref="N20:N22"/>
    <mergeCell ref="O20:O22"/>
    <mergeCell ref="P20:P22"/>
    <mergeCell ref="Q20:Q22"/>
    <mergeCell ref="A35:C35"/>
    <mergeCell ref="A40:U40"/>
    <mergeCell ref="A42:U42"/>
    <mergeCell ref="A43:U43"/>
    <mergeCell ref="B46:E46"/>
    <mergeCell ref="K46:M46"/>
    <mergeCell ref="Q46:S46"/>
  </mergeCells>
  <dataValidations count="6">
    <dataValidation type="list" allowBlank="1" showInputMessage="1" showErrorMessage="1" sqref="WVH983064 E65560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E131096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E196632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E262168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E327704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E393240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E458776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E524312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E589848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E655384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E720920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E786456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E851992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E917528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E983064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formula1>Taip</formula1>
    </dataValidation>
    <dataValidation type="list" allowBlank="1" showInputMessage="1" showErrorMessage="1" sqref="L9">
      <formula1>"sausio,vasario,kovo,balandžio,gegužės,birželio,liepos,rugpjūčio,rugsėjo,spalio,lapkričio,gruodžio"</formula1>
    </dataValidation>
    <dataValidation type="list" allowBlank="1" showInputMessage="1" showErrorMessage="1" sqref="J9">
      <formula1>"2019,2020,2021,2022,2023"</formula1>
    </dataValidation>
    <dataValidation type="list" allowBlank="1" showInputMessage="1" showErrorMessage="1" sqref="N24:N34">
      <formula1>"5,6"</formula1>
    </dataValidation>
    <dataValidation type="list" allowBlank="1" showInputMessage="1" showErrorMessage="1" sqref="F18 D18">
      <formula1>"Biudžetinė, Verslo įm. ir kt., Kitos organizacijos**, "</formula1>
    </dataValidation>
    <dataValidation type="list" allowBlank="1" showInputMessage="1" showErrorMessage="1" sqref="D24:D34">
      <formula1>"Terminuota, Neterminuota"</formula1>
    </dataValidation>
  </dataValidations>
  <pageMargins left="0.23622047244094491" right="0.75" top="0.23622047244094491" bottom="0.27559055118110237" header="0.19685039370078741" footer="0.23622047244094491"/>
  <pageSetup paperSize="9" scale="45"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ėmesio!" error="Galimos pasirinkti reikšmės nuo 28 iki 58.">
          <x14:formula1>
            <xm:f>'Atostogų išmokų FN'!$D$7:$AH$7</xm:f>
          </x14:formula1>
          <xm:sqref>O24:O34</xm:sqref>
        </x14:dataValidation>
        <x14:dataValidation type="list" allowBlank="1" showInputMessage="1" showErrorMessage="1">
          <x14:formula1>
            <xm:f>'Papild.poilsio d. išmokų FN '!$C$6:$Q$6</xm:f>
          </x14:formula1>
          <xm:sqref>R24:R34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
  <sheetViews>
    <sheetView workbookViewId="0">
      <selection activeCell="G36" sqref="G36"/>
    </sheetView>
  </sheetViews>
  <sheetFormatPr defaultRowHeight="12" x14ac:dyDescent="0.25"/>
  <cols>
    <col min="1" max="1" width="20.42578125" customWidth="1"/>
    <col min="2" max="2" width="13.42578125" customWidth="1"/>
    <col min="3" max="3" width="14.42578125" customWidth="1"/>
    <col min="4" max="34" width="5.140625" customWidth="1"/>
  </cols>
  <sheetData>
    <row r="1" spans="1:34" x14ac:dyDescent="0.25">
      <c r="A1" s="2" t="s">
        <v>27</v>
      </c>
    </row>
    <row r="2" spans="1:34" x14ac:dyDescent="0.25">
      <c r="A2" s="2" t="s">
        <v>4</v>
      </c>
    </row>
    <row r="4" spans="1:34" x14ac:dyDescent="0.25">
      <c r="A4" s="2"/>
    </row>
    <row r="5" spans="1:34" x14ac:dyDescent="0.25">
      <c r="A5" s="2" t="s">
        <v>65</v>
      </c>
    </row>
    <row r="6" spans="1:34" ht="23.4" customHeight="1" x14ac:dyDescent="0.25">
      <c r="A6" s="53" t="s">
        <v>0</v>
      </c>
      <c r="B6" s="54"/>
      <c r="C6" s="57" t="s">
        <v>3</v>
      </c>
      <c r="D6" s="59" t="s">
        <v>43</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1"/>
    </row>
    <row r="7" spans="1:34" x14ac:dyDescent="0.25">
      <c r="A7" s="55"/>
      <c r="B7" s="56"/>
      <c r="C7" s="58"/>
      <c r="D7" s="9">
        <v>20</v>
      </c>
      <c r="E7" s="9">
        <v>21</v>
      </c>
      <c r="F7" s="9">
        <v>22</v>
      </c>
      <c r="G7" s="9">
        <v>23</v>
      </c>
      <c r="H7" s="9">
        <v>24</v>
      </c>
      <c r="I7" s="9">
        <v>25</v>
      </c>
      <c r="J7" s="9">
        <v>26</v>
      </c>
      <c r="K7" s="9">
        <v>27</v>
      </c>
      <c r="L7" s="9">
        <v>28</v>
      </c>
      <c r="M7" s="9">
        <v>29</v>
      </c>
      <c r="N7" s="9">
        <v>30</v>
      </c>
      <c r="O7" s="9">
        <v>31</v>
      </c>
      <c r="P7" s="9">
        <v>32</v>
      </c>
      <c r="Q7" s="9">
        <v>33</v>
      </c>
      <c r="R7" s="9">
        <v>34</v>
      </c>
      <c r="S7" s="9">
        <v>35</v>
      </c>
      <c r="T7" s="9">
        <v>36</v>
      </c>
      <c r="U7" s="9">
        <v>37</v>
      </c>
      <c r="V7" s="9">
        <v>38</v>
      </c>
      <c r="W7" s="9">
        <v>39</v>
      </c>
      <c r="X7" s="9">
        <v>40</v>
      </c>
      <c r="Y7" s="9">
        <v>41</v>
      </c>
      <c r="Z7" s="9">
        <v>42</v>
      </c>
      <c r="AA7" s="9">
        <v>43</v>
      </c>
      <c r="AB7" s="9">
        <v>44</v>
      </c>
      <c r="AC7" s="9">
        <v>45</v>
      </c>
      <c r="AD7" s="9">
        <v>46</v>
      </c>
      <c r="AE7" s="9">
        <v>47</v>
      </c>
      <c r="AF7" s="9">
        <v>48</v>
      </c>
      <c r="AG7" s="9">
        <v>49</v>
      </c>
      <c r="AH7" s="9">
        <v>50</v>
      </c>
    </row>
    <row r="8" spans="1:34" x14ac:dyDescent="0.25">
      <c r="A8" s="51" t="s">
        <v>1</v>
      </c>
      <c r="B8" s="52"/>
      <c r="C8" s="1">
        <v>252</v>
      </c>
      <c r="D8" s="1">
        <v>8.6199999999999992</v>
      </c>
      <c r="E8" s="1">
        <v>9.09</v>
      </c>
      <c r="F8" s="1">
        <v>9.57</v>
      </c>
      <c r="G8" s="1">
        <v>10.039999999999999</v>
      </c>
      <c r="H8" s="1">
        <v>10.53</v>
      </c>
      <c r="I8" s="1">
        <v>11.01</v>
      </c>
      <c r="J8" s="1">
        <v>11.5</v>
      </c>
      <c r="K8" s="1">
        <v>12</v>
      </c>
      <c r="L8" s="1">
        <v>12.5</v>
      </c>
      <c r="M8" s="1">
        <v>13</v>
      </c>
      <c r="N8" s="1">
        <v>13.51</v>
      </c>
      <c r="O8" s="1">
        <v>14.03</v>
      </c>
      <c r="P8" s="1">
        <v>14.55</v>
      </c>
      <c r="Q8" s="1">
        <v>15.07</v>
      </c>
      <c r="R8" s="1">
        <v>15.6</v>
      </c>
      <c r="S8" s="1">
        <v>16.13</v>
      </c>
      <c r="T8" s="1">
        <v>16.670000000000002</v>
      </c>
      <c r="U8" s="1">
        <v>17.21</v>
      </c>
      <c r="V8" s="1">
        <v>17.760000000000002</v>
      </c>
      <c r="W8" s="1">
        <v>18.309999999999999</v>
      </c>
      <c r="X8" s="1">
        <v>18.87</v>
      </c>
      <c r="Y8" s="1">
        <v>19.43</v>
      </c>
      <c r="Z8" s="1">
        <v>20</v>
      </c>
      <c r="AA8" s="1">
        <v>20.57</v>
      </c>
      <c r="AB8" s="1">
        <v>21.15</v>
      </c>
      <c r="AC8" s="1">
        <v>21.74</v>
      </c>
      <c r="AD8" s="1">
        <v>22.33</v>
      </c>
      <c r="AE8" s="1">
        <v>22.93</v>
      </c>
      <c r="AF8" s="1">
        <v>23.53</v>
      </c>
      <c r="AG8" s="1">
        <v>24.14</v>
      </c>
      <c r="AH8" s="1">
        <v>24.75</v>
      </c>
    </row>
    <row r="9" spans="1:34" x14ac:dyDescent="0.25">
      <c r="A9" s="51" t="s">
        <v>2</v>
      </c>
      <c r="B9" s="52"/>
      <c r="C9" s="1">
        <v>302.60000000000002</v>
      </c>
      <c r="D9" s="1">
        <v>7.08</v>
      </c>
      <c r="E9" s="1">
        <v>7.46</v>
      </c>
      <c r="F9" s="1">
        <v>7.84</v>
      </c>
      <c r="G9" s="1">
        <v>8.23</v>
      </c>
      <c r="H9" s="1">
        <v>8.61</v>
      </c>
      <c r="I9" s="1">
        <v>9.01</v>
      </c>
      <c r="J9" s="1">
        <v>9.4</v>
      </c>
      <c r="K9" s="1">
        <v>9.8000000000000007</v>
      </c>
      <c r="L9" s="1">
        <v>10.199999999999999</v>
      </c>
      <c r="M9" s="1">
        <v>10.6</v>
      </c>
      <c r="N9" s="1">
        <v>11.01</v>
      </c>
      <c r="O9" s="1">
        <v>11.41</v>
      </c>
      <c r="P9" s="1">
        <v>11.83</v>
      </c>
      <c r="Q9" s="1">
        <v>12.24</v>
      </c>
      <c r="R9" s="1">
        <v>12.66</v>
      </c>
      <c r="S9" s="1">
        <v>13.08</v>
      </c>
      <c r="T9" s="1">
        <v>13.5</v>
      </c>
      <c r="U9" s="1">
        <v>13.93</v>
      </c>
      <c r="V9" s="1">
        <v>14.36</v>
      </c>
      <c r="W9" s="1">
        <v>14.8</v>
      </c>
      <c r="X9" s="1">
        <v>15.23</v>
      </c>
      <c r="Y9" s="1">
        <v>15.67</v>
      </c>
      <c r="Z9" s="1">
        <v>16.12</v>
      </c>
      <c r="AA9" s="1">
        <v>16.559999999999999</v>
      </c>
      <c r="AB9" s="1">
        <v>17.010000000000002</v>
      </c>
      <c r="AC9" s="1">
        <v>17.47</v>
      </c>
      <c r="AD9" s="1">
        <v>17.93</v>
      </c>
      <c r="AE9" s="1">
        <v>18.39</v>
      </c>
      <c r="AF9" s="1">
        <v>18.850000000000001</v>
      </c>
      <c r="AG9" s="1">
        <v>19.32</v>
      </c>
      <c r="AH9" s="1">
        <v>19.79</v>
      </c>
    </row>
    <row r="11" spans="1:34" x14ac:dyDescent="0.25">
      <c r="A11" t="s">
        <v>15</v>
      </c>
    </row>
    <row r="12" spans="1:34" x14ac:dyDescent="0.25">
      <c r="A12" t="s">
        <v>44</v>
      </c>
    </row>
    <row r="14" spans="1:34" ht="12" customHeight="1" x14ac:dyDescent="0.25">
      <c r="A14" s="2" t="s">
        <v>66</v>
      </c>
    </row>
    <row r="15" spans="1:34" ht="25.5" customHeight="1" x14ac:dyDescent="0.25">
      <c r="A15" s="156" t="s">
        <v>0</v>
      </c>
      <c r="B15" s="157"/>
      <c r="C15" s="160" t="s">
        <v>3</v>
      </c>
      <c r="D15" s="162" t="s">
        <v>45</v>
      </c>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4"/>
    </row>
    <row r="16" spans="1:34" x14ac:dyDescent="0.25">
      <c r="A16" s="158"/>
      <c r="B16" s="159"/>
      <c r="C16" s="161"/>
      <c r="D16" s="9">
        <v>28</v>
      </c>
      <c r="E16" s="9">
        <v>29</v>
      </c>
      <c r="F16" s="9">
        <v>30</v>
      </c>
      <c r="G16" s="9">
        <v>31</v>
      </c>
      <c r="H16" s="9">
        <v>32</v>
      </c>
      <c r="I16" s="9">
        <v>33</v>
      </c>
      <c r="J16" s="9">
        <v>34</v>
      </c>
      <c r="K16" s="9">
        <v>35</v>
      </c>
      <c r="L16" s="9">
        <v>36</v>
      </c>
      <c r="M16" s="9">
        <v>37</v>
      </c>
      <c r="N16" s="9">
        <v>38</v>
      </c>
      <c r="O16" s="9">
        <v>39</v>
      </c>
      <c r="P16" s="9">
        <v>40</v>
      </c>
      <c r="Q16" s="9">
        <v>41</v>
      </c>
      <c r="R16" s="9">
        <v>42</v>
      </c>
      <c r="S16" s="9">
        <v>43</v>
      </c>
      <c r="T16" s="9">
        <v>44</v>
      </c>
      <c r="U16" s="9">
        <v>45</v>
      </c>
      <c r="V16" s="9">
        <v>46</v>
      </c>
      <c r="W16" s="9">
        <v>47</v>
      </c>
      <c r="X16" s="9">
        <v>48</v>
      </c>
      <c r="Y16" s="9">
        <v>49</v>
      </c>
      <c r="Z16" s="9">
        <v>50</v>
      </c>
      <c r="AA16" s="9">
        <v>51</v>
      </c>
      <c r="AB16" s="9">
        <v>52</v>
      </c>
      <c r="AC16" s="9">
        <v>53</v>
      </c>
      <c r="AD16" s="9">
        <v>54</v>
      </c>
      <c r="AE16" s="9">
        <v>55</v>
      </c>
      <c r="AF16" s="9">
        <v>56</v>
      </c>
      <c r="AG16" s="9">
        <v>57</v>
      </c>
      <c r="AH16" s="9">
        <v>58</v>
      </c>
    </row>
    <row r="17" spans="1:34" x14ac:dyDescent="0.25">
      <c r="A17" s="154" t="s">
        <v>1</v>
      </c>
      <c r="B17" s="155"/>
      <c r="C17" s="1">
        <v>252</v>
      </c>
      <c r="D17" s="1">
        <v>8.6199999999999992</v>
      </c>
      <c r="E17" s="1">
        <v>8.9600000000000009</v>
      </c>
      <c r="F17" s="1">
        <v>9.2899999999999991</v>
      </c>
      <c r="G17" s="1">
        <v>9.6300000000000008</v>
      </c>
      <c r="H17" s="1">
        <v>9.98</v>
      </c>
      <c r="I17" s="1">
        <v>10.32</v>
      </c>
      <c r="J17" s="1">
        <v>10.66</v>
      </c>
      <c r="K17" s="1">
        <v>11.01</v>
      </c>
      <c r="L17" s="1">
        <v>11.36</v>
      </c>
      <c r="M17" s="1">
        <v>11.72</v>
      </c>
      <c r="N17" s="1">
        <v>12.07</v>
      </c>
      <c r="O17" s="1">
        <v>12.43</v>
      </c>
      <c r="P17" s="1">
        <v>12.79</v>
      </c>
      <c r="Q17" s="1">
        <v>13.15</v>
      </c>
      <c r="R17" s="1">
        <v>13.51</v>
      </c>
      <c r="S17" s="1">
        <v>13.88</v>
      </c>
      <c r="T17" s="1">
        <v>14.25</v>
      </c>
      <c r="U17" s="1">
        <v>14.62</v>
      </c>
      <c r="V17" s="1">
        <v>14.99</v>
      </c>
      <c r="W17" s="1">
        <v>15.37</v>
      </c>
      <c r="X17" s="1">
        <v>15.75</v>
      </c>
      <c r="Y17" s="1">
        <v>16.13</v>
      </c>
      <c r="Z17" s="1">
        <v>16.510000000000002</v>
      </c>
      <c r="AA17" s="1">
        <v>16.899999999999999</v>
      </c>
      <c r="AB17" s="1">
        <v>17.29</v>
      </c>
      <c r="AC17" s="1">
        <v>17.68</v>
      </c>
      <c r="AD17" s="1">
        <v>18.07</v>
      </c>
      <c r="AE17" s="1">
        <v>18.47</v>
      </c>
      <c r="AF17" s="1">
        <v>18.87</v>
      </c>
      <c r="AG17" s="1">
        <v>19.27</v>
      </c>
      <c r="AH17" s="1">
        <v>19.670000000000002</v>
      </c>
    </row>
    <row r="18" spans="1:34" x14ac:dyDescent="0.25">
      <c r="A18" s="154" t="s">
        <v>2</v>
      </c>
      <c r="B18" s="155"/>
      <c r="C18" s="1">
        <v>302.60000000000002</v>
      </c>
      <c r="D18" s="1">
        <v>8.61</v>
      </c>
      <c r="E18" s="1">
        <v>8.9499999999999993</v>
      </c>
      <c r="F18" s="1">
        <v>9.2899999999999991</v>
      </c>
      <c r="G18" s="1">
        <v>9.6300000000000008</v>
      </c>
      <c r="H18" s="1">
        <v>9.9700000000000006</v>
      </c>
      <c r="I18" s="1">
        <v>10.31</v>
      </c>
      <c r="J18" s="1">
        <v>10.66</v>
      </c>
      <c r="K18" s="1">
        <v>11.01</v>
      </c>
      <c r="L18" s="1">
        <v>11.36</v>
      </c>
      <c r="M18" s="1">
        <v>11.71</v>
      </c>
      <c r="N18" s="1">
        <v>12.06</v>
      </c>
      <c r="O18" s="1">
        <v>12.42</v>
      </c>
      <c r="P18" s="1">
        <v>12.78</v>
      </c>
      <c r="Q18" s="1">
        <v>13.14</v>
      </c>
      <c r="R18" s="1">
        <v>13.5</v>
      </c>
      <c r="S18" s="1">
        <v>13.87</v>
      </c>
      <c r="T18" s="1">
        <v>14.24</v>
      </c>
      <c r="U18" s="1">
        <v>14.61</v>
      </c>
      <c r="V18" s="1">
        <v>14.98</v>
      </c>
      <c r="W18" s="1">
        <v>15.36</v>
      </c>
      <c r="X18" s="1">
        <v>15.74</v>
      </c>
      <c r="Y18" s="1">
        <v>16.12</v>
      </c>
      <c r="Z18" s="1">
        <v>16.5</v>
      </c>
      <c r="AA18" s="1">
        <v>16.89</v>
      </c>
      <c r="AB18" s="1">
        <v>17.27</v>
      </c>
      <c r="AC18" s="1">
        <v>17.66</v>
      </c>
      <c r="AD18" s="1">
        <v>18.059999999999999</v>
      </c>
      <c r="AE18" s="1">
        <v>18.45</v>
      </c>
      <c r="AF18" s="1">
        <v>18.850000000000001</v>
      </c>
      <c r="AG18" s="1">
        <v>19.25</v>
      </c>
      <c r="AH18" s="1">
        <v>19.66</v>
      </c>
    </row>
    <row r="20" spans="1:34" x14ac:dyDescent="0.25">
      <c r="A20" t="s">
        <v>15</v>
      </c>
    </row>
    <row r="21" spans="1:34" x14ac:dyDescent="0.25">
      <c r="A21" t="s">
        <v>46</v>
      </c>
    </row>
    <row r="22" spans="1:34" x14ac:dyDescent="0.25">
      <c r="A22" t="s">
        <v>47</v>
      </c>
    </row>
    <row r="24" spans="1:34" ht="25.5" customHeight="1" x14ac:dyDescent="0.25"/>
  </sheetData>
  <mergeCells count="5">
    <mergeCell ref="A17:B17"/>
    <mergeCell ref="A18:B18"/>
    <mergeCell ref="A15:B16"/>
    <mergeCell ref="C15:C16"/>
    <mergeCell ref="D15:AH15"/>
  </mergeCells>
  <pageMargins left="0.7" right="0.7" top="0.75" bottom="0.75" header="0.3" footer="0.3"/>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5" sqref="C5:Q5"/>
    </sheetView>
  </sheetViews>
  <sheetFormatPr defaultRowHeight="12" x14ac:dyDescent="0.25"/>
  <cols>
    <col min="1" max="1" width="25.42578125" customWidth="1"/>
    <col min="2" max="2" width="14.42578125" customWidth="1"/>
    <col min="3" max="3" width="7.42578125" customWidth="1"/>
    <col min="4" max="17" width="7.7109375" customWidth="1"/>
  </cols>
  <sheetData>
    <row r="1" spans="1:17" x14ac:dyDescent="0.25">
      <c r="A1" s="2" t="s">
        <v>27</v>
      </c>
    </row>
    <row r="2" spans="1:17" x14ac:dyDescent="0.25">
      <c r="A2" s="2" t="s">
        <v>20</v>
      </c>
    </row>
    <row r="3" spans="1:17" x14ac:dyDescent="0.25">
      <c r="A3" s="2"/>
    </row>
    <row r="4" spans="1:17" x14ac:dyDescent="0.25">
      <c r="A4" s="44"/>
    </row>
    <row r="5" spans="1:17" ht="34.950000000000003" customHeight="1" x14ac:dyDescent="0.25">
      <c r="A5" s="165" t="s">
        <v>0</v>
      </c>
      <c r="B5" s="160" t="s">
        <v>17</v>
      </c>
      <c r="C5" s="169" t="s">
        <v>19</v>
      </c>
      <c r="D5" s="170"/>
      <c r="E5" s="170"/>
      <c r="F5" s="170"/>
      <c r="G5" s="170"/>
      <c r="H5" s="170"/>
      <c r="I5" s="170"/>
      <c r="J5" s="170"/>
      <c r="K5" s="170"/>
      <c r="L5" s="170"/>
      <c r="M5" s="170"/>
      <c r="N5" s="170"/>
      <c r="O5" s="170"/>
      <c r="P5" s="170"/>
      <c r="Q5" s="171"/>
    </row>
    <row r="6" spans="1:17" ht="12" customHeight="1" x14ac:dyDescent="0.25">
      <c r="A6" s="166"/>
      <c r="B6" s="168"/>
      <c r="C6" s="9">
        <v>0.5</v>
      </c>
      <c r="D6" s="9">
        <v>1</v>
      </c>
      <c r="E6" s="9">
        <v>1.5</v>
      </c>
      <c r="F6" s="9">
        <v>2</v>
      </c>
      <c r="G6" s="9">
        <v>2.5</v>
      </c>
      <c r="H6" s="9">
        <v>3</v>
      </c>
      <c r="I6" s="9">
        <v>3.5</v>
      </c>
      <c r="J6" s="9">
        <v>4</v>
      </c>
      <c r="K6" s="9">
        <v>4.5</v>
      </c>
      <c r="L6" s="9">
        <v>5</v>
      </c>
      <c r="M6" s="9">
        <v>6</v>
      </c>
      <c r="N6" s="9">
        <v>7</v>
      </c>
      <c r="O6" s="9">
        <v>8</v>
      </c>
      <c r="P6" s="9">
        <v>9</v>
      </c>
      <c r="Q6" s="9">
        <v>10</v>
      </c>
    </row>
    <row r="7" spans="1:17" ht="25.95" customHeight="1" x14ac:dyDescent="0.25">
      <c r="A7" s="167"/>
      <c r="B7" s="161"/>
      <c r="C7" s="9">
        <v>4</v>
      </c>
      <c r="D7" s="10">
        <v>8</v>
      </c>
      <c r="E7" s="9">
        <v>12</v>
      </c>
      <c r="F7" s="9">
        <v>16</v>
      </c>
      <c r="G7" s="9">
        <v>20</v>
      </c>
      <c r="H7" s="9">
        <v>24</v>
      </c>
      <c r="I7" s="9">
        <v>28</v>
      </c>
      <c r="J7" s="9">
        <v>32</v>
      </c>
      <c r="K7" s="9">
        <v>36</v>
      </c>
      <c r="L7" s="9">
        <v>40</v>
      </c>
      <c r="M7" s="9">
        <v>48</v>
      </c>
      <c r="N7" s="9">
        <v>56</v>
      </c>
      <c r="O7" s="9">
        <v>64</v>
      </c>
      <c r="P7" s="9">
        <v>72</v>
      </c>
      <c r="Q7" s="9">
        <v>80</v>
      </c>
    </row>
    <row r="8" spans="1:17" x14ac:dyDescent="0.25">
      <c r="A8" s="11" t="s">
        <v>18</v>
      </c>
      <c r="B8" s="11">
        <v>167.3</v>
      </c>
      <c r="C8" s="11">
        <f t="shared" ref="C8:Q8" si="0">ROUND(C7/($B$8-C7)*100,2)</f>
        <v>2.4500000000000002</v>
      </c>
      <c r="D8" s="11">
        <f t="shared" si="0"/>
        <v>5.0199999999999996</v>
      </c>
      <c r="E8" s="11">
        <f t="shared" si="0"/>
        <v>7.73</v>
      </c>
      <c r="F8" s="11">
        <f t="shared" si="0"/>
        <v>10.58</v>
      </c>
      <c r="G8" s="11">
        <f t="shared" si="0"/>
        <v>13.58</v>
      </c>
      <c r="H8" s="11">
        <f t="shared" si="0"/>
        <v>16.75</v>
      </c>
      <c r="I8" s="11">
        <f t="shared" si="0"/>
        <v>20.100000000000001</v>
      </c>
      <c r="J8" s="11">
        <f t="shared" si="0"/>
        <v>23.65</v>
      </c>
      <c r="K8" s="11">
        <f t="shared" si="0"/>
        <v>27.42</v>
      </c>
      <c r="L8" s="11">
        <f t="shared" si="0"/>
        <v>31.42</v>
      </c>
      <c r="M8" s="11">
        <f t="shared" si="0"/>
        <v>40.229999999999997</v>
      </c>
      <c r="N8" s="11">
        <f t="shared" si="0"/>
        <v>50.31</v>
      </c>
      <c r="O8" s="11">
        <f t="shared" si="0"/>
        <v>61.96</v>
      </c>
      <c r="P8" s="11">
        <f t="shared" si="0"/>
        <v>75.55</v>
      </c>
      <c r="Q8" s="11">
        <f t="shared" si="0"/>
        <v>91.64</v>
      </c>
    </row>
    <row r="13" spans="1:17" x14ac:dyDescent="0.25">
      <c r="A13" s="15"/>
      <c r="B13" s="15"/>
    </row>
    <row r="14" spans="1:17" x14ac:dyDescent="0.25">
      <c r="A14" s="15"/>
      <c r="B14" s="15"/>
    </row>
    <row r="15" spans="1:17" x14ac:dyDescent="0.25">
      <c r="A15" s="15"/>
      <c r="B15" s="15"/>
    </row>
    <row r="16" spans="1:17" x14ac:dyDescent="0.25">
      <c r="A16" s="15"/>
      <c r="B16" s="15"/>
    </row>
    <row r="17" spans="1:2" x14ac:dyDescent="0.25">
      <c r="A17" s="15"/>
      <c r="B17" s="15"/>
    </row>
    <row r="18" spans="1:2" x14ac:dyDescent="0.25">
      <c r="A18" s="15"/>
      <c r="B18" s="15"/>
    </row>
    <row r="19" spans="1:2" x14ac:dyDescent="0.25">
      <c r="A19" s="15"/>
      <c r="B19" s="15"/>
    </row>
    <row r="20" spans="1:2" x14ac:dyDescent="0.25">
      <c r="A20" s="15"/>
      <c r="B20" s="15"/>
    </row>
    <row r="21" spans="1:2" x14ac:dyDescent="0.25">
      <c r="A21" s="15"/>
      <c r="B21" s="15"/>
    </row>
  </sheetData>
  <mergeCells count="3">
    <mergeCell ref="A5:A7"/>
    <mergeCell ref="B5:B7"/>
    <mergeCell ref="C5:Q5"/>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4</vt:i4>
      </vt:variant>
    </vt:vector>
  </HeadingPairs>
  <TitlesOfParts>
    <vt:vector size="10" baseType="lpstr">
      <vt:lpstr>Pažyma DU</vt:lpstr>
      <vt:lpstr>Pildymo pvz </vt:lpstr>
      <vt:lpstr>Pažyma DU term neterm</vt:lpstr>
      <vt:lpstr>Pildymo pvz term neterm</vt:lpstr>
      <vt:lpstr>Atostogų išmokų FN</vt:lpstr>
      <vt:lpstr>Papild.poilsio d. išmokų FN </vt:lpstr>
      <vt:lpstr>'Pažyma DU'!Print_Area</vt:lpstr>
      <vt:lpstr>'Pažyma DU term neterm'!Print_Area</vt:lpstr>
      <vt:lpstr>'Pildymo pvz '!Print_Area</vt:lpstr>
      <vt:lpstr>'Pildymo pvz term neterm'!Print_Area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Sandra Gylienė</cp:lastModifiedBy>
  <cp:lastPrinted>2019-05-14T05:50:10Z</cp:lastPrinted>
  <dcterms:created xsi:type="dcterms:W3CDTF">2015-11-13T09:00:58Z</dcterms:created>
  <dcterms:modified xsi:type="dcterms:W3CDTF">2021-01-25T08:53:00Z</dcterms:modified>
</cp:coreProperties>
</file>