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Šios_darbaknygės" defaultThemeVersion="153222"/>
  <mc:AlternateContent xmlns:mc="http://schemas.openxmlformats.org/markup-compatibility/2006">
    <mc:Choice Requires="x15">
      <x15ac:absPath xmlns:x15ac="http://schemas.microsoft.com/office/spreadsheetml/2010/11/ac" url="C:\Users\J.Jakaitiene\Desktop\Intelektas_III kvietimas\"/>
    </mc:Choice>
  </mc:AlternateContent>
  <workbookProtection workbookAlgorithmName="SHA-512" workbookHashValue="YB/xidho2uo86gcFofiRvtEIaXOFq1gg+jUhhDs7WN6PAg3P5SKh7TJ7L4Z/VSz1wkwN0CGNYxESkeM050EjUA==" workbookSaltValue="UAuDIRtoDy6+EH1JxIte+g==" workbookSpinCount="100000" lockStructure="1"/>
  <bookViews>
    <workbookView xWindow="0" yWindow="0" windowWidth="15345" windowHeight="5865" tabRatio="905" firstSheet="1" activeTab="2"/>
  </bookViews>
  <sheets>
    <sheet name="DATA" sheetId="41" state="veryHidden" r:id="rId1"/>
    <sheet name="Instrukcija" sheetId="3" r:id="rId2"/>
    <sheet name="Suvestine" sheetId="6" r:id="rId3"/>
    <sheet name="1" sheetId="4" r:id="rId4"/>
    <sheet name="2" sheetId="7" r:id="rId5"/>
    <sheet name="3" sheetId="12" r:id="rId6"/>
    <sheet name="4" sheetId="8" r:id="rId7"/>
    <sheet name="5" sheetId="13" r:id="rId8"/>
    <sheet name="6" sheetId="15" r:id="rId9"/>
    <sheet name="7" sheetId="16" r:id="rId10"/>
    <sheet name="8" sheetId="17" r:id="rId11"/>
    <sheet name="9" sheetId="18" r:id="rId12"/>
    <sheet name="10" sheetId="14" r:id="rId13"/>
    <sheet name="11" sheetId="22" r:id="rId14"/>
    <sheet name="12" sheetId="23" r:id="rId15"/>
    <sheet name="13" sheetId="24" r:id="rId16"/>
    <sheet name="14" sheetId="25" r:id="rId17"/>
    <sheet name="15" sheetId="26" r:id="rId18"/>
    <sheet name="16" sheetId="27" r:id="rId19"/>
    <sheet name="17" sheetId="28" r:id="rId20"/>
    <sheet name="18" sheetId="29" r:id="rId21"/>
    <sheet name="19" sheetId="30" r:id="rId22"/>
    <sheet name="20" sheetId="31" r:id="rId23"/>
    <sheet name="21" sheetId="32" r:id="rId24"/>
    <sheet name="22" sheetId="33" r:id="rId25"/>
    <sheet name="23" sheetId="34" r:id="rId26"/>
    <sheet name="24" sheetId="35" r:id="rId27"/>
    <sheet name="25" sheetId="36" r:id="rId28"/>
    <sheet name="Netiesioginės išlaidos" sheetId="39" r:id="rId29"/>
  </sheets>
  <definedNames>
    <definedName name="_xlnm.Print_Area" localSheetId="3">'1'!$A$1:$R$248</definedName>
    <definedName name="_xlnm.Print_Area" localSheetId="12">'10'!$A$1:$R$245</definedName>
    <definedName name="_xlnm.Print_Area" localSheetId="13">'11'!$A$1:$R$210</definedName>
    <definedName name="_xlnm.Print_Area" localSheetId="14">'12'!$A$1:$R$210</definedName>
    <definedName name="_xlnm.Print_Area" localSheetId="15">'13'!$A$1:$R$210</definedName>
    <definedName name="_xlnm.Print_Area" localSheetId="16">'14'!$A$1:$R$210</definedName>
    <definedName name="_xlnm.Print_Area" localSheetId="17">'15'!$A$1:$R$210</definedName>
    <definedName name="_xlnm.Print_Area" localSheetId="18">'16'!$A$1:$R$210</definedName>
    <definedName name="_xlnm.Print_Area" localSheetId="19">'17'!$A$1:$R$210</definedName>
    <definedName name="_xlnm.Print_Area" localSheetId="20">'18'!$A$1:$R$210</definedName>
    <definedName name="_xlnm.Print_Area" localSheetId="21">'19'!$A$1:$R$210</definedName>
    <definedName name="_xlnm.Print_Area" localSheetId="4">'2'!$A$1:$R$248</definedName>
    <definedName name="_xlnm.Print_Area" localSheetId="22">'20'!$A$1:$R$210</definedName>
    <definedName name="_xlnm.Print_Area" localSheetId="23">'21'!$A$1:$R$210</definedName>
    <definedName name="_xlnm.Print_Area" localSheetId="24">'22'!$A$1:$R$210</definedName>
    <definedName name="_xlnm.Print_Area" localSheetId="25">'23'!$A$1:$R$210</definedName>
    <definedName name="_xlnm.Print_Area" localSheetId="26">'24'!$A$1:$R$210</definedName>
    <definedName name="_xlnm.Print_Area" localSheetId="27">'25'!$A$1:$R$210</definedName>
    <definedName name="_xlnm.Print_Area" localSheetId="5">'3'!$A$1:$R$246</definedName>
    <definedName name="_xlnm.Print_Area" localSheetId="6">'4'!$A$1:$R$244</definedName>
    <definedName name="_xlnm.Print_Area" localSheetId="7">'5'!$A$1:$R$245</definedName>
    <definedName name="_xlnm.Print_Area" localSheetId="8">'6'!$A$1:$R$247</definedName>
    <definedName name="_xlnm.Print_Area" localSheetId="9">'7'!$A$1:$R$244</definedName>
    <definedName name="_xlnm.Print_Area" localSheetId="10">'8'!$A$1:$R$245</definedName>
    <definedName name="_xlnm.Print_Area" localSheetId="11">'9'!$A$1:$R$245</definedName>
    <definedName name="_xlnm.Print_Area" localSheetId="28">'Netiesioginės išlaidos'!$A$1:$J$15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9" l="1"/>
  <c r="O32" i="41" l="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N8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O9" i="41"/>
  <c r="O8" i="41"/>
  <c r="O3" i="41" l="1"/>
  <c r="B23" i="39" s="1"/>
  <c r="O2" i="41"/>
  <c r="B20" i="39" s="1"/>
  <c r="O5" i="41"/>
  <c r="B29" i="39" s="1"/>
  <c r="O4" i="41"/>
  <c r="B26" i="39" s="1"/>
  <c r="D14" i="39"/>
  <c r="I32" i="41" l="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B19" i="41"/>
  <c r="B18" i="41"/>
  <c r="B17" i="41"/>
  <c r="C13" i="41"/>
  <c r="C12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8" i="41"/>
  <c r="D11" i="41"/>
  <c r="D10" i="41"/>
  <c r="D9" i="41"/>
  <c r="C11" i="41"/>
  <c r="C10" i="41"/>
  <c r="C9" i="41"/>
  <c r="C8" i="41"/>
  <c r="B16" i="41"/>
  <c r="B15" i="41"/>
  <c r="B14" i="41"/>
  <c r="B13" i="41"/>
  <c r="B12" i="41"/>
  <c r="B11" i="41"/>
  <c r="B10" i="41"/>
  <c r="B9" i="41"/>
  <c r="B8" i="41"/>
  <c r="C4" i="41" l="1"/>
  <c r="F9" i="39" s="1"/>
  <c r="I3" i="41"/>
  <c r="B24" i="39" s="1"/>
  <c r="D4" i="41"/>
  <c r="F12" i="39" s="1"/>
  <c r="C5" i="41"/>
  <c r="G9" i="39" s="1"/>
  <c r="C2" i="41"/>
  <c r="D9" i="39" s="1"/>
  <c r="I5" i="41"/>
  <c r="D3" i="41"/>
  <c r="E12" i="39" s="1"/>
  <c r="I4" i="41"/>
  <c r="B27" i="39" s="1"/>
  <c r="C3" i="41"/>
  <c r="E9" i="39" s="1"/>
  <c r="D5" i="41"/>
  <c r="G12" i="39" s="1"/>
  <c r="D2" i="41"/>
  <c r="D12" i="39" s="1"/>
  <c r="D15" i="39" l="1"/>
  <c r="G60" i="33"/>
  <c r="F222" i="15" l="1"/>
  <c r="G222" i="15"/>
  <c r="H222" i="15"/>
  <c r="F223" i="15"/>
  <c r="G223" i="15"/>
  <c r="H223" i="15"/>
  <c r="F224" i="15"/>
  <c r="G224" i="15"/>
  <c r="H224" i="15"/>
  <c r="F225" i="15"/>
  <c r="G225" i="15"/>
  <c r="H225" i="15"/>
  <c r="F226" i="15"/>
  <c r="G226" i="15"/>
  <c r="H226" i="15"/>
  <c r="F227" i="15"/>
  <c r="G227" i="15"/>
  <c r="H227" i="15"/>
  <c r="F228" i="15"/>
  <c r="G228" i="15"/>
  <c r="H228" i="15"/>
  <c r="F223" i="14"/>
  <c r="G223" i="14"/>
  <c r="H223" i="14"/>
  <c r="F224" i="14"/>
  <c r="G224" i="14"/>
  <c r="H224" i="14"/>
  <c r="F225" i="14"/>
  <c r="G225" i="14"/>
  <c r="H225" i="14"/>
  <c r="F226" i="14"/>
  <c r="G226" i="14"/>
  <c r="H226" i="14"/>
  <c r="F227" i="14"/>
  <c r="G227" i="14"/>
  <c r="H227" i="14"/>
  <c r="F228" i="14"/>
  <c r="G228" i="14"/>
  <c r="H228" i="14"/>
  <c r="F229" i="14"/>
  <c r="G229" i="14"/>
  <c r="H229" i="14"/>
  <c r="F230" i="14"/>
  <c r="G230" i="14"/>
  <c r="H230" i="14"/>
  <c r="F231" i="14"/>
  <c r="G231" i="14"/>
  <c r="H231" i="14"/>
  <c r="F232" i="14"/>
  <c r="G232" i="14"/>
  <c r="H232" i="14"/>
  <c r="F233" i="14"/>
  <c r="G233" i="14"/>
  <c r="H233" i="14"/>
  <c r="F234" i="14"/>
  <c r="G234" i="14"/>
  <c r="H234" i="14"/>
  <c r="O74" i="14"/>
  <c r="R74" i="14"/>
  <c r="O75" i="14"/>
  <c r="R75" i="14"/>
  <c r="O76" i="14"/>
  <c r="R76" i="14"/>
  <c r="O77" i="14"/>
  <c r="R77" i="14"/>
  <c r="O78" i="14"/>
  <c r="R78" i="14"/>
  <c r="O79" i="14"/>
  <c r="R79" i="14"/>
  <c r="O80" i="14"/>
  <c r="R80" i="14"/>
  <c r="O81" i="14"/>
  <c r="R81" i="14"/>
  <c r="O82" i="14"/>
  <c r="R82" i="14"/>
  <c r="O83" i="14"/>
  <c r="R83" i="14"/>
  <c r="O84" i="14"/>
  <c r="R84" i="14"/>
  <c r="O85" i="14"/>
  <c r="R85" i="14"/>
  <c r="F74" i="14"/>
  <c r="G74" i="14"/>
  <c r="H74" i="14"/>
  <c r="F75" i="14"/>
  <c r="G75" i="14"/>
  <c r="H75" i="14"/>
  <c r="F76" i="14"/>
  <c r="G76" i="14"/>
  <c r="H76" i="14"/>
  <c r="F77" i="14"/>
  <c r="G77" i="14"/>
  <c r="H77" i="14"/>
  <c r="F78" i="14"/>
  <c r="G78" i="14"/>
  <c r="H78" i="14"/>
  <c r="F79" i="14"/>
  <c r="G79" i="14"/>
  <c r="H79" i="14"/>
  <c r="F80" i="14"/>
  <c r="G80" i="14"/>
  <c r="H80" i="14"/>
  <c r="F81" i="14"/>
  <c r="G81" i="14"/>
  <c r="H81" i="14"/>
  <c r="F82" i="14"/>
  <c r="G82" i="14"/>
  <c r="H82" i="14"/>
  <c r="F83" i="14"/>
  <c r="G83" i="14"/>
  <c r="H83" i="14"/>
  <c r="F84" i="14"/>
  <c r="G84" i="14"/>
  <c r="H84" i="14"/>
  <c r="F85" i="14"/>
  <c r="G85" i="14"/>
  <c r="H85" i="14"/>
  <c r="G47" i="14"/>
  <c r="H47" i="14"/>
  <c r="G48" i="14"/>
  <c r="H48" i="14"/>
  <c r="G49" i="14"/>
  <c r="H49" i="14"/>
  <c r="G50" i="14"/>
  <c r="H50" i="14"/>
  <c r="G51" i="14"/>
  <c r="H51" i="14"/>
  <c r="G52" i="14"/>
  <c r="H52" i="14"/>
  <c r="G53" i="14"/>
  <c r="H53" i="14"/>
  <c r="G54" i="14"/>
  <c r="H54" i="14"/>
  <c r="G55" i="14"/>
  <c r="H55" i="14"/>
  <c r="G56" i="14"/>
  <c r="H56" i="14"/>
  <c r="G57" i="14"/>
  <c r="H57" i="14"/>
  <c r="F223" i="18"/>
  <c r="G223" i="18"/>
  <c r="H223" i="18"/>
  <c r="F224" i="18"/>
  <c r="G224" i="18"/>
  <c r="H224" i="18"/>
  <c r="F225" i="18"/>
  <c r="G225" i="18"/>
  <c r="H225" i="18"/>
  <c r="F226" i="18"/>
  <c r="G226" i="18"/>
  <c r="H226" i="18"/>
  <c r="F227" i="18"/>
  <c r="G227" i="18"/>
  <c r="H227" i="18"/>
  <c r="F228" i="18"/>
  <c r="G228" i="18"/>
  <c r="H228" i="18"/>
  <c r="F229" i="18"/>
  <c r="G229" i="18"/>
  <c r="H229" i="18"/>
  <c r="F230" i="18"/>
  <c r="G230" i="18"/>
  <c r="H230" i="18"/>
  <c r="F231" i="18"/>
  <c r="G231" i="18"/>
  <c r="H231" i="18"/>
  <c r="F232" i="18"/>
  <c r="G232" i="18"/>
  <c r="H232" i="18"/>
  <c r="F233" i="18"/>
  <c r="G233" i="18"/>
  <c r="H233" i="18"/>
  <c r="F234" i="18"/>
  <c r="G234" i="18"/>
  <c r="H234" i="18"/>
  <c r="O75" i="18"/>
  <c r="R75" i="18"/>
  <c r="O76" i="18"/>
  <c r="R76" i="18"/>
  <c r="O77" i="18"/>
  <c r="R77" i="18"/>
  <c r="O78" i="18"/>
  <c r="R78" i="18"/>
  <c r="O79" i="18"/>
  <c r="R79" i="18"/>
  <c r="O80" i="18"/>
  <c r="R80" i="18"/>
  <c r="O81" i="18"/>
  <c r="R81" i="18"/>
  <c r="O82" i="18"/>
  <c r="R82" i="18"/>
  <c r="O83" i="18"/>
  <c r="R83" i="18"/>
  <c r="O84" i="18"/>
  <c r="R84" i="18"/>
  <c r="O85" i="18"/>
  <c r="R85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G47" i="18"/>
  <c r="H47" i="18"/>
  <c r="G48" i="18"/>
  <c r="H48" i="18"/>
  <c r="G49" i="18"/>
  <c r="H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57" i="18"/>
  <c r="H57" i="18"/>
  <c r="G58" i="18"/>
  <c r="H58" i="18"/>
  <c r="F223" i="17"/>
  <c r="G223" i="17"/>
  <c r="H223" i="17"/>
  <c r="F224" i="17"/>
  <c r="G224" i="17"/>
  <c r="H224" i="17"/>
  <c r="F225" i="17"/>
  <c r="G225" i="17"/>
  <c r="H225" i="17"/>
  <c r="F226" i="17"/>
  <c r="G226" i="17"/>
  <c r="H226" i="17"/>
  <c r="F227" i="17"/>
  <c r="G227" i="17"/>
  <c r="H227" i="17"/>
  <c r="F228" i="17"/>
  <c r="G228" i="17"/>
  <c r="H228" i="17"/>
  <c r="F229" i="17"/>
  <c r="G229" i="17"/>
  <c r="H229" i="17"/>
  <c r="F230" i="17"/>
  <c r="G230" i="17"/>
  <c r="H230" i="17"/>
  <c r="F231" i="17"/>
  <c r="G231" i="17"/>
  <c r="H231" i="17"/>
  <c r="F232" i="17"/>
  <c r="G232" i="17"/>
  <c r="H232" i="17"/>
  <c r="F233" i="17"/>
  <c r="G233" i="17"/>
  <c r="H233" i="17"/>
  <c r="F234" i="17"/>
  <c r="G234" i="17"/>
  <c r="H234" i="17"/>
  <c r="O75" i="17"/>
  <c r="R75" i="17"/>
  <c r="O76" i="17"/>
  <c r="R76" i="17"/>
  <c r="O77" i="17"/>
  <c r="R77" i="17"/>
  <c r="O78" i="17"/>
  <c r="R78" i="17"/>
  <c r="O79" i="17"/>
  <c r="R79" i="17"/>
  <c r="O80" i="17"/>
  <c r="R80" i="17"/>
  <c r="O81" i="17"/>
  <c r="R81" i="17"/>
  <c r="O82" i="17"/>
  <c r="R82" i="17"/>
  <c r="O83" i="17"/>
  <c r="R83" i="17"/>
  <c r="O84" i="17"/>
  <c r="R84" i="17"/>
  <c r="O85" i="17"/>
  <c r="R85" i="17"/>
  <c r="O86" i="17"/>
  <c r="F75" i="17"/>
  <c r="G75" i="17"/>
  <c r="H75" i="17"/>
  <c r="F76" i="17"/>
  <c r="G76" i="17"/>
  <c r="H76" i="17"/>
  <c r="F77" i="17"/>
  <c r="G77" i="17"/>
  <c r="H77" i="17"/>
  <c r="F78" i="17"/>
  <c r="G78" i="17"/>
  <c r="H78" i="17"/>
  <c r="F79" i="17"/>
  <c r="G79" i="17"/>
  <c r="H79" i="17"/>
  <c r="F80" i="17"/>
  <c r="G80" i="17"/>
  <c r="H80" i="17"/>
  <c r="F81" i="17"/>
  <c r="G81" i="17"/>
  <c r="H81" i="17"/>
  <c r="F82" i="17"/>
  <c r="G82" i="17"/>
  <c r="H82" i="17"/>
  <c r="F83" i="17"/>
  <c r="G83" i="17"/>
  <c r="H83" i="17"/>
  <c r="F84" i="17"/>
  <c r="G84" i="17"/>
  <c r="H84" i="17"/>
  <c r="F85" i="17"/>
  <c r="G85" i="17"/>
  <c r="H85" i="17"/>
  <c r="G47" i="17"/>
  <c r="H47" i="17"/>
  <c r="G48" i="17"/>
  <c r="H48" i="17"/>
  <c r="G49" i="17"/>
  <c r="H49" i="17"/>
  <c r="G50" i="17"/>
  <c r="H50" i="17"/>
  <c r="G51" i="17"/>
  <c r="H51" i="17"/>
  <c r="G52" i="17"/>
  <c r="H52" i="17"/>
  <c r="G53" i="17"/>
  <c r="H53" i="17"/>
  <c r="G54" i="17"/>
  <c r="H54" i="17"/>
  <c r="G55" i="17"/>
  <c r="H55" i="17"/>
  <c r="G56" i="17"/>
  <c r="H56" i="17"/>
  <c r="G57" i="17"/>
  <c r="H57" i="17"/>
  <c r="G58" i="17"/>
  <c r="H58" i="17"/>
  <c r="F222" i="16"/>
  <c r="G222" i="16"/>
  <c r="H222" i="16"/>
  <c r="F223" i="16"/>
  <c r="G223" i="16"/>
  <c r="H223" i="16"/>
  <c r="F224" i="16"/>
  <c r="G224" i="16"/>
  <c r="H224" i="16"/>
  <c r="F225" i="16"/>
  <c r="G225" i="16"/>
  <c r="H225" i="16"/>
  <c r="F226" i="16"/>
  <c r="G226" i="16"/>
  <c r="H226" i="16"/>
  <c r="F227" i="16"/>
  <c r="G227" i="16"/>
  <c r="H227" i="16"/>
  <c r="F228" i="16"/>
  <c r="G228" i="16"/>
  <c r="H228" i="16"/>
  <c r="F229" i="16"/>
  <c r="G229" i="16"/>
  <c r="H229" i="16"/>
  <c r="F230" i="16"/>
  <c r="G230" i="16"/>
  <c r="H230" i="16"/>
  <c r="F231" i="16"/>
  <c r="G231" i="16"/>
  <c r="H231" i="16"/>
  <c r="F232" i="16"/>
  <c r="G232" i="16"/>
  <c r="H232" i="16"/>
  <c r="F233" i="16"/>
  <c r="G233" i="16"/>
  <c r="H233" i="16"/>
  <c r="O74" i="16"/>
  <c r="R74" i="16"/>
  <c r="O75" i="16"/>
  <c r="R75" i="16"/>
  <c r="O76" i="16"/>
  <c r="R76" i="16"/>
  <c r="O77" i="16"/>
  <c r="R77" i="16"/>
  <c r="O78" i="16"/>
  <c r="R78" i="16"/>
  <c r="O79" i="16"/>
  <c r="R79" i="16"/>
  <c r="O80" i="16"/>
  <c r="R80" i="16"/>
  <c r="O81" i="16"/>
  <c r="R81" i="16"/>
  <c r="O82" i="16"/>
  <c r="R82" i="16"/>
  <c r="O83" i="16"/>
  <c r="R83" i="16"/>
  <c r="O84" i="16"/>
  <c r="R84" i="16"/>
  <c r="F74" i="16"/>
  <c r="G74" i="16"/>
  <c r="H74" i="16"/>
  <c r="F75" i="16"/>
  <c r="G75" i="16"/>
  <c r="H75" i="16"/>
  <c r="F76" i="16"/>
  <c r="G76" i="16"/>
  <c r="H76" i="16"/>
  <c r="F77" i="16"/>
  <c r="G77" i="16"/>
  <c r="H77" i="16"/>
  <c r="F78" i="16"/>
  <c r="G78" i="16"/>
  <c r="H78" i="16"/>
  <c r="F79" i="16"/>
  <c r="G79" i="16"/>
  <c r="H79" i="16"/>
  <c r="F80" i="16"/>
  <c r="G80" i="16"/>
  <c r="H80" i="16"/>
  <c r="F81" i="16"/>
  <c r="G81" i="16"/>
  <c r="H81" i="16"/>
  <c r="F82" i="16"/>
  <c r="G82" i="16"/>
  <c r="H82" i="16"/>
  <c r="F83" i="16"/>
  <c r="G83" i="16"/>
  <c r="H83" i="16"/>
  <c r="F84" i="16"/>
  <c r="G84" i="16"/>
  <c r="H84" i="16"/>
  <c r="G47" i="16"/>
  <c r="H47" i="16"/>
  <c r="G48" i="16"/>
  <c r="H48" i="16"/>
  <c r="G49" i="16"/>
  <c r="H49" i="16"/>
  <c r="G50" i="16"/>
  <c r="H50" i="16"/>
  <c r="G51" i="16"/>
  <c r="H51" i="16"/>
  <c r="G52" i="16"/>
  <c r="H52" i="16"/>
  <c r="G53" i="16"/>
  <c r="H53" i="16"/>
  <c r="G54" i="16"/>
  <c r="H54" i="16"/>
  <c r="G55" i="16"/>
  <c r="H55" i="16"/>
  <c r="G56" i="16"/>
  <c r="H56" i="16"/>
  <c r="G57" i="16"/>
  <c r="H57" i="16"/>
  <c r="F229" i="15"/>
  <c r="G229" i="15"/>
  <c r="H229" i="15"/>
  <c r="F230" i="15"/>
  <c r="G230" i="15"/>
  <c r="H230" i="15"/>
  <c r="F231" i="15"/>
  <c r="G231" i="15"/>
  <c r="H231" i="15"/>
  <c r="F232" i="15"/>
  <c r="G232" i="15"/>
  <c r="H232" i="15"/>
  <c r="F233" i="15"/>
  <c r="G233" i="15"/>
  <c r="H233" i="15"/>
  <c r="F234" i="15"/>
  <c r="G234" i="15"/>
  <c r="H234" i="15"/>
  <c r="F235" i="15"/>
  <c r="G235" i="15"/>
  <c r="H235" i="15"/>
  <c r="F236" i="15"/>
  <c r="G236" i="15"/>
  <c r="H236" i="15"/>
  <c r="O74" i="15"/>
  <c r="R74" i="15"/>
  <c r="O75" i="15"/>
  <c r="R75" i="15"/>
  <c r="O76" i="15"/>
  <c r="R76" i="15"/>
  <c r="O77" i="15"/>
  <c r="R77" i="15"/>
  <c r="O78" i="15"/>
  <c r="R78" i="15"/>
  <c r="O79" i="15"/>
  <c r="R79" i="15"/>
  <c r="O80" i="15"/>
  <c r="R80" i="15"/>
  <c r="O81" i="15"/>
  <c r="R81" i="15"/>
  <c r="O82" i="15"/>
  <c r="R82" i="15"/>
  <c r="O83" i="15"/>
  <c r="R83" i="15"/>
  <c r="O84" i="15"/>
  <c r="R84" i="15"/>
  <c r="F74" i="15"/>
  <c r="G74" i="15"/>
  <c r="H74" i="15"/>
  <c r="F75" i="15"/>
  <c r="G75" i="15"/>
  <c r="H75" i="15"/>
  <c r="F76" i="15"/>
  <c r="G76" i="15"/>
  <c r="H76" i="15"/>
  <c r="F77" i="15"/>
  <c r="G77" i="15"/>
  <c r="H77" i="15"/>
  <c r="F78" i="15"/>
  <c r="G78" i="15"/>
  <c r="H78" i="15"/>
  <c r="F79" i="15"/>
  <c r="G79" i="15"/>
  <c r="H79" i="15"/>
  <c r="F80" i="15"/>
  <c r="G80" i="15"/>
  <c r="H80" i="15"/>
  <c r="F81" i="15"/>
  <c r="G81" i="15"/>
  <c r="H81" i="15"/>
  <c r="F82" i="15"/>
  <c r="G82" i="15"/>
  <c r="H82" i="15"/>
  <c r="F83" i="15"/>
  <c r="G83" i="15"/>
  <c r="H83" i="15"/>
  <c r="F84" i="15"/>
  <c r="G84" i="15"/>
  <c r="H84" i="15"/>
  <c r="G47" i="15"/>
  <c r="H47" i="15"/>
  <c r="G48" i="15"/>
  <c r="H48" i="15"/>
  <c r="G49" i="15"/>
  <c r="H49" i="15"/>
  <c r="G50" i="15"/>
  <c r="H50" i="15"/>
  <c r="G51" i="15"/>
  <c r="H51" i="15"/>
  <c r="G52" i="15"/>
  <c r="H52" i="15"/>
  <c r="G53" i="15"/>
  <c r="H53" i="15"/>
  <c r="G54" i="15"/>
  <c r="H54" i="15"/>
  <c r="G55" i="15"/>
  <c r="H55" i="15"/>
  <c r="G56" i="15"/>
  <c r="H56" i="15"/>
  <c r="G57" i="15"/>
  <c r="H57" i="15"/>
  <c r="R74" i="4"/>
  <c r="R78" i="4"/>
  <c r="R82" i="4"/>
  <c r="R86" i="4"/>
  <c r="O74" i="4"/>
  <c r="O75" i="4"/>
  <c r="R75" i="4" s="1"/>
  <c r="F75" i="4" s="1"/>
  <c r="G75" i="4" s="1"/>
  <c r="H75" i="4" s="1"/>
  <c r="O76" i="4"/>
  <c r="R76" i="4" s="1"/>
  <c r="F76" i="4" s="1"/>
  <c r="G76" i="4" s="1"/>
  <c r="H76" i="4" s="1"/>
  <c r="O77" i="4"/>
  <c r="R77" i="4" s="1"/>
  <c r="F77" i="4" s="1"/>
  <c r="G77" i="4" s="1"/>
  <c r="H77" i="4" s="1"/>
  <c r="O78" i="4"/>
  <c r="O79" i="4"/>
  <c r="R79" i="4" s="1"/>
  <c r="F79" i="4" s="1"/>
  <c r="G79" i="4" s="1"/>
  <c r="H79" i="4" s="1"/>
  <c r="O80" i="4"/>
  <c r="R80" i="4" s="1"/>
  <c r="F80" i="4" s="1"/>
  <c r="G80" i="4" s="1"/>
  <c r="H80" i="4" s="1"/>
  <c r="O81" i="4"/>
  <c r="R81" i="4" s="1"/>
  <c r="F81" i="4" s="1"/>
  <c r="G81" i="4" s="1"/>
  <c r="H81" i="4" s="1"/>
  <c r="O82" i="4"/>
  <c r="O83" i="4"/>
  <c r="R83" i="4" s="1"/>
  <c r="F83" i="4" s="1"/>
  <c r="G83" i="4" s="1"/>
  <c r="H83" i="4" s="1"/>
  <c r="O84" i="4"/>
  <c r="R84" i="4" s="1"/>
  <c r="F84" i="4" s="1"/>
  <c r="G84" i="4" s="1"/>
  <c r="H84" i="4" s="1"/>
  <c r="O85" i="4"/>
  <c r="R85" i="4" s="1"/>
  <c r="F85" i="4" s="1"/>
  <c r="G85" i="4" s="1"/>
  <c r="H85" i="4" s="1"/>
  <c r="O86" i="4"/>
  <c r="O87" i="4"/>
  <c r="R87" i="4" s="1"/>
  <c r="F87" i="4" s="1"/>
  <c r="G87" i="4" s="1"/>
  <c r="H87" i="4" s="1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R74" i="8"/>
  <c r="R75" i="8"/>
  <c r="R76" i="8"/>
  <c r="R77" i="8"/>
  <c r="R78" i="8"/>
  <c r="R79" i="8"/>
  <c r="R80" i="8"/>
  <c r="R81" i="8"/>
  <c r="R82" i="8"/>
  <c r="R83" i="8"/>
  <c r="R84" i="8"/>
  <c r="O74" i="8"/>
  <c r="O75" i="8"/>
  <c r="O76" i="8"/>
  <c r="O77" i="8"/>
  <c r="O78" i="8"/>
  <c r="O79" i="8"/>
  <c r="O80" i="8"/>
  <c r="O81" i="8"/>
  <c r="O82" i="8"/>
  <c r="O83" i="8"/>
  <c r="O84" i="8"/>
  <c r="F223" i="13"/>
  <c r="G223" i="13"/>
  <c r="H223" i="13"/>
  <c r="F224" i="13"/>
  <c r="G224" i="13"/>
  <c r="H224" i="13"/>
  <c r="F225" i="13"/>
  <c r="G225" i="13"/>
  <c r="H225" i="13"/>
  <c r="F226" i="13"/>
  <c r="G226" i="13"/>
  <c r="H226" i="13"/>
  <c r="F227" i="13"/>
  <c r="G227" i="13"/>
  <c r="H227" i="13"/>
  <c r="F228" i="13"/>
  <c r="G228" i="13"/>
  <c r="H228" i="13"/>
  <c r="F229" i="13"/>
  <c r="G229" i="13"/>
  <c r="H229" i="13"/>
  <c r="F230" i="13"/>
  <c r="G230" i="13"/>
  <c r="H230" i="13"/>
  <c r="F231" i="13"/>
  <c r="G231" i="13"/>
  <c r="H231" i="13"/>
  <c r="F232" i="13"/>
  <c r="G232" i="13"/>
  <c r="H232" i="13"/>
  <c r="F233" i="13"/>
  <c r="G233" i="13"/>
  <c r="H233" i="13"/>
  <c r="F234" i="13"/>
  <c r="G234" i="13"/>
  <c r="H234" i="13"/>
  <c r="O73" i="13"/>
  <c r="R73" i="13"/>
  <c r="O74" i="13"/>
  <c r="R74" i="13"/>
  <c r="O75" i="13"/>
  <c r="R75" i="13"/>
  <c r="O76" i="13"/>
  <c r="R76" i="13"/>
  <c r="O77" i="13"/>
  <c r="R77" i="13"/>
  <c r="O78" i="13"/>
  <c r="R78" i="13"/>
  <c r="O79" i="13"/>
  <c r="R79" i="13"/>
  <c r="O80" i="13"/>
  <c r="R80" i="13"/>
  <c r="O81" i="13"/>
  <c r="R81" i="13"/>
  <c r="O82" i="13"/>
  <c r="R82" i="13"/>
  <c r="O83" i="13"/>
  <c r="R83" i="13"/>
  <c r="O84" i="13"/>
  <c r="R84" i="13"/>
  <c r="O85" i="13"/>
  <c r="R85" i="13"/>
  <c r="F73" i="13"/>
  <c r="G73" i="13"/>
  <c r="H73" i="13"/>
  <c r="F74" i="13"/>
  <c r="G74" i="13"/>
  <c r="H74" i="13"/>
  <c r="F75" i="13"/>
  <c r="G75" i="13"/>
  <c r="H75" i="13"/>
  <c r="F76" i="13"/>
  <c r="G76" i="13"/>
  <c r="H76" i="13"/>
  <c r="F77" i="13"/>
  <c r="G77" i="13"/>
  <c r="H77" i="13"/>
  <c r="F78" i="13"/>
  <c r="G78" i="13"/>
  <c r="H78" i="13"/>
  <c r="F79" i="13"/>
  <c r="G79" i="13"/>
  <c r="H79" i="13"/>
  <c r="F80" i="13"/>
  <c r="G80" i="13"/>
  <c r="H80" i="13"/>
  <c r="F81" i="13"/>
  <c r="G81" i="13"/>
  <c r="H81" i="13"/>
  <c r="F82" i="13"/>
  <c r="G82" i="13"/>
  <c r="H82" i="13"/>
  <c r="F83" i="13"/>
  <c r="G83" i="13"/>
  <c r="H83" i="13"/>
  <c r="F84" i="13"/>
  <c r="G84" i="13"/>
  <c r="H84" i="13"/>
  <c r="F85" i="13"/>
  <c r="G85" i="13"/>
  <c r="H85" i="13"/>
  <c r="G47" i="13"/>
  <c r="H47" i="13"/>
  <c r="G48" i="13"/>
  <c r="H48" i="13"/>
  <c r="G49" i="13"/>
  <c r="H49" i="13"/>
  <c r="G50" i="13"/>
  <c r="H50" i="13"/>
  <c r="G51" i="13"/>
  <c r="H51" i="13"/>
  <c r="G52" i="13"/>
  <c r="H52" i="13"/>
  <c r="G53" i="13"/>
  <c r="H53" i="13"/>
  <c r="G54" i="13"/>
  <c r="H54" i="13"/>
  <c r="G55" i="13"/>
  <c r="H55" i="13"/>
  <c r="G56" i="13"/>
  <c r="H56" i="13"/>
  <c r="F222" i="8"/>
  <c r="G222" i="8"/>
  <c r="H222" i="8"/>
  <c r="F223" i="8"/>
  <c r="G223" i="8"/>
  <c r="H223" i="8"/>
  <c r="F224" i="8"/>
  <c r="G224" i="8"/>
  <c r="H224" i="8"/>
  <c r="F225" i="8"/>
  <c r="G225" i="8"/>
  <c r="H225" i="8"/>
  <c r="F226" i="8"/>
  <c r="G226" i="8"/>
  <c r="H226" i="8"/>
  <c r="F227" i="8"/>
  <c r="G227" i="8"/>
  <c r="H227" i="8"/>
  <c r="F228" i="8"/>
  <c r="G228" i="8"/>
  <c r="H228" i="8"/>
  <c r="F229" i="8"/>
  <c r="G229" i="8"/>
  <c r="H229" i="8"/>
  <c r="F230" i="8"/>
  <c r="G230" i="8"/>
  <c r="H230" i="8"/>
  <c r="F231" i="8"/>
  <c r="G231" i="8"/>
  <c r="H231" i="8"/>
  <c r="F232" i="8"/>
  <c r="G232" i="8"/>
  <c r="H232" i="8"/>
  <c r="F233" i="8"/>
  <c r="G233" i="8"/>
  <c r="H233" i="8"/>
  <c r="F74" i="8"/>
  <c r="G74" i="8"/>
  <c r="H74" i="8"/>
  <c r="F75" i="8"/>
  <c r="G75" i="8"/>
  <c r="H75" i="8"/>
  <c r="F76" i="8"/>
  <c r="G76" i="8"/>
  <c r="H76" i="8"/>
  <c r="F77" i="8"/>
  <c r="G77" i="8"/>
  <c r="H77" i="8"/>
  <c r="F78" i="8"/>
  <c r="G78" i="8"/>
  <c r="H78" i="8"/>
  <c r="F79" i="8"/>
  <c r="G79" i="8"/>
  <c r="H79" i="8"/>
  <c r="F80" i="8"/>
  <c r="G80" i="8"/>
  <c r="H80" i="8"/>
  <c r="F81" i="8"/>
  <c r="G81" i="8"/>
  <c r="H81" i="8"/>
  <c r="F82" i="8"/>
  <c r="G82" i="8"/>
  <c r="H82" i="8"/>
  <c r="F83" i="8"/>
  <c r="G83" i="8"/>
  <c r="H83" i="8"/>
  <c r="F84" i="8"/>
  <c r="G84" i="8"/>
  <c r="H84" i="8"/>
  <c r="G46" i="8"/>
  <c r="H46" i="8"/>
  <c r="G47" i="8"/>
  <c r="H47" i="8"/>
  <c r="G48" i="8"/>
  <c r="H48" i="8"/>
  <c r="G49" i="8"/>
  <c r="H49" i="8"/>
  <c r="G50" i="8"/>
  <c r="H50" i="8"/>
  <c r="G51" i="8"/>
  <c r="H51" i="8"/>
  <c r="G52" i="8"/>
  <c r="H52" i="8"/>
  <c r="G53" i="8"/>
  <c r="H53" i="8"/>
  <c r="G54" i="8"/>
  <c r="H54" i="8"/>
  <c r="G55" i="8"/>
  <c r="H55" i="8"/>
  <c r="G56" i="8"/>
  <c r="H56" i="8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73" i="12"/>
  <c r="G73" i="12"/>
  <c r="H73" i="12"/>
  <c r="F74" i="12"/>
  <c r="G74" i="12"/>
  <c r="H74" i="12"/>
  <c r="F75" i="12"/>
  <c r="G75" i="12"/>
  <c r="H75" i="12"/>
  <c r="F76" i="12"/>
  <c r="G76" i="12"/>
  <c r="H76" i="12"/>
  <c r="F77" i="12"/>
  <c r="G77" i="12"/>
  <c r="H77" i="12"/>
  <c r="F78" i="12"/>
  <c r="G78" i="12"/>
  <c r="H78" i="12"/>
  <c r="F79" i="12"/>
  <c r="G79" i="12"/>
  <c r="H79" i="12"/>
  <c r="F80" i="12"/>
  <c r="G80" i="12"/>
  <c r="H80" i="12"/>
  <c r="F81" i="12"/>
  <c r="G81" i="12"/>
  <c r="H81" i="12"/>
  <c r="F82" i="12"/>
  <c r="G82" i="12"/>
  <c r="H82" i="12"/>
  <c r="F83" i="12"/>
  <c r="G83" i="12"/>
  <c r="H83" i="12"/>
  <c r="F84" i="12"/>
  <c r="G84" i="12"/>
  <c r="H84" i="12"/>
  <c r="F85" i="12"/>
  <c r="G85" i="12"/>
  <c r="H8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G236" i="7"/>
  <c r="G237" i="7"/>
  <c r="G225" i="7"/>
  <c r="G226" i="7"/>
  <c r="G227" i="7"/>
  <c r="G228" i="7"/>
  <c r="G229" i="7"/>
  <c r="G230" i="7"/>
  <c r="G231" i="7"/>
  <c r="G232" i="7"/>
  <c r="G233" i="7"/>
  <c r="G234" i="7"/>
  <c r="G235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73" i="7"/>
  <c r="G73" i="7"/>
  <c r="H73" i="7"/>
  <c r="F74" i="7"/>
  <c r="G74" i="7"/>
  <c r="H74" i="7"/>
  <c r="F75" i="7"/>
  <c r="G75" i="7"/>
  <c r="H75" i="7"/>
  <c r="F76" i="7"/>
  <c r="G76" i="7"/>
  <c r="H76" i="7"/>
  <c r="F77" i="7"/>
  <c r="G77" i="7"/>
  <c r="H77" i="7"/>
  <c r="F78" i="7"/>
  <c r="G78" i="7"/>
  <c r="H78" i="7"/>
  <c r="F79" i="7"/>
  <c r="G79" i="7"/>
  <c r="H79" i="7"/>
  <c r="F80" i="7"/>
  <c r="G80" i="7"/>
  <c r="H80" i="7"/>
  <c r="F81" i="7"/>
  <c r="G81" i="7"/>
  <c r="H81" i="7"/>
  <c r="F82" i="7"/>
  <c r="G82" i="7"/>
  <c r="H82" i="7"/>
  <c r="F83" i="7"/>
  <c r="G83" i="7"/>
  <c r="H83" i="7"/>
  <c r="F84" i="7"/>
  <c r="G84" i="7"/>
  <c r="H84" i="7"/>
  <c r="F85" i="7"/>
  <c r="G85" i="7"/>
  <c r="H85" i="7"/>
  <c r="F86" i="7"/>
  <c r="G86" i="7"/>
  <c r="H86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H226" i="4"/>
  <c r="H227" i="4"/>
  <c r="H228" i="4"/>
  <c r="H229" i="4"/>
  <c r="H230" i="4"/>
  <c r="H231" i="4"/>
  <c r="H232" i="4"/>
  <c r="H233" i="4"/>
  <c r="H234" i="4"/>
  <c r="H235" i="4"/>
  <c r="H236" i="4"/>
  <c r="H237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74" i="4"/>
  <c r="G74" i="4" s="1"/>
  <c r="H74" i="4" s="1"/>
  <c r="F78" i="4"/>
  <c r="G78" i="4" s="1"/>
  <c r="H78" i="4" s="1"/>
  <c r="F82" i="4"/>
  <c r="G82" i="4" s="1"/>
  <c r="H82" i="4" s="1"/>
  <c r="F86" i="4"/>
  <c r="G86" i="4" s="1"/>
  <c r="H86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F243" i="4"/>
  <c r="G243" i="4"/>
  <c r="F244" i="4"/>
  <c r="G244" i="4"/>
  <c r="F245" i="4"/>
  <c r="G245" i="4"/>
  <c r="F246" i="4"/>
  <c r="G246" i="4"/>
  <c r="F247" i="4"/>
  <c r="G247" i="4"/>
  <c r="G242" i="4"/>
  <c r="F241" i="12"/>
  <c r="G241" i="12"/>
  <c r="F242" i="12"/>
  <c r="G242" i="12"/>
  <c r="F243" i="12"/>
  <c r="G243" i="12"/>
  <c r="F244" i="12"/>
  <c r="G244" i="12"/>
  <c r="F245" i="12"/>
  <c r="G245" i="12"/>
  <c r="G240" i="12"/>
  <c r="C70" i="6"/>
  <c r="G34" i="4"/>
  <c r="G35" i="4"/>
  <c r="G33" i="4" s="1"/>
  <c r="C64" i="6" s="1"/>
  <c r="G36" i="4"/>
  <c r="G37" i="4"/>
  <c r="H37" i="4" s="1"/>
  <c r="G38" i="4"/>
  <c r="G39" i="4"/>
  <c r="H39" i="4" s="1"/>
  <c r="G40" i="4"/>
  <c r="G41" i="4"/>
  <c r="H41" i="4" s="1"/>
  <c r="G42" i="4"/>
  <c r="G43" i="4"/>
  <c r="H43" i="4" s="1"/>
  <c r="G23" i="4"/>
  <c r="H23" i="4" s="1"/>
  <c r="G24" i="4"/>
  <c r="G25" i="4"/>
  <c r="H25" i="4" s="1"/>
  <c r="G26" i="4"/>
  <c r="G27" i="4"/>
  <c r="H27" i="4" s="1"/>
  <c r="G28" i="4"/>
  <c r="G29" i="4"/>
  <c r="H29" i="4" s="1"/>
  <c r="G30" i="4"/>
  <c r="G31" i="4"/>
  <c r="H31" i="4" s="1"/>
  <c r="G32" i="4"/>
  <c r="G22" i="4"/>
  <c r="G45" i="4"/>
  <c r="G46" i="4"/>
  <c r="G47" i="4"/>
  <c r="G48" i="4"/>
  <c r="G49" i="4"/>
  <c r="G50" i="4"/>
  <c r="G51" i="4"/>
  <c r="G52" i="4"/>
  <c r="G53" i="4"/>
  <c r="G66" i="4"/>
  <c r="G67" i="4"/>
  <c r="G68" i="4"/>
  <c r="G69" i="4"/>
  <c r="G70" i="4"/>
  <c r="G71" i="4"/>
  <c r="G44" i="4"/>
  <c r="F103" i="4"/>
  <c r="G103" i="4"/>
  <c r="G102" i="4" s="1"/>
  <c r="C67" i="6" s="1"/>
  <c r="F108" i="4"/>
  <c r="G108" i="4"/>
  <c r="F113" i="4"/>
  <c r="G113" i="4"/>
  <c r="H113" i="4" s="1"/>
  <c r="F118" i="4"/>
  <c r="G118" i="4"/>
  <c r="F123" i="4"/>
  <c r="G123" i="4"/>
  <c r="H123" i="4" s="1"/>
  <c r="F128" i="4"/>
  <c r="G128" i="4"/>
  <c r="F133" i="4"/>
  <c r="G133" i="4"/>
  <c r="H133" i="4" s="1"/>
  <c r="F138" i="4"/>
  <c r="G138" i="4"/>
  <c r="F143" i="4"/>
  <c r="G143" i="4"/>
  <c r="H143" i="4" s="1"/>
  <c r="F148" i="4"/>
  <c r="G148" i="4"/>
  <c r="F225" i="4"/>
  <c r="G225" i="4"/>
  <c r="F238" i="4"/>
  <c r="G238" i="4"/>
  <c r="F239" i="4"/>
  <c r="G239" i="4"/>
  <c r="F240" i="4"/>
  <c r="G240" i="4"/>
  <c r="F241" i="4"/>
  <c r="G241" i="4"/>
  <c r="G224" i="4"/>
  <c r="O73" i="4"/>
  <c r="R73" i="4"/>
  <c r="F73" i="4" s="1"/>
  <c r="G73" i="4" s="1"/>
  <c r="O88" i="4"/>
  <c r="R88" i="4"/>
  <c r="F88" i="4" s="1"/>
  <c r="G88" i="4" s="1"/>
  <c r="H88" i="4" s="1"/>
  <c r="O89" i="4"/>
  <c r="R89" i="4"/>
  <c r="F89" i="4" s="1"/>
  <c r="G89" i="4" s="1"/>
  <c r="O90" i="4"/>
  <c r="R90" i="4"/>
  <c r="F90" i="4" s="1"/>
  <c r="G90" i="4" s="1"/>
  <c r="H90" i="4" s="1"/>
  <c r="O91" i="4"/>
  <c r="R91" i="4"/>
  <c r="F91" i="4" s="1"/>
  <c r="G91" i="4" s="1"/>
  <c r="O92" i="4"/>
  <c r="R92" i="4"/>
  <c r="F92" i="4" s="1"/>
  <c r="G92" i="4" s="1"/>
  <c r="H92" i="4" s="1"/>
  <c r="O93" i="4"/>
  <c r="R93" i="4"/>
  <c r="F93" i="4" s="1"/>
  <c r="G93" i="4" s="1"/>
  <c r="H93" i="4" s="1"/>
  <c r="O94" i="4"/>
  <c r="R94" i="4"/>
  <c r="F94" i="4" s="1"/>
  <c r="G94" i="4" s="1"/>
  <c r="H94" i="4" s="1"/>
  <c r="O95" i="4"/>
  <c r="R95" i="4"/>
  <c r="F95" i="4" s="1"/>
  <c r="G95" i="4" s="1"/>
  <c r="O96" i="4"/>
  <c r="R96" i="4"/>
  <c r="F96" i="4" s="1"/>
  <c r="G96" i="4" s="1"/>
  <c r="H96" i="4" s="1"/>
  <c r="O97" i="4"/>
  <c r="R97" i="4"/>
  <c r="F97" i="4" s="1"/>
  <c r="G97" i="4" s="1"/>
  <c r="H97" i="4" s="1"/>
  <c r="O98" i="4"/>
  <c r="R98" i="4"/>
  <c r="F98" i="4" s="1"/>
  <c r="G98" i="4" s="1"/>
  <c r="H98" i="4" s="1"/>
  <c r="O99" i="4"/>
  <c r="R99" i="4"/>
  <c r="F99" i="4" s="1"/>
  <c r="G99" i="4" s="1"/>
  <c r="O100" i="4"/>
  <c r="R100" i="4"/>
  <c r="F100" i="4" s="1"/>
  <c r="G100" i="4" s="1"/>
  <c r="H100" i="4" s="1"/>
  <c r="O101" i="4"/>
  <c r="R101" i="4"/>
  <c r="F101" i="4" s="1"/>
  <c r="G101" i="4" s="1"/>
  <c r="H101" i="4" s="1"/>
  <c r="G155" i="4"/>
  <c r="G154" i="4" s="1"/>
  <c r="G156" i="4"/>
  <c r="G157" i="4"/>
  <c r="G158" i="4"/>
  <c r="G159" i="4"/>
  <c r="G160" i="4"/>
  <c r="G162" i="4"/>
  <c r="G161" i="4" s="1"/>
  <c r="G163" i="4"/>
  <c r="G164" i="4"/>
  <c r="G165" i="4"/>
  <c r="G166" i="4"/>
  <c r="G167" i="4"/>
  <c r="G169" i="4"/>
  <c r="G170" i="4"/>
  <c r="G171" i="4"/>
  <c r="G172" i="4"/>
  <c r="G173" i="4"/>
  <c r="G174" i="4"/>
  <c r="G168" i="4"/>
  <c r="H168" i="4" s="1"/>
  <c r="G176" i="4"/>
  <c r="G177" i="4"/>
  <c r="G175" i="4" s="1"/>
  <c r="H175" i="4" s="1"/>
  <c r="G178" i="4"/>
  <c r="G179" i="4"/>
  <c r="G180" i="4"/>
  <c r="G181" i="4"/>
  <c r="G183" i="4"/>
  <c r="G182" i="4" s="1"/>
  <c r="H182" i="4" s="1"/>
  <c r="G184" i="4"/>
  <c r="G185" i="4"/>
  <c r="G186" i="4"/>
  <c r="G187" i="4"/>
  <c r="G188" i="4"/>
  <c r="G190" i="4"/>
  <c r="G189" i="4" s="1"/>
  <c r="G191" i="4"/>
  <c r="G192" i="4"/>
  <c r="G193" i="4"/>
  <c r="G194" i="4"/>
  <c r="G195" i="4"/>
  <c r="G197" i="4"/>
  <c r="G198" i="4"/>
  <c r="G199" i="4"/>
  <c r="G200" i="4"/>
  <c r="G201" i="4"/>
  <c r="G202" i="4"/>
  <c r="G196" i="4"/>
  <c r="H196" i="4" s="1"/>
  <c r="G204" i="4"/>
  <c r="G205" i="4"/>
  <c r="G203" i="4" s="1"/>
  <c r="H203" i="4" s="1"/>
  <c r="G206" i="4"/>
  <c r="G207" i="4"/>
  <c r="G208" i="4"/>
  <c r="G209" i="4"/>
  <c r="G211" i="4"/>
  <c r="G212" i="4"/>
  <c r="G213" i="4"/>
  <c r="G214" i="4"/>
  <c r="G215" i="4"/>
  <c r="G216" i="4"/>
  <c r="G210" i="4"/>
  <c r="G218" i="4"/>
  <c r="G219" i="4"/>
  <c r="G220" i="4"/>
  <c r="G221" i="4"/>
  <c r="G222" i="4"/>
  <c r="G223" i="4"/>
  <c r="G217" i="4"/>
  <c r="G23" i="7"/>
  <c r="G24" i="7"/>
  <c r="G25" i="7"/>
  <c r="G26" i="7"/>
  <c r="G27" i="7"/>
  <c r="G28" i="7"/>
  <c r="G29" i="7"/>
  <c r="G30" i="7"/>
  <c r="G31" i="7"/>
  <c r="G32" i="7"/>
  <c r="G22" i="7"/>
  <c r="G34" i="7"/>
  <c r="G35" i="7"/>
  <c r="G36" i="7"/>
  <c r="G37" i="7"/>
  <c r="G38" i="7"/>
  <c r="G39" i="7"/>
  <c r="G40" i="7"/>
  <c r="G41" i="7"/>
  <c r="G42" i="7"/>
  <c r="G43" i="7"/>
  <c r="G33" i="7"/>
  <c r="G45" i="7"/>
  <c r="G46" i="7"/>
  <c r="G47" i="7"/>
  <c r="G48" i="7"/>
  <c r="G60" i="7"/>
  <c r="G61" i="7"/>
  <c r="G62" i="7"/>
  <c r="G63" i="7"/>
  <c r="G64" i="7"/>
  <c r="G65" i="7"/>
  <c r="G66" i="7"/>
  <c r="G67" i="7"/>
  <c r="G68" i="7"/>
  <c r="G69" i="7"/>
  <c r="G70" i="7"/>
  <c r="G44" i="7"/>
  <c r="F102" i="7"/>
  <c r="G102" i="7"/>
  <c r="G101" i="7"/>
  <c r="G224" i="7"/>
  <c r="G238" i="7"/>
  <c r="G239" i="7"/>
  <c r="G240" i="7"/>
  <c r="G241" i="7"/>
  <c r="G223" i="7"/>
  <c r="G72" i="7"/>
  <c r="O87" i="7"/>
  <c r="R87" i="7"/>
  <c r="F87" i="7"/>
  <c r="G87" i="7"/>
  <c r="O88" i="7"/>
  <c r="R88" i="7"/>
  <c r="F88" i="7"/>
  <c r="G88" i="7"/>
  <c r="O89" i="7"/>
  <c r="R89" i="7"/>
  <c r="F89" i="7"/>
  <c r="G89" i="7"/>
  <c r="O90" i="7"/>
  <c r="R90" i="7"/>
  <c r="F90" i="7"/>
  <c r="G90" i="7"/>
  <c r="O91" i="7"/>
  <c r="R91" i="7"/>
  <c r="F91" i="7"/>
  <c r="G91" i="7"/>
  <c r="O92" i="7"/>
  <c r="R92" i="7"/>
  <c r="F92" i="7"/>
  <c r="G92" i="7"/>
  <c r="O93" i="7"/>
  <c r="R93" i="7"/>
  <c r="F93" i="7"/>
  <c r="G93" i="7"/>
  <c r="O94" i="7"/>
  <c r="R94" i="7"/>
  <c r="F94" i="7"/>
  <c r="G94" i="7"/>
  <c r="O95" i="7"/>
  <c r="R95" i="7"/>
  <c r="F95" i="7"/>
  <c r="G95" i="7"/>
  <c r="O96" i="7"/>
  <c r="R96" i="7"/>
  <c r="F96" i="7"/>
  <c r="G96" i="7"/>
  <c r="O97" i="7"/>
  <c r="R97" i="7"/>
  <c r="F97" i="7"/>
  <c r="G97" i="7"/>
  <c r="O98" i="7"/>
  <c r="R98" i="7"/>
  <c r="F98" i="7"/>
  <c r="G98" i="7"/>
  <c r="O99" i="7"/>
  <c r="R99" i="7"/>
  <c r="F99" i="7"/>
  <c r="G99" i="7"/>
  <c r="O100" i="7"/>
  <c r="R100" i="7"/>
  <c r="F100" i="7"/>
  <c r="G100" i="7"/>
  <c r="G71" i="7"/>
  <c r="G21" i="7"/>
  <c r="G23" i="12"/>
  <c r="G24" i="12"/>
  <c r="G25" i="12"/>
  <c r="G26" i="12"/>
  <c r="G27" i="12"/>
  <c r="G28" i="12"/>
  <c r="G29" i="12"/>
  <c r="G30" i="12"/>
  <c r="G31" i="12"/>
  <c r="G32" i="12"/>
  <c r="G22" i="12"/>
  <c r="G34" i="12"/>
  <c r="G35" i="12"/>
  <c r="G36" i="12"/>
  <c r="G37" i="12"/>
  <c r="G38" i="12"/>
  <c r="G39" i="12"/>
  <c r="G40" i="12"/>
  <c r="G41" i="12"/>
  <c r="G42" i="12"/>
  <c r="G43" i="12"/>
  <c r="G33" i="12"/>
  <c r="G45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44" i="12"/>
  <c r="F101" i="12"/>
  <c r="G101" i="12"/>
  <c r="F106" i="12"/>
  <c r="G106" i="12"/>
  <c r="F111" i="12"/>
  <c r="G111" i="12"/>
  <c r="F116" i="12"/>
  <c r="G116" i="12"/>
  <c r="F121" i="12"/>
  <c r="G121" i="12"/>
  <c r="F126" i="12"/>
  <c r="G126" i="12"/>
  <c r="F131" i="12"/>
  <c r="G131" i="12"/>
  <c r="F136" i="12"/>
  <c r="G136" i="12"/>
  <c r="F141" i="12"/>
  <c r="G141" i="12"/>
  <c r="F146" i="12"/>
  <c r="G146" i="12"/>
  <c r="G100" i="12"/>
  <c r="F223" i="12"/>
  <c r="G223" i="12"/>
  <c r="F236" i="12"/>
  <c r="F237" i="12"/>
  <c r="G237" i="12"/>
  <c r="F238" i="12"/>
  <c r="G238" i="12"/>
  <c r="F239" i="12"/>
  <c r="G239" i="12"/>
  <c r="G222" i="12"/>
  <c r="O72" i="12"/>
  <c r="R72" i="12"/>
  <c r="F72" i="12"/>
  <c r="G72" i="12"/>
  <c r="O99" i="12"/>
  <c r="R99" i="12"/>
  <c r="F99" i="12"/>
  <c r="G99" i="12"/>
  <c r="O86" i="12"/>
  <c r="R86" i="12"/>
  <c r="F86" i="12"/>
  <c r="G86" i="12"/>
  <c r="O87" i="12"/>
  <c r="R87" i="12"/>
  <c r="F87" i="12"/>
  <c r="G87" i="12"/>
  <c r="O88" i="12"/>
  <c r="R88" i="12"/>
  <c r="F88" i="12"/>
  <c r="G88" i="12"/>
  <c r="O89" i="12"/>
  <c r="R89" i="12"/>
  <c r="F89" i="12"/>
  <c r="G89" i="12"/>
  <c r="O90" i="12"/>
  <c r="R90" i="12"/>
  <c r="F90" i="12"/>
  <c r="G90" i="12"/>
  <c r="O91" i="12"/>
  <c r="R91" i="12"/>
  <c r="F91" i="12"/>
  <c r="G91" i="12"/>
  <c r="O92" i="12"/>
  <c r="R92" i="12"/>
  <c r="F92" i="12"/>
  <c r="G92" i="12"/>
  <c r="O93" i="12"/>
  <c r="R93" i="12"/>
  <c r="F93" i="12"/>
  <c r="G93" i="12"/>
  <c r="O94" i="12"/>
  <c r="R94" i="12"/>
  <c r="F94" i="12"/>
  <c r="G94" i="12"/>
  <c r="O95" i="12"/>
  <c r="R95" i="12"/>
  <c r="F95" i="12"/>
  <c r="G95" i="12"/>
  <c r="O96" i="12"/>
  <c r="R96" i="12"/>
  <c r="F96" i="12"/>
  <c r="G96" i="12"/>
  <c r="O97" i="12"/>
  <c r="R97" i="12"/>
  <c r="F97" i="12"/>
  <c r="G97" i="12"/>
  <c r="O98" i="12"/>
  <c r="R98" i="12"/>
  <c r="F98" i="12"/>
  <c r="G98" i="12"/>
  <c r="G71" i="12"/>
  <c r="G153" i="12"/>
  <c r="G154" i="12"/>
  <c r="G155" i="12"/>
  <c r="G156" i="12"/>
  <c r="G157" i="12"/>
  <c r="G158" i="12"/>
  <c r="G152" i="12"/>
  <c r="G160" i="12"/>
  <c r="G161" i="12"/>
  <c r="G162" i="12"/>
  <c r="G163" i="12"/>
  <c r="G164" i="12"/>
  <c r="G165" i="12"/>
  <c r="G159" i="12"/>
  <c r="G167" i="12"/>
  <c r="G168" i="12"/>
  <c r="G169" i="12"/>
  <c r="G170" i="12"/>
  <c r="G171" i="12"/>
  <c r="G172" i="12"/>
  <c r="G166" i="12"/>
  <c r="G174" i="12"/>
  <c r="G175" i="12"/>
  <c r="G176" i="12"/>
  <c r="G177" i="12"/>
  <c r="G178" i="12"/>
  <c r="G179" i="12"/>
  <c r="G173" i="12"/>
  <c r="G181" i="12"/>
  <c r="G182" i="12"/>
  <c r="G183" i="12"/>
  <c r="G184" i="12"/>
  <c r="G185" i="12"/>
  <c r="G186" i="12"/>
  <c r="G180" i="12"/>
  <c r="G188" i="12"/>
  <c r="G189" i="12"/>
  <c r="G190" i="12"/>
  <c r="G191" i="12"/>
  <c r="G192" i="12"/>
  <c r="G193" i="12"/>
  <c r="G187" i="12"/>
  <c r="G195" i="12"/>
  <c r="G196" i="12"/>
  <c r="G197" i="12"/>
  <c r="G198" i="12"/>
  <c r="G199" i="12"/>
  <c r="G200" i="12"/>
  <c r="G194" i="12"/>
  <c r="G202" i="12"/>
  <c r="G203" i="12"/>
  <c r="G204" i="12"/>
  <c r="G205" i="12"/>
  <c r="G206" i="12"/>
  <c r="G207" i="12"/>
  <c r="G201" i="12"/>
  <c r="G209" i="12"/>
  <c r="G210" i="12"/>
  <c r="G211" i="12"/>
  <c r="G212" i="12"/>
  <c r="G213" i="12"/>
  <c r="G214" i="12"/>
  <c r="G208" i="12"/>
  <c r="G216" i="12"/>
  <c r="G217" i="12"/>
  <c r="G218" i="12"/>
  <c r="G219" i="12"/>
  <c r="G220" i="12"/>
  <c r="G221" i="12"/>
  <c r="G215" i="12"/>
  <c r="G151" i="12"/>
  <c r="G21" i="12"/>
  <c r="G23" i="8"/>
  <c r="G24" i="8"/>
  <c r="G25" i="8"/>
  <c r="G26" i="8"/>
  <c r="G27" i="8"/>
  <c r="G28" i="8"/>
  <c r="G29" i="8"/>
  <c r="G30" i="8"/>
  <c r="G31" i="8"/>
  <c r="G32" i="8"/>
  <c r="G22" i="8"/>
  <c r="G34" i="8"/>
  <c r="G35" i="8"/>
  <c r="G36" i="8"/>
  <c r="G37" i="8"/>
  <c r="G38" i="8"/>
  <c r="G39" i="8"/>
  <c r="G40" i="8"/>
  <c r="G41" i="8"/>
  <c r="G42" i="8"/>
  <c r="G43" i="8"/>
  <c r="G33" i="8"/>
  <c r="G45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44" i="8"/>
  <c r="F99" i="8"/>
  <c r="G99" i="8"/>
  <c r="G98" i="8"/>
  <c r="G221" i="8"/>
  <c r="G234" i="8"/>
  <c r="G235" i="8"/>
  <c r="G236" i="8"/>
  <c r="G237" i="8"/>
  <c r="G220" i="8"/>
  <c r="G72" i="8"/>
  <c r="O73" i="8"/>
  <c r="R73" i="8"/>
  <c r="F73" i="8"/>
  <c r="G73" i="8"/>
  <c r="O85" i="8"/>
  <c r="R85" i="8"/>
  <c r="F85" i="8"/>
  <c r="G85" i="8"/>
  <c r="O86" i="8"/>
  <c r="R86" i="8"/>
  <c r="F86" i="8"/>
  <c r="G86" i="8"/>
  <c r="O87" i="8"/>
  <c r="R87" i="8"/>
  <c r="F87" i="8"/>
  <c r="G87" i="8"/>
  <c r="O88" i="8"/>
  <c r="R88" i="8"/>
  <c r="F88" i="8"/>
  <c r="G88" i="8"/>
  <c r="O89" i="8"/>
  <c r="R89" i="8"/>
  <c r="F89" i="8"/>
  <c r="G89" i="8"/>
  <c r="O90" i="8"/>
  <c r="R90" i="8"/>
  <c r="F90" i="8"/>
  <c r="G90" i="8"/>
  <c r="O91" i="8"/>
  <c r="R91" i="8"/>
  <c r="F91" i="8"/>
  <c r="G91" i="8"/>
  <c r="O92" i="8"/>
  <c r="R92" i="8"/>
  <c r="F92" i="8"/>
  <c r="G92" i="8"/>
  <c r="O93" i="8"/>
  <c r="R93" i="8"/>
  <c r="F93" i="8"/>
  <c r="G93" i="8"/>
  <c r="O94" i="8"/>
  <c r="R94" i="8"/>
  <c r="F94" i="8"/>
  <c r="G94" i="8"/>
  <c r="O95" i="8"/>
  <c r="R95" i="8"/>
  <c r="F95" i="8"/>
  <c r="G95" i="8"/>
  <c r="O96" i="8"/>
  <c r="R96" i="8"/>
  <c r="F96" i="8"/>
  <c r="G96" i="8"/>
  <c r="O97" i="8"/>
  <c r="R97" i="8"/>
  <c r="F97" i="8"/>
  <c r="G97" i="8"/>
  <c r="G71" i="8"/>
  <c r="G21" i="8"/>
  <c r="G23" i="13"/>
  <c r="G24" i="13"/>
  <c r="G25" i="13"/>
  <c r="G26" i="13"/>
  <c r="G27" i="13"/>
  <c r="G28" i="13"/>
  <c r="G29" i="13"/>
  <c r="G30" i="13"/>
  <c r="G31" i="13"/>
  <c r="G32" i="13"/>
  <c r="G22" i="13"/>
  <c r="G34" i="13"/>
  <c r="G35" i="13"/>
  <c r="G36" i="13"/>
  <c r="G37" i="13"/>
  <c r="G38" i="13"/>
  <c r="G39" i="13"/>
  <c r="G40" i="13"/>
  <c r="G41" i="13"/>
  <c r="G42" i="13"/>
  <c r="G43" i="13"/>
  <c r="G33" i="13"/>
  <c r="G45" i="13"/>
  <c r="G4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44" i="13"/>
  <c r="F100" i="13"/>
  <c r="G100" i="13"/>
  <c r="G99" i="13"/>
  <c r="G222" i="13"/>
  <c r="G235" i="13"/>
  <c r="G236" i="13"/>
  <c r="G237" i="13"/>
  <c r="G238" i="13"/>
  <c r="G221" i="13"/>
  <c r="G71" i="13"/>
  <c r="O72" i="13"/>
  <c r="R72" i="13"/>
  <c r="F72" i="13"/>
  <c r="G72" i="13"/>
  <c r="O86" i="13"/>
  <c r="R86" i="13"/>
  <c r="F86" i="13"/>
  <c r="G86" i="13"/>
  <c r="O87" i="13"/>
  <c r="R87" i="13"/>
  <c r="F87" i="13"/>
  <c r="G87" i="13"/>
  <c r="O88" i="13"/>
  <c r="R88" i="13"/>
  <c r="F88" i="13"/>
  <c r="G88" i="13"/>
  <c r="O89" i="13"/>
  <c r="R89" i="13"/>
  <c r="F89" i="13"/>
  <c r="G89" i="13"/>
  <c r="O90" i="13"/>
  <c r="R90" i="13"/>
  <c r="F90" i="13"/>
  <c r="G90" i="13"/>
  <c r="O91" i="13"/>
  <c r="R91" i="13"/>
  <c r="F91" i="13"/>
  <c r="G91" i="13"/>
  <c r="O92" i="13"/>
  <c r="R92" i="13"/>
  <c r="F92" i="13"/>
  <c r="G92" i="13"/>
  <c r="O93" i="13"/>
  <c r="R93" i="13"/>
  <c r="F93" i="13"/>
  <c r="G93" i="13"/>
  <c r="O94" i="13"/>
  <c r="R94" i="13"/>
  <c r="F94" i="13"/>
  <c r="G94" i="13"/>
  <c r="O95" i="13"/>
  <c r="R95" i="13"/>
  <c r="F95" i="13"/>
  <c r="G95" i="13"/>
  <c r="O96" i="13"/>
  <c r="R96" i="13"/>
  <c r="F96" i="13"/>
  <c r="G96" i="13"/>
  <c r="O97" i="13"/>
  <c r="R97" i="13"/>
  <c r="F97" i="13"/>
  <c r="G97" i="13"/>
  <c r="O98" i="13"/>
  <c r="R98" i="13"/>
  <c r="F98" i="13"/>
  <c r="G98" i="13"/>
  <c r="G70" i="13"/>
  <c r="G21" i="13"/>
  <c r="G23" i="15"/>
  <c r="G24" i="15"/>
  <c r="G25" i="15"/>
  <c r="G26" i="15"/>
  <c r="G27" i="15"/>
  <c r="G28" i="15"/>
  <c r="G29" i="15"/>
  <c r="G30" i="15"/>
  <c r="G31" i="15"/>
  <c r="G32" i="15"/>
  <c r="G22" i="15"/>
  <c r="G34" i="15"/>
  <c r="G35" i="15"/>
  <c r="G36" i="15"/>
  <c r="G37" i="15"/>
  <c r="G38" i="15"/>
  <c r="G39" i="15"/>
  <c r="G40" i="15"/>
  <c r="G41" i="15"/>
  <c r="G42" i="15"/>
  <c r="G43" i="15"/>
  <c r="G33" i="15"/>
  <c r="G45" i="15"/>
  <c r="G46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44" i="15"/>
  <c r="F99" i="15"/>
  <c r="G99" i="15"/>
  <c r="G98" i="15"/>
  <c r="G221" i="15"/>
  <c r="G237" i="15"/>
  <c r="G238" i="15"/>
  <c r="G239" i="15"/>
  <c r="G240" i="15"/>
  <c r="G220" i="15"/>
  <c r="G72" i="15"/>
  <c r="O73" i="15"/>
  <c r="R73" i="15"/>
  <c r="F73" i="15"/>
  <c r="G73" i="15"/>
  <c r="O85" i="15"/>
  <c r="R85" i="15"/>
  <c r="F85" i="15"/>
  <c r="G85" i="15"/>
  <c r="O86" i="15"/>
  <c r="R86" i="15"/>
  <c r="F86" i="15"/>
  <c r="G86" i="15"/>
  <c r="O87" i="15"/>
  <c r="R87" i="15"/>
  <c r="F87" i="15"/>
  <c r="G87" i="15"/>
  <c r="O88" i="15"/>
  <c r="R88" i="15"/>
  <c r="F88" i="15"/>
  <c r="G88" i="15"/>
  <c r="O89" i="15"/>
  <c r="R89" i="15"/>
  <c r="F89" i="15"/>
  <c r="G89" i="15"/>
  <c r="O90" i="15"/>
  <c r="R90" i="15"/>
  <c r="F90" i="15"/>
  <c r="G90" i="15"/>
  <c r="O91" i="15"/>
  <c r="R91" i="15"/>
  <c r="F91" i="15"/>
  <c r="G91" i="15"/>
  <c r="O92" i="15"/>
  <c r="R92" i="15"/>
  <c r="F92" i="15"/>
  <c r="G92" i="15"/>
  <c r="O93" i="15"/>
  <c r="R93" i="15"/>
  <c r="F93" i="15"/>
  <c r="G93" i="15"/>
  <c r="O94" i="15"/>
  <c r="R94" i="15"/>
  <c r="F94" i="15"/>
  <c r="G94" i="15"/>
  <c r="O95" i="15"/>
  <c r="R95" i="15"/>
  <c r="F95" i="15"/>
  <c r="G95" i="15"/>
  <c r="O96" i="15"/>
  <c r="R96" i="15"/>
  <c r="F96" i="15"/>
  <c r="G96" i="15"/>
  <c r="O97" i="15"/>
  <c r="R97" i="15"/>
  <c r="F97" i="15"/>
  <c r="G97" i="15"/>
  <c r="G71" i="15"/>
  <c r="G21" i="15"/>
  <c r="G23" i="16"/>
  <c r="G24" i="16"/>
  <c r="G25" i="16"/>
  <c r="G26" i="16"/>
  <c r="G27" i="16"/>
  <c r="G28" i="16"/>
  <c r="G29" i="16"/>
  <c r="G30" i="16"/>
  <c r="G31" i="16"/>
  <c r="G32" i="16"/>
  <c r="G22" i="16"/>
  <c r="G34" i="16"/>
  <c r="G35" i="16"/>
  <c r="G36" i="16"/>
  <c r="G37" i="16"/>
  <c r="G38" i="16"/>
  <c r="G39" i="16"/>
  <c r="G40" i="16"/>
  <c r="G41" i="16"/>
  <c r="G42" i="16"/>
  <c r="G43" i="16"/>
  <c r="G33" i="16"/>
  <c r="G45" i="16"/>
  <c r="G46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44" i="16"/>
  <c r="F99" i="16"/>
  <c r="G99" i="16"/>
  <c r="G98" i="16"/>
  <c r="G221" i="16"/>
  <c r="G234" i="16"/>
  <c r="G235" i="16"/>
  <c r="G236" i="16"/>
  <c r="G237" i="16"/>
  <c r="G220" i="16"/>
  <c r="G72" i="16"/>
  <c r="O73" i="16"/>
  <c r="R73" i="16"/>
  <c r="F73" i="16"/>
  <c r="G73" i="16"/>
  <c r="O85" i="16"/>
  <c r="R85" i="16"/>
  <c r="F85" i="16"/>
  <c r="G85" i="16"/>
  <c r="O86" i="16"/>
  <c r="R86" i="16"/>
  <c r="F86" i="16"/>
  <c r="G86" i="16"/>
  <c r="O87" i="16"/>
  <c r="R87" i="16"/>
  <c r="F87" i="16"/>
  <c r="G87" i="16"/>
  <c r="O88" i="16"/>
  <c r="R88" i="16"/>
  <c r="F88" i="16"/>
  <c r="G88" i="16"/>
  <c r="O89" i="16"/>
  <c r="R89" i="16"/>
  <c r="F89" i="16"/>
  <c r="G89" i="16"/>
  <c r="O90" i="16"/>
  <c r="R90" i="16"/>
  <c r="F90" i="16"/>
  <c r="G90" i="16"/>
  <c r="O91" i="16"/>
  <c r="R91" i="16"/>
  <c r="F91" i="16"/>
  <c r="G91" i="16"/>
  <c r="O92" i="16"/>
  <c r="R92" i="16"/>
  <c r="F92" i="16"/>
  <c r="G92" i="16"/>
  <c r="O93" i="16"/>
  <c r="R93" i="16"/>
  <c r="F93" i="16"/>
  <c r="G93" i="16"/>
  <c r="O94" i="16"/>
  <c r="R94" i="16"/>
  <c r="F94" i="16"/>
  <c r="G94" i="16"/>
  <c r="O95" i="16"/>
  <c r="R95" i="16"/>
  <c r="F95" i="16"/>
  <c r="G95" i="16"/>
  <c r="O96" i="16"/>
  <c r="R96" i="16"/>
  <c r="F96" i="16"/>
  <c r="G96" i="16"/>
  <c r="O97" i="16"/>
  <c r="R97" i="16"/>
  <c r="F97" i="16"/>
  <c r="G97" i="16"/>
  <c r="G71" i="16"/>
  <c r="G21" i="16"/>
  <c r="G23" i="17"/>
  <c r="G24" i="17"/>
  <c r="G25" i="17"/>
  <c r="G26" i="17"/>
  <c r="G27" i="17"/>
  <c r="G28" i="17"/>
  <c r="G29" i="17"/>
  <c r="G30" i="17"/>
  <c r="G31" i="17"/>
  <c r="G32" i="17"/>
  <c r="G22" i="17"/>
  <c r="G34" i="17"/>
  <c r="G35" i="17"/>
  <c r="G36" i="17"/>
  <c r="G37" i="17"/>
  <c r="G38" i="17"/>
  <c r="G39" i="17"/>
  <c r="G40" i="17"/>
  <c r="G41" i="17"/>
  <c r="G42" i="17"/>
  <c r="G43" i="17"/>
  <c r="G33" i="17"/>
  <c r="G45" i="17"/>
  <c r="G46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44" i="17"/>
  <c r="F100" i="17"/>
  <c r="G100" i="17"/>
  <c r="G99" i="17"/>
  <c r="G222" i="17"/>
  <c r="G235" i="17"/>
  <c r="G236" i="17"/>
  <c r="G237" i="17"/>
  <c r="G238" i="17"/>
  <c r="G221" i="17"/>
  <c r="G73" i="17"/>
  <c r="O74" i="17"/>
  <c r="R74" i="17"/>
  <c r="F74" i="17"/>
  <c r="G74" i="17"/>
  <c r="R86" i="17"/>
  <c r="F86" i="17"/>
  <c r="G86" i="17"/>
  <c r="O87" i="17"/>
  <c r="R87" i="17"/>
  <c r="F87" i="17"/>
  <c r="G87" i="17"/>
  <c r="O88" i="17"/>
  <c r="R88" i="17"/>
  <c r="F88" i="17"/>
  <c r="G88" i="17"/>
  <c r="O89" i="17"/>
  <c r="R89" i="17"/>
  <c r="F89" i="17"/>
  <c r="G89" i="17"/>
  <c r="O90" i="17"/>
  <c r="R90" i="17"/>
  <c r="F90" i="17"/>
  <c r="G90" i="17"/>
  <c r="O91" i="17"/>
  <c r="R91" i="17"/>
  <c r="F91" i="17"/>
  <c r="G91" i="17"/>
  <c r="O92" i="17"/>
  <c r="R92" i="17"/>
  <c r="F92" i="17"/>
  <c r="G92" i="17"/>
  <c r="O93" i="17"/>
  <c r="R93" i="17"/>
  <c r="F93" i="17"/>
  <c r="G93" i="17"/>
  <c r="O94" i="17"/>
  <c r="R94" i="17"/>
  <c r="F94" i="17"/>
  <c r="G94" i="17"/>
  <c r="O95" i="17"/>
  <c r="R95" i="17"/>
  <c r="F95" i="17"/>
  <c r="G95" i="17"/>
  <c r="O96" i="17"/>
  <c r="R96" i="17"/>
  <c r="F96" i="17"/>
  <c r="G96" i="17"/>
  <c r="O97" i="17"/>
  <c r="R97" i="17"/>
  <c r="F97" i="17"/>
  <c r="G97" i="17"/>
  <c r="O98" i="17"/>
  <c r="R98" i="17"/>
  <c r="F98" i="17"/>
  <c r="G98" i="17"/>
  <c r="G72" i="17"/>
  <c r="G21" i="17"/>
  <c r="G23" i="18"/>
  <c r="G24" i="18"/>
  <c r="G25" i="18"/>
  <c r="G26" i="18"/>
  <c r="G27" i="18"/>
  <c r="G28" i="18"/>
  <c r="G29" i="18"/>
  <c r="G30" i="18"/>
  <c r="G31" i="18"/>
  <c r="G32" i="18"/>
  <c r="G22" i="18"/>
  <c r="G34" i="18"/>
  <c r="G35" i="18"/>
  <c r="G36" i="18"/>
  <c r="G37" i="18"/>
  <c r="G38" i="18"/>
  <c r="G39" i="18"/>
  <c r="G40" i="18"/>
  <c r="G41" i="18"/>
  <c r="G42" i="18"/>
  <c r="G43" i="18"/>
  <c r="G33" i="18"/>
  <c r="G45" i="18"/>
  <c r="G46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44" i="18"/>
  <c r="F100" i="18"/>
  <c r="G100" i="18"/>
  <c r="G99" i="18"/>
  <c r="G222" i="18"/>
  <c r="G235" i="18"/>
  <c r="G236" i="18"/>
  <c r="G237" i="18"/>
  <c r="G238" i="18"/>
  <c r="G221" i="18"/>
  <c r="G73" i="18"/>
  <c r="O74" i="18"/>
  <c r="R74" i="18"/>
  <c r="F74" i="18"/>
  <c r="G74" i="18"/>
  <c r="O86" i="18"/>
  <c r="R86" i="18"/>
  <c r="F86" i="18"/>
  <c r="G86" i="18"/>
  <c r="O87" i="18"/>
  <c r="R87" i="18"/>
  <c r="F87" i="18"/>
  <c r="G87" i="18"/>
  <c r="O88" i="18"/>
  <c r="R88" i="18"/>
  <c r="F88" i="18"/>
  <c r="G88" i="18"/>
  <c r="O89" i="18"/>
  <c r="R89" i="18"/>
  <c r="F89" i="18"/>
  <c r="G89" i="18"/>
  <c r="O90" i="18"/>
  <c r="R90" i="18"/>
  <c r="F90" i="18"/>
  <c r="G90" i="18"/>
  <c r="O91" i="18"/>
  <c r="R91" i="18"/>
  <c r="F91" i="18"/>
  <c r="G91" i="18"/>
  <c r="O92" i="18"/>
  <c r="R92" i="18"/>
  <c r="F92" i="18"/>
  <c r="G92" i="18"/>
  <c r="O93" i="18"/>
  <c r="R93" i="18"/>
  <c r="F93" i="18"/>
  <c r="G93" i="18"/>
  <c r="O94" i="18"/>
  <c r="R94" i="18"/>
  <c r="F94" i="18"/>
  <c r="G94" i="18"/>
  <c r="O95" i="18"/>
  <c r="R95" i="18"/>
  <c r="F95" i="18"/>
  <c r="G95" i="18"/>
  <c r="O96" i="18"/>
  <c r="R96" i="18"/>
  <c r="F96" i="18"/>
  <c r="G96" i="18"/>
  <c r="O97" i="18"/>
  <c r="R97" i="18"/>
  <c r="F97" i="18"/>
  <c r="G97" i="18"/>
  <c r="O98" i="18"/>
  <c r="R98" i="18"/>
  <c r="F98" i="18"/>
  <c r="G98" i="18"/>
  <c r="G72" i="18"/>
  <c r="G21" i="18"/>
  <c r="G23" i="14"/>
  <c r="G24" i="14"/>
  <c r="G25" i="14"/>
  <c r="G26" i="14"/>
  <c r="G27" i="14"/>
  <c r="G28" i="14"/>
  <c r="G29" i="14"/>
  <c r="G30" i="14"/>
  <c r="G31" i="14"/>
  <c r="G32" i="14"/>
  <c r="G22" i="14"/>
  <c r="G34" i="14"/>
  <c r="G35" i="14"/>
  <c r="G36" i="14"/>
  <c r="G37" i="14"/>
  <c r="G38" i="14"/>
  <c r="G39" i="14"/>
  <c r="G40" i="14"/>
  <c r="G41" i="14"/>
  <c r="G42" i="14"/>
  <c r="G43" i="14"/>
  <c r="G33" i="14"/>
  <c r="G45" i="14"/>
  <c r="G46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44" i="14"/>
  <c r="F100" i="14"/>
  <c r="G100" i="14"/>
  <c r="G99" i="14"/>
  <c r="G222" i="14"/>
  <c r="G235" i="14"/>
  <c r="G236" i="14"/>
  <c r="G237" i="14"/>
  <c r="G238" i="14"/>
  <c r="G221" i="14"/>
  <c r="G72" i="14"/>
  <c r="O73" i="14"/>
  <c r="R73" i="14"/>
  <c r="F73" i="14"/>
  <c r="G73" i="14"/>
  <c r="O86" i="14"/>
  <c r="R86" i="14"/>
  <c r="F86" i="14"/>
  <c r="G86" i="14"/>
  <c r="O87" i="14"/>
  <c r="R87" i="14"/>
  <c r="F87" i="14"/>
  <c r="G87" i="14"/>
  <c r="O88" i="14"/>
  <c r="R88" i="14"/>
  <c r="F88" i="14"/>
  <c r="G88" i="14"/>
  <c r="O89" i="14"/>
  <c r="R89" i="14"/>
  <c r="F89" i="14"/>
  <c r="G89" i="14"/>
  <c r="O90" i="14"/>
  <c r="R90" i="14"/>
  <c r="F90" i="14"/>
  <c r="G90" i="14"/>
  <c r="O91" i="14"/>
  <c r="R91" i="14"/>
  <c r="F91" i="14"/>
  <c r="G91" i="14"/>
  <c r="O92" i="14"/>
  <c r="R92" i="14"/>
  <c r="F92" i="14"/>
  <c r="G92" i="14"/>
  <c r="O93" i="14"/>
  <c r="R93" i="14"/>
  <c r="F93" i="14"/>
  <c r="G93" i="14"/>
  <c r="O94" i="14"/>
  <c r="R94" i="14"/>
  <c r="F94" i="14"/>
  <c r="G94" i="14"/>
  <c r="O95" i="14"/>
  <c r="R95" i="14"/>
  <c r="F95" i="14"/>
  <c r="G95" i="14"/>
  <c r="O96" i="14"/>
  <c r="R96" i="14"/>
  <c r="F96" i="14"/>
  <c r="G96" i="14"/>
  <c r="O97" i="14"/>
  <c r="R97" i="14"/>
  <c r="F97" i="14"/>
  <c r="G97" i="14"/>
  <c r="O98" i="14"/>
  <c r="R98" i="14"/>
  <c r="F98" i="14"/>
  <c r="G98" i="14"/>
  <c r="G71" i="14"/>
  <c r="G21" i="14"/>
  <c r="G11" i="4"/>
  <c r="G12" i="4"/>
  <c r="H12" i="4" s="1"/>
  <c r="G13" i="4"/>
  <c r="H13" i="4" s="1"/>
  <c r="G14" i="4"/>
  <c r="G15" i="4"/>
  <c r="G16" i="4"/>
  <c r="H16" i="4" s="1"/>
  <c r="G17" i="4"/>
  <c r="H17" i="4" s="1"/>
  <c r="G18" i="4"/>
  <c r="G19" i="4"/>
  <c r="G20" i="4"/>
  <c r="H20" i="4" s="1"/>
  <c r="G10" i="4"/>
  <c r="E5" i="6" s="1"/>
  <c r="E4" i="6" s="1"/>
  <c r="G11" i="7"/>
  <c r="G12" i="7"/>
  <c r="G13" i="7"/>
  <c r="G14" i="7"/>
  <c r="G15" i="7"/>
  <c r="G16" i="7"/>
  <c r="G17" i="7"/>
  <c r="G18" i="7"/>
  <c r="G19" i="7"/>
  <c r="G20" i="7"/>
  <c r="G10" i="7"/>
  <c r="G11" i="12"/>
  <c r="G12" i="12"/>
  <c r="G13" i="12"/>
  <c r="G14" i="12"/>
  <c r="G15" i="12"/>
  <c r="G16" i="12"/>
  <c r="G17" i="12"/>
  <c r="G18" i="12"/>
  <c r="G19" i="12"/>
  <c r="G20" i="12"/>
  <c r="G10" i="12"/>
  <c r="G11" i="8"/>
  <c r="G12" i="8"/>
  <c r="G13" i="8"/>
  <c r="G14" i="8"/>
  <c r="G15" i="8"/>
  <c r="G16" i="8"/>
  <c r="G17" i="8"/>
  <c r="G18" i="8"/>
  <c r="G19" i="8"/>
  <c r="G20" i="8"/>
  <c r="G10" i="8"/>
  <c r="G11" i="13"/>
  <c r="G12" i="13"/>
  <c r="G13" i="13"/>
  <c r="G14" i="13"/>
  <c r="G15" i="13"/>
  <c r="G16" i="13"/>
  <c r="G17" i="13"/>
  <c r="G18" i="13"/>
  <c r="G19" i="13"/>
  <c r="G20" i="13"/>
  <c r="G10" i="13"/>
  <c r="G11" i="15"/>
  <c r="G12" i="15"/>
  <c r="G13" i="15"/>
  <c r="G14" i="15"/>
  <c r="G15" i="15"/>
  <c r="G16" i="15"/>
  <c r="G17" i="15"/>
  <c r="G18" i="15"/>
  <c r="G19" i="15"/>
  <c r="G20" i="15"/>
  <c r="G10" i="15"/>
  <c r="G11" i="16"/>
  <c r="G12" i="16"/>
  <c r="G13" i="16"/>
  <c r="G14" i="16"/>
  <c r="G15" i="16"/>
  <c r="G16" i="16"/>
  <c r="G17" i="16"/>
  <c r="G18" i="16"/>
  <c r="G19" i="16"/>
  <c r="G20" i="16"/>
  <c r="G10" i="16"/>
  <c r="G11" i="17"/>
  <c r="G12" i="17"/>
  <c r="G13" i="17"/>
  <c r="G14" i="17"/>
  <c r="G15" i="17"/>
  <c r="G16" i="17"/>
  <c r="G17" i="17"/>
  <c r="G18" i="17"/>
  <c r="G19" i="17"/>
  <c r="G20" i="17"/>
  <c r="G10" i="17"/>
  <c r="G11" i="18"/>
  <c r="G12" i="18"/>
  <c r="G13" i="18"/>
  <c r="G14" i="18"/>
  <c r="G15" i="18"/>
  <c r="G16" i="18"/>
  <c r="G17" i="18"/>
  <c r="G18" i="18"/>
  <c r="G19" i="18"/>
  <c r="G20" i="18"/>
  <c r="G10" i="18"/>
  <c r="G11" i="14"/>
  <c r="G12" i="14"/>
  <c r="G13" i="14"/>
  <c r="G14" i="14"/>
  <c r="G15" i="14"/>
  <c r="G16" i="14"/>
  <c r="G17" i="14"/>
  <c r="G18" i="14"/>
  <c r="G19" i="14"/>
  <c r="G20" i="14"/>
  <c r="G10" i="14"/>
  <c r="C61" i="6"/>
  <c r="H11" i="4"/>
  <c r="H14" i="4"/>
  <c r="H15" i="4"/>
  <c r="H18" i="4"/>
  <c r="H19" i="4"/>
  <c r="H11" i="7"/>
  <c r="H12" i="7"/>
  <c r="H13" i="7"/>
  <c r="H14" i="7"/>
  <c r="H15" i="7"/>
  <c r="H16" i="7"/>
  <c r="H17" i="7"/>
  <c r="H18" i="7"/>
  <c r="H19" i="7"/>
  <c r="H20" i="7"/>
  <c r="H11" i="12"/>
  <c r="H12" i="12"/>
  <c r="H13" i="12"/>
  <c r="H14" i="12"/>
  <c r="H15" i="12"/>
  <c r="H16" i="12"/>
  <c r="H17" i="12"/>
  <c r="H18" i="12"/>
  <c r="H19" i="12"/>
  <c r="H20" i="12"/>
  <c r="H11" i="8"/>
  <c r="H12" i="8"/>
  <c r="H13" i="8"/>
  <c r="H14" i="8"/>
  <c r="H15" i="8"/>
  <c r="H16" i="8"/>
  <c r="H17" i="8"/>
  <c r="H18" i="8"/>
  <c r="H19" i="8"/>
  <c r="H20" i="8"/>
  <c r="H11" i="13"/>
  <c r="H12" i="13"/>
  <c r="H13" i="13"/>
  <c r="H14" i="13"/>
  <c r="H15" i="13"/>
  <c r="H16" i="13"/>
  <c r="H17" i="13"/>
  <c r="H18" i="13"/>
  <c r="H19" i="13"/>
  <c r="H20" i="13"/>
  <c r="H11" i="15"/>
  <c r="H12" i="15"/>
  <c r="H13" i="15"/>
  <c r="H14" i="15"/>
  <c r="H15" i="15"/>
  <c r="H16" i="15"/>
  <c r="H17" i="15"/>
  <c r="H18" i="15"/>
  <c r="H19" i="15"/>
  <c r="H20" i="15"/>
  <c r="H11" i="16"/>
  <c r="H12" i="16"/>
  <c r="H13" i="16"/>
  <c r="H14" i="16"/>
  <c r="H15" i="16"/>
  <c r="H16" i="16"/>
  <c r="H17" i="16"/>
  <c r="H18" i="16"/>
  <c r="H19" i="16"/>
  <c r="H20" i="16"/>
  <c r="H11" i="17"/>
  <c r="H12" i="17"/>
  <c r="H13" i="17"/>
  <c r="H14" i="17"/>
  <c r="H15" i="17"/>
  <c r="H16" i="17"/>
  <c r="H17" i="17"/>
  <c r="H18" i="17"/>
  <c r="H19" i="17"/>
  <c r="H20" i="17"/>
  <c r="H11" i="18"/>
  <c r="H12" i="18"/>
  <c r="H13" i="18"/>
  <c r="H14" i="18"/>
  <c r="H15" i="18"/>
  <c r="H16" i="18"/>
  <c r="H17" i="18"/>
  <c r="H18" i="18"/>
  <c r="H19" i="18"/>
  <c r="H20" i="18"/>
  <c r="H11" i="14"/>
  <c r="H12" i="14"/>
  <c r="H13" i="14"/>
  <c r="H14" i="14"/>
  <c r="H15" i="14"/>
  <c r="H16" i="14"/>
  <c r="H17" i="14"/>
  <c r="H18" i="14"/>
  <c r="H19" i="14"/>
  <c r="H20" i="14"/>
  <c r="H243" i="4"/>
  <c r="H244" i="4"/>
  <c r="H245" i="4"/>
  <c r="H246" i="4"/>
  <c r="H247" i="4"/>
  <c r="H34" i="4"/>
  <c r="H36" i="4"/>
  <c r="H38" i="4"/>
  <c r="H40" i="4"/>
  <c r="H42" i="4"/>
  <c r="H24" i="4"/>
  <c r="H26" i="4"/>
  <c r="H28" i="4"/>
  <c r="H30" i="4"/>
  <c r="H32" i="4"/>
  <c r="H45" i="4"/>
  <c r="H46" i="4"/>
  <c r="H47" i="4"/>
  <c r="H48" i="4"/>
  <c r="H49" i="4"/>
  <c r="H50" i="4"/>
  <c r="H51" i="4"/>
  <c r="H52" i="4"/>
  <c r="H53" i="4"/>
  <c r="H66" i="4"/>
  <c r="H67" i="4"/>
  <c r="H68" i="4"/>
  <c r="H69" i="4"/>
  <c r="H70" i="4"/>
  <c r="H71" i="4"/>
  <c r="H89" i="4"/>
  <c r="H99" i="4"/>
  <c r="H91" i="4"/>
  <c r="H95" i="4"/>
  <c r="H108" i="4"/>
  <c r="H118" i="4"/>
  <c r="H128" i="4"/>
  <c r="H138" i="4"/>
  <c r="H148" i="4"/>
  <c r="H225" i="4"/>
  <c r="H238" i="4"/>
  <c r="H239" i="4"/>
  <c r="H240" i="4"/>
  <c r="H241" i="4"/>
  <c r="H224" i="4"/>
  <c r="H161" i="4"/>
  <c r="H189" i="4"/>
  <c r="H210" i="4"/>
  <c r="H217" i="4"/>
  <c r="H23" i="7"/>
  <c r="H24" i="7"/>
  <c r="H25" i="7"/>
  <c r="H26" i="7"/>
  <c r="H27" i="7"/>
  <c r="H28" i="7"/>
  <c r="H29" i="7"/>
  <c r="H30" i="7"/>
  <c r="H31" i="7"/>
  <c r="H32" i="7"/>
  <c r="H34" i="7"/>
  <c r="H35" i="7"/>
  <c r="H36" i="7"/>
  <c r="H37" i="7"/>
  <c r="H38" i="7"/>
  <c r="H39" i="7"/>
  <c r="H40" i="7"/>
  <c r="H41" i="7"/>
  <c r="H42" i="7"/>
  <c r="H43" i="7"/>
  <c r="H45" i="7"/>
  <c r="H46" i="7"/>
  <c r="H47" i="7"/>
  <c r="H48" i="7"/>
  <c r="H60" i="7"/>
  <c r="H61" i="7"/>
  <c r="H62" i="7"/>
  <c r="H63" i="7"/>
  <c r="H64" i="7"/>
  <c r="H65" i="7"/>
  <c r="H66" i="7"/>
  <c r="H67" i="7"/>
  <c r="H68" i="7"/>
  <c r="H69" i="7"/>
  <c r="H70" i="7"/>
  <c r="H72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2" i="7"/>
  <c r="H224" i="7"/>
  <c r="H238" i="7"/>
  <c r="H239" i="7"/>
  <c r="H240" i="7"/>
  <c r="H241" i="7"/>
  <c r="H23" i="12"/>
  <c r="H24" i="12"/>
  <c r="H25" i="12"/>
  <c r="H26" i="12"/>
  <c r="H27" i="12"/>
  <c r="H28" i="12"/>
  <c r="H29" i="12"/>
  <c r="H30" i="12"/>
  <c r="H31" i="12"/>
  <c r="H32" i="12"/>
  <c r="H34" i="12"/>
  <c r="H35" i="12"/>
  <c r="H36" i="12"/>
  <c r="H37" i="12"/>
  <c r="H38" i="12"/>
  <c r="H39" i="12"/>
  <c r="H40" i="12"/>
  <c r="H41" i="12"/>
  <c r="H42" i="12"/>
  <c r="H43" i="12"/>
  <c r="H45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2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1" i="12"/>
  <c r="H106" i="12"/>
  <c r="H111" i="12"/>
  <c r="H116" i="12"/>
  <c r="H121" i="12"/>
  <c r="H126" i="12"/>
  <c r="H131" i="12"/>
  <c r="H136" i="12"/>
  <c r="H141" i="12"/>
  <c r="H146" i="12"/>
  <c r="H223" i="12"/>
  <c r="H236" i="12"/>
  <c r="H237" i="12"/>
  <c r="H238" i="12"/>
  <c r="H239" i="12"/>
  <c r="H152" i="12"/>
  <c r="H159" i="12"/>
  <c r="H166" i="12"/>
  <c r="H173" i="12"/>
  <c r="H180" i="12"/>
  <c r="H187" i="12"/>
  <c r="H194" i="12"/>
  <c r="H201" i="12"/>
  <c r="H208" i="12"/>
  <c r="H215" i="12"/>
  <c r="H241" i="12"/>
  <c r="H242" i="12"/>
  <c r="H243" i="12"/>
  <c r="H244" i="12"/>
  <c r="H245" i="12"/>
  <c r="H23" i="8"/>
  <c r="H24" i="8"/>
  <c r="H25" i="8"/>
  <c r="H26" i="8"/>
  <c r="H27" i="8"/>
  <c r="H28" i="8"/>
  <c r="H29" i="8"/>
  <c r="H30" i="8"/>
  <c r="H31" i="8"/>
  <c r="H32" i="8"/>
  <c r="H34" i="8"/>
  <c r="H35" i="8"/>
  <c r="H36" i="8"/>
  <c r="H37" i="8"/>
  <c r="H38" i="8"/>
  <c r="H39" i="8"/>
  <c r="H40" i="8"/>
  <c r="H41" i="8"/>
  <c r="H42" i="8"/>
  <c r="H43" i="8"/>
  <c r="H45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2" i="8"/>
  <c r="H73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9" i="8"/>
  <c r="H221" i="8"/>
  <c r="H234" i="8"/>
  <c r="H235" i="8"/>
  <c r="H236" i="8"/>
  <c r="H237" i="8"/>
  <c r="H23" i="13"/>
  <c r="H24" i="13"/>
  <c r="H25" i="13"/>
  <c r="H26" i="13"/>
  <c r="H27" i="13"/>
  <c r="H28" i="13"/>
  <c r="H29" i="13"/>
  <c r="H30" i="13"/>
  <c r="H31" i="13"/>
  <c r="H32" i="13"/>
  <c r="H34" i="13"/>
  <c r="H35" i="13"/>
  <c r="H36" i="13"/>
  <c r="H37" i="13"/>
  <c r="H38" i="13"/>
  <c r="H39" i="13"/>
  <c r="H40" i="13"/>
  <c r="H41" i="13"/>
  <c r="H42" i="13"/>
  <c r="H43" i="13"/>
  <c r="H45" i="13"/>
  <c r="H4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1" i="13"/>
  <c r="H72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100" i="13"/>
  <c r="H222" i="13"/>
  <c r="H235" i="13"/>
  <c r="H236" i="13"/>
  <c r="H237" i="13"/>
  <c r="H238" i="13"/>
  <c r="H23" i="15"/>
  <c r="H24" i="15"/>
  <c r="H25" i="15"/>
  <c r="H26" i="15"/>
  <c r="H27" i="15"/>
  <c r="H28" i="15"/>
  <c r="H29" i="15"/>
  <c r="H30" i="15"/>
  <c r="H31" i="15"/>
  <c r="H32" i="15"/>
  <c r="H34" i="15"/>
  <c r="H35" i="15"/>
  <c r="H36" i="15"/>
  <c r="H37" i="15"/>
  <c r="H38" i="15"/>
  <c r="H39" i="15"/>
  <c r="H40" i="15"/>
  <c r="H41" i="15"/>
  <c r="H42" i="15"/>
  <c r="H43" i="15"/>
  <c r="H45" i="15"/>
  <c r="H46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2" i="15"/>
  <c r="H73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9" i="15"/>
  <c r="H221" i="15"/>
  <c r="H237" i="15"/>
  <c r="H238" i="15"/>
  <c r="H239" i="15"/>
  <c r="H240" i="15"/>
  <c r="H23" i="16"/>
  <c r="H24" i="16"/>
  <c r="H22" i="16" s="1"/>
  <c r="H25" i="16"/>
  <c r="H26" i="16"/>
  <c r="H27" i="16"/>
  <c r="H28" i="16"/>
  <c r="H29" i="16"/>
  <c r="H30" i="16"/>
  <c r="H31" i="16"/>
  <c r="H32" i="16"/>
  <c r="H34" i="16"/>
  <c r="H35" i="16"/>
  <c r="H36" i="16"/>
  <c r="H37" i="16"/>
  <c r="H38" i="16"/>
  <c r="H39" i="16"/>
  <c r="H40" i="16"/>
  <c r="H41" i="16"/>
  <c r="H42" i="16"/>
  <c r="H43" i="16"/>
  <c r="H45" i="16"/>
  <c r="H46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2" i="16"/>
  <c r="H73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9" i="16"/>
  <c r="H221" i="16"/>
  <c r="H234" i="16"/>
  <c r="H235" i="16"/>
  <c r="H236" i="16"/>
  <c r="H237" i="16"/>
  <c r="H23" i="17"/>
  <c r="H24" i="17"/>
  <c r="H25" i="17"/>
  <c r="H26" i="17"/>
  <c r="H27" i="17"/>
  <c r="H28" i="17"/>
  <c r="H29" i="17"/>
  <c r="H30" i="17"/>
  <c r="H31" i="17"/>
  <c r="H32" i="17"/>
  <c r="H34" i="17"/>
  <c r="H35" i="17"/>
  <c r="H36" i="17"/>
  <c r="H37" i="17"/>
  <c r="H38" i="17"/>
  <c r="H39" i="17"/>
  <c r="H40" i="17"/>
  <c r="H41" i="17"/>
  <c r="H42" i="17"/>
  <c r="H43" i="17"/>
  <c r="H45" i="17"/>
  <c r="H46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3" i="17"/>
  <c r="H74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100" i="17"/>
  <c r="H222" i="17"/>
  <c r="H235" i="17"/>
  <c r="H236" i="17"/>
  <c r="H237" i="17"/>
  <c r="H238" i="17"/>
  <c r="H23" i="18"/>
  <c r="H24" i="18"/>
  <c r="H25" i="18"/>
  <c r="H26" i="18"/>
  <c r="H27" i="18"/>
  <c r="H28" i="18"/>
  <c r="H29" i="18"/>
  <c r="H30" i="18"/>
  <c r="H31" i="18"/>
  <c r="H32" i="18"/>
  <c r="H34" i="18"/>
  <c r="H35" i="18"/>
  <c r="H36" i="18"/>
  <c r="H37" i="18"/>
  <c r="H33" i="18" s="1"/>
  <c r="H38" i="18"/>
  <c r="H39" i="18"/>
  <c r="H40" i="18"/>
  <c r="H41" i="18"/>
  <c r="H42" i="18"/>
  <c r="H43" i="18"/>
  <c r="H45" i="18"/>
  <c r="H46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3" i="18"/>
  <c r="H74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100" i="18"/>
  <c r="H222" i="18"/>
  <c r="H235" i="18"/>
  <c r="H236" i="18"/>
  <c r="H237" i="18"/>
  <c r="H238" i="18"/>
  <c r="H23" i="14"/>
  <c r="H24" i="14"/>
  <c r="H25" i="14"/>
  <c r="H26" i="14"/>
  <c r="H27" i="14"/>
  <c r="H28" i="14"/>
  <c r="H29" i="14"/>
  <c r="H30" i="14"/>
  <c r="H31" i="14"/>
  <c r="H32" i="14"/>
  <c r="H34" i="14"/>
  <c r="H35" i="14"/>
  <c r="H36" i="14"/>
  <c r="H37" i="14"/>
  <c r="H38" i="14"/>
  <c r="H39" i="14"/>
  <c r="H40" i="14"/>
  <c r="H41" i="14"/>
  <c r="H42" i="14"/>
  <c r="H43" i="14"/>
  <c r="H45" i="14"/>
  <c r="H46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2" i="14"/>
  <c r="H73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100" i="14"/>
  <c r="H222" i="14"/>
  <c r="H235" i="14"/>
  <c r="H236" i="14"/>
  <c r="H237" i="14"/>
  <c r="H238" i="14"/>
  <c r="G44" i="36"/>
  <c r="G44" i="35"/>
  <c r="G44" i="34"/>
  <c r="G44" i="33"/>
  <c r="G44" i="32"/>
  <c r="G44" i="31"/>
  <c r="G44" i="30"/>
  <c r="G44" i="29"/>
  <c r="G44" i="28"/>
  <c r="G44" i="27"/>
  <c r="G44" i="26"/>
  <c r="G44" i="25"/>
  <c r="G44" i="24"/>
  <c r="G44" i="23"/>
  <c r="G44" i="22"/>
  <c r="G14" i="39"/>
  <c r="B30" i="39" s="1"/>
  <c r="A19" i="39" s="1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72" i="12"/>
  <c r="F209" i="36"/>
  <c r="G209" i="36"/>
  <c r="H209" i="36"/>
  <c r="F208" i="36"/>
  <c r="G208" i="36"/>
  <c r="H208" i="36"/>
  <c r="F207" i="36"/>
  <c r="G207" i="36"/>
  <c r="H207" i="36"/>
  <c r="F206" i="36"/>
  <c r="G206" i="36"/>
  <c r="H206" i="36"/>
  <c r="F205" i="36"/>
  <c r="G205" i="36"/>
  <c r="F203" i="36"/>
  <c r="G203" i="36"/>
  <c r="H203" i="36"/>
  <c r="F202" i="36"/>
  <c r="G202" i="36"/>
  <c r="H202" i="36"/>
  <c r="F201" i="36"/>
  <c r="G201" i="36"/>
  <c r="H201" i="36"/>
  <c r="F200" i="36"/>
  <c r="G200" i="36"/>
  <c r="H200" i="36"/>
  <c r="F199" i="36"/>
  <c r="G199" i="36"/>
  <c r="H199" i="36"/>
  <c r="G197" i="36"/>
  <c r="G196" i="36"/>
  <c r="G195" i="36"/>
  <c r="G194" i="36"/>
  <c r="G193" i="36"/>
  <c r="G192" i="36"/>
  <c r="G190" i="36"/>
  <c r="G189" i="36"/>
  <c r="G188" i="36"/>
  <c r="G187" i="36"/>
  <c r="G186" i="36"/>
  <c r="G185" i="36"/>
  <c r="G183" i="36"/>
  <c r="G182" i="36"/>
  <c r="G181" i="36"/>
  <c r="G180" i="36"/>
  <c r="G179" i="36"/>
  <c r="G178" i="36"/>
  <c r="G176" i="36"/>
  <c r="G175" i="36"/>
  <c r="G174" i="36"/>
  <c r="G173" i="36"/>
  <c r="G172" i="36"/>
  <c r="G171" i="36"/>
  <c r="G169" i="36"/>
  <c r="G168" i="36"/>
  <c r="G167" i="36"/>
  <c r="G166" i="36"/>
  <c r="G165" i="36"/>
  <c r="G164" i="36"/>
  <c r="G163" i="36"/>
  <c r="H163" i="36"/>
  <c r="G162" i="36"/>
  <c r="G161" i="36"/>
  <c r="G160" i="36"/>
  <c r="G159" i="36"/>
  <c r="G158" i="36"/>
  <c r="G157" i="36"/>
  <c r="G156" i="36"/>
  <c r="H156" i="36"/>
  <c r="G155" i="36"/>
  <c r="G154" i="36"/>
  <c r="G153" i="36"/>
  <c r="G152" i="36"/>
  <c r="G151" i="36"/>
  <c r="G150" i="36"/>
  <c r="G149" i="36"/>
  <c r="H149" i="36"/>
  <c r="G148" i="36"/>
  <c r="G147" i="36"/>
  <c r="G146" i="36"/>
  <c r="G145" i="36"/>
  <c r="G144" i="36"/>
  <c r="G143" i="36"/>
  <c r="G141" i="36"/>
  <c r="G140" i="36"/>
  <c r="G139" i="36"/>
  <c r="G138" i="36"/>
  <c r="G137" i="36"/>
  <c r="G136" i="36"/>
  <c r="G135" i="36"/>
  <c r="H135" i="36"/>
  <c r="G134" i="36"/>
  <c r="G133" i="36"/>
  <c r="G132" i="36"/>
  <c r="G131" i="36"/>
  <c r="G130" i="36"/>
  <c r="G129" i="36"/>
  <c r="F122" i="36"/>
  <c r="G122" i="36"/>
  <c r="H122" i="36"/>
  <c r="F117" i="36"/>
  <c r="G117" i="36"/>
  <c r="H117" i="36"/>
  <c r="F112" i="36"/>
  <c r="G112" i="36"/>
  <c r="H112" i="36"/>
  <c r="F107" i="36"/>
  <c r="G107" i="36"/>
  <c r="H107" i="36"/>
  <c r="F102" i="36"/>
  <c r="G102" i="36"/>
  <c r="H102" i="36"/>
  <c r="F97" i="36"/>
  <c r="G97" i="36"/>
  <c r="H97" i="36"/>
  <c r="F92" i="36"/>
  <c r="G92" i="36"/>
  <c r="H92" i="36"/>
  <c r="F87" i="36"/>
  <c r="G87" i="36"/>
  <c r="H87" i="36"/>
  <c r="F82" i="36"/>
  <c r="G82" i="36"/>
  <c r="H82" i="36"/>
  <c r="H76" i="36" s="1"/>
  <c r="F77" i="36"/>
  <c r="G77" i="36"/>
  <c r="H77" i="36"/>
  <c r="S75" i="36"/>
  <c r="O75" i="36"/>
  <c r="R75" i="36"/>
  <c r="F75" i="36"/>
  <c r="G75" i="36"/>
  <c r="H75" i="36"/>
  <c r="S74" i="36"/>
  <c r="O74" i="36"/>
  <c r="R74" i="36"/>
  <c r="F74" i="36"/>
  <c r="G74" i="36"/>
  <c r="H74" i="36"/>
  <c r="S73" i="36"/>
  <c r="O73" i="36"/>
  <c r="R73" i="36"/>
  <c r="F73" i="36"/>
  <c r="G73" i="36"/>
  <c r="H73" i="36"/>
  <c r="S72" i="36"/>
  <c r="O72" i="36"/>
  <c r="R72" i="36"/>
  <c r="F72" i="36"/>
  <c r="G72" i="36"/>
  <c r="H72" i="36"/>
  <c r="S71" i="36"/>
  <c r="O71" i="36"/>
  <c r="R71" i="36"/>
  <c r="F71" i="36"/>
  <c r="G71" i="36"/>
  <c r="H71" i="36"/>
  <c r="S70" i="36"/>
  <c r="O70" i="36"/>
  <c r="R70" i="36"/>
  <c r="F70" i="36"/>
  <c r="G70" i="36"/>
  <c r="H70" i="36"/>
  <c r="S69" i="36"/>
  <c r="O69" i="36"/>
  <c r="R69" i="36"/>
  <c r="F69" i="36"/>
  <c r="G69" i="36"/>
  <c r="H69" i="36"/>
  <c r="S68" i="36"/>
  <c r="O68" i="36"/>
  <c r="R68" i="36"/>
  <c r="F68" i="36"/>
  <c r="G68" i="36"/>
  <c r="H68" i="36"/>
  <c r="S67" i="36"/>
  <c r="O67" i="36"/>
  <c r="R67" i="36"/>
  <c r="F67" i="36"/>
  <c r="G67" i="36"/>
  <c r="H67" i="36"/>
  <c r="S66" i="36"/>
  <c r="O66" i="36"/>
  <c r="R66" i="36"/>
  <c r="F66" i="36"/>
  <c r="G66" i="36"/>
  <c r="H66" i="36"/>
  <c r="S65" i="36"/>
  <c r="O65" i="36"/>
  <c r="R65" i="36"/>
  <c r="F65" i="36"/>
  <c r="G65" i="36"/>
  <c r="H65" i="36"/>
  <c r="S64" i="36"/>
  <c r="O64" i="36"/>
  <c r="R64" i="36"/>
  <c r="F64" i="36"/>
  <c r="G64" i="36"/>
  <c r="H64" i="36"/>
  <c r="S63" i="36"/>
  <c r="O63" i="36"/>
  <c r="R63" i="36"/>
  <c r="F63" i="36"/>
  <c r="G63" i="36"/>
  <c r="H63" i="36"/>
  <c r="S62" i="36"/>
  <c r="O62" i="36"/>
  <c r="R62" i="36"/>
  <c r="F62" i="36"/>
  <c r="G62" i="36"/>
  <c r="H62" i="36"/>
  <c r="S61" i="36"/>
  <c r="R61" i="36"/>
  <c r="O61" i="36"/>
  <c r="F61" i="36"/>
  <c r="G61" i="36"/>
  <c r="H61" i="36"/>
  <c r="G59" i="36"/>
  <c r="H59" i="36"/>
  <c r="G58" i="36"/>
  <c r="H58" i="36"/>
  <c r="G57" i="36"/>
  <c r="H57" i="36"/>
  <c r="G56" i="36"/>
  <c r="H56" i="36"/>
  <c r="G55" i="36"/>
  <c r="H55" i="36"/>
  <c r="G54" i="36"/>
  <c r="H54" i="36"/>
  <c r="G53" i="36"/>
  <c r="H53" i="36"/>
  <c r="G52" i="36"/>
  <c r="H52" i="36"/>
  <c r="G51" i="36"/>
  <c r="H51" i="36"/>
  <c r="G50" i="36"/>
  <c r="H50" i="36"/>
  <c r="G49" i="36"/>
  <c r="H49" i="36"/>
  <c r="G48" i="36"/>
  <c r="H48" i="36"/>
  <c r="G47" i="36"/>
  <c r="H47" i="36"/>
  <c r="G46" i="36"/>
  <c r="H46" i="36"/>
  <c r="G45" i="36"/>
  <c r="H45" i="36"/>
  <c r="G43" i="36"/>
  <c r="H43" i="36"/>
  <c r="G42" i="36"/>
  <c r="H42" i="36"/>
  <c r="G41" i="36"/>
  <c r="H41" i="36"/>
  <c r="G40" i="36"/>
  <c r="H40" i="36"/>
  <c r="G39" i="36"/>
  <c r="H39" i="36"/>
  <c r="G38" i="36"/>
  <c r="H38" i="36"/>
  <c r="G37" i="36"/>
  <c r="H37" i="36"/>
  <c r="G36" i="36"/>
  <c r="H36" i="36"/>
  <c r="G35" i="36"/>
  <c r="H35" i="36"/>
  <c r="G34" i="36"/>
  <c r="H34" i="36"/>
  <c r="G33" i="36"/>
  <c r="G32" i="36"/>
  <c r="H32" i="36"/>
  <c r="G31" i="36"/>
  <c r="H31" i="36"/>
  <c r="G30" i="36"/>
  <c r="H30" i="36"/>
  <c r="G29" i="36"/>
  <c r="H29" i="36"/>
  <c r="G28" i="36"/>
  <c r="H28" i="36"/>
  <c r="G27" i="36"/>
  <c r="H27" i="36"/>
  <c r="G26" i="36"/>
  <c r="H26" i="36"/>
  <c r="H25" i="36"/>
  <c r="G25" i="36"/>
  <c r="H24" i="36"/>
  <c r="G24" i="36"/>
  <c r="H23" i="36"/>
  <c r="G23" i="36"/>
  <c r="G20" i="36"/>
  <c r="H20" i="36"/>
  <c r="G19" i="36"/>
  <c r="H19" i="36"/>
  <c r="G18" i="36"/>
  <c r="H18" i="36"/>
  <c r="G17" i="36"/>
  <c r="H17" i="36"/>
  <c r="G16" i="36"/>
  <c r="H16" i="36"/>
  <c r="G15" i="36"/>
  <c r="H15" i="36"/>
  <c r="G14" i="36"/>
  <c r="H14" i="36"/>
  <c r="G13" i="36"/>
  <c r="H13" i="36"/>
  <c r="G12" i="36"/>
  <c r="H12" i="36"/>
  <c r="G11" i="36"/>
  <c r="H11" i="36"/>
  <c r="H10" i="36" s="1"/>
  <c r="F209" i="35"/>
  <c r="G209" i="35"/>
  <c r="H209" i="35"/>
  <c r="F208" i="35"/>
  <c r="G208" i="35"/>
  <c r="H208" i="35"/>
  <c r="F207" i="35"/>
  <c r="G207" i="35"/>
  <c r="H207" i="35"/>
  <c r="F206" i="35"/>
  <c r="G206" i="35"/>
  <c r="H206" i="35"/>
  <c r="F205" i="35"/>
  <c r="G205" i="35"/>
  <c r="F203" i="35"/>
  <c r="G203" i="35"/>
  <c r="H203" i="35"/>
  <c r="F202" i="35"/>
  <c r="G202" i="35"/>
  <c r="H202" i="35"/>
  <c r="F201" i="35"/>
  <c r="G201" i="35"/>
  <c r="H201" i="35"/>
  <c r="F200" i="35"/>
  <c r="G200" i="35"/>
  <c r="H200" i="35"/>
  <c r="F199" i="35"/>
  <c r="G199" i="35"/>
  <c r="H199" i="35"/>
  <c r="G197" i="35"/>
  <c r="G196" i="35"/>
  <c r="G195" i="35"/>
  <c r="G194" i="35"/>
  <c r="G193" i="35"/>
  <c r="G192" i="35"/>
  <c r="G191" i="35"/>
  <c r="H191" i="35"/>
  <c r="G190" i="35"/>
  <c r="G189" i="35"/>
  <c r="G188" i="35"/>
  <c r="G187" i="35"/>
  <c r="G186" i="35"/>
  <c r="G185" i="35"/>
  <c r="G184" i="35"/>
  <c r="H184" i="35"/>
  <c r="G183" i="35"/>
  <c r="G182" i="35"/>
  <c r="G181" i="35"/>
  <c r="G180" i="35"/>
  <c r="G179" i="35"/>
  <c r="G178" i="35"/>
  <c r="G177" i="35"/>
  <c r="H177" i="35"/>
  <c r="G176" i="35"/>
  <c r="G175" i="35"/>
  <c r="G174" i="35"/>
  <c r="G173" i="35"/>
  <c r="G172" i="35"/>
  <c r="G171" i="35"/>
  <c r="G169" i="35"/>
  <c r="G168" i="35"/>
  <c r="G167" i="35"/>
  <c r="G166" i="35"/>
  <c r="G165" i="35"/>
  <c r="G164" i="35"/>
  <c r="G163" i="35"/>
  <c r="H163" i="35"/>
  <c r="G162" i="35"/>
  <c r="G161" i="35"/>
  <c r="G160" i="35"/>
  <c r="G159" i="35"/>
  <c r="G158" i="35"/>
  <c r="G157" i="35"/>
  <c r="G155" i="35"/>
  <c r="G154" i="35"/>
  <c r="G153" i="35"/>
  <c r="G152" i="35"/>
  <c r="G151" i="35"/>
  <c r="G150" i="35"/>
  <c r="G148" i="35"/>
  <c r="G147" i="35"/>
  <c r="G146" i="35"/>
  <c r="G145" i="35"/>
  <c r="G144" i="35"/>
  <c r="G143" i="35"/>
  <c r="G141" i="35"/>
  <c r="G140" i="35"/>
  <c r="G139" i="35"/>
  <c r="G138" i="35"/>
  <c r="G137" i="35"/>
  <c r="G136" i="35"/>
  <c r="G135" i="35"/>
  <c r="H135" i="35"/>
  <c r="G134" i="35"/>
  <c r="G133" i="35"/>
  <c r="G132" i="35"/>
  <c r="G131" i="35"/>
  <c r="G130" i="35"/>
  <c r="G129" i="35"/>
  <c r="G128" i="35"/>
  <c r="F122" i="35"/>
  <c r="G122" i="35"/>
  <c r="H122" i="35"/>
  <c r="F117" i="35"/>
  <c r="G117" i="35"/>
  <c r="H117" i="35"/>
  <c r="F112" i="35"/>
  <c r="G112" i="35"/>
  <c r="H112" i="35"/>
  <c r="F107" i="35"/>
  <c r="G107" i="35"/>
  <c r="H107" i="35"/>
  <c r="F102" i="35"/>
  <c r="G102" i="35"/>
  <c r="H102" i="35"/>
  <c r="F97" i="35"/>
  <c r="G97" i="35"/>
  <c r="H97" i="35"/>
  <c r="G92" i="35"/>
  <c r="H92" i="35"/>
  <c r="F92" i="35"/>
  <c r="F87" i="35"/>
  <c r="G87" i="35"/>
  <c r="H87" i="35"/>
  <c r="F82" i="35"/>
  <c r="G82" i="35"/>
  <c r="H82" i="35"/>
  <c r="F77" i="35"/>
  <c r="G77" i="35"/>
  <c r="H77" i="35"/>
  <c r="H76" i="35" s="1"/>
  <c r="S75" i="35"/>
  <c r="O75" i="35"/>
  <c r="R75" i="35"/>
  <c r="F75" i="35"/>
  <c r="G75" i="35"/>
  <c r="H75" i="35"/>
  <c r="S74" i="35"/>
  <c r="O74" i="35"/>
  <c r="R74" i="35"/>
  <c r="F74" i="35"/>
  <c r="G74" i="35"/>
  <c r="H74" i="35"/>
  <c r="S73" i="35"/>
  <c r="R73" i="35"/>
  <c r="O73" i="35"/>
  <c r="F73" i="35"/>
  <c r="G73" i="35"/>
  <c r="H73" i="35"/>
  <c r="S72" i="35"/>
  <c r="R72" i="35"/>
  <c r="F72" i="35"/>
  <c r="G72" i="35"/>
  <c r="H72" i="35"/>
  <c r="O72" i="35"/>
  <c r="S71" i="35"/>
  <c r="O71" i="35"/>
  <c r="R71" i="35"/>
  <c r="F71" i="35"/>
  <c r="G71" i="35"/>
  <c r="H71" i="35"/>
  <c r="S70" i="35"/>
  <c r="O70" i="35"/>
  <c r="R70" i="35"/>
  <c r="F70" i="35"/>
  <c r="G70" i="35"/>
  <c r="H70" i="35"/>
  <c r="S69" i="35"/>
  <c r="O69" i="35"/>
  <c r="R69" i="35"/>
  <c r="F69" i="35"/>
  <c r="G69" i="35"/>
  <c r="H69" i="35"/>
  <c r="S68" i="35"/>
  <c r="O68" i="35"/>
  <c r="R68" i="35"/>
  <c r="F68" i="35"/>
  <c r="G68" i="35"/>
  <c r="H68" i="35"/>
  <c r="S67" i="35"/>
  <c r="O67" i="35"/>
  <c r="R67" i="35"/>
  <c r="F67" i="35"/>
  <c r="G67" i="35"/>
  <c r="H67" i="35"/>
  <c r="S66" i="35"/>
  <c r="O66" i="35"/>
  <c r="R66" i="35"/>
  <c r="F66" i="35"/>
  <c r="G66" i="35"/>
  <c r="H66" i="35"/>
  <c r="S65" i="35"/>
  <c r="R65" i="35"/>
  <c r="O65" i="35"/>
  <c r="F65" i="35"/>
  <c r="G65" i="35"/>
  <c r="H65" i="35"/>
  <c r="S64" i="35"/>
  <c r="R64" i="35"/>
  <c r="F64" i="35"/>
  <c r="G64" i="35"/>
  <c r="H64" i="35"/>
  <c r="O64" i="35"/>
  <c r="S63" i="35"/>
  <c r="O63" i="35"/>
  <c r="R63" i="35"/>
  <c r="F63" i="35"/>
  <c r="G63" i="35"/>
  <c r="H63" i="35"/>
  <c r="S62" i="35"/>
  <c r="O62" i="35"/>
  <c r="R62" i="35"/>
  <c r="F62" i="35"/>
  <c r="G62" i="35"/>
  <c r="H62" i="35"/>
  <c r="S61" i="35"/>
  <c r="O61" i="35"/>
  <c r="R61" i="35"/>
  <c r="F61" i="35"/>
  <c r="G61" i="35"/>
  <c r="H61" i="35"/>
  <c r="H60" i="35" s="1"/>
  <c r="G59" i="35"/>
  <c r="H59" i="35"/>
  <c r="G58" i="35"/>
  <c r="H58" i="35"/>
  <c r="G57" i="35"/>
  <c r="H57" i="35"/>
  <c r="G56" i="35"/>
  <c r="H56" i="35"/>
  <c r="G55" i="35"/>
  <c r="H55" i="35"/>
  <c r="G54" i="35"/>
  <c r="H54" i="35"/>
  <c r="G53" i="35"/>
  <c r="H53" i="35"/>
  <c r="G52" i="35"/>
  <c r="H52" i="35"/>
  <c r="G51" i="35"/>
  <c r="H51" i="35"/>
  <c r="G50" i="35"/>
  <c r="H50" i="35"/>
  <c r="G49" i="35"/>
  <c r="H49" i="35"/>
  <c r="G48" i="35"/>
  <c r="H48" i="35"/>
  <c r="G47" i="35"/>
  <c r="H47" i="35"/>
  <c r="G46" i="35"/>
  <c r="H46" i="35"/>
  <c r="G45" i="35"/>
  <c r="H45" i="35"/>
  <c r="G43" i="35"/>
  <c r="H43" i="35"/>
  <c r="G42" i="35"/>
  <c r="H42" i="35"/>
  <c r="G41" i="35"/>
  <c r="H41" i="35"/>
  <c r="G40" i="35"/>
  <c r="H40" i="35"/>
  <c r="G39" i="35"/>
  <c r="H39" i="35"/>
  <c r="G38" i="35"/>
  <c r="H38" i="35"/>
  <c r="G37" i="35"/>
  <c r="H37" i="35"/>
  <c r="G36" i="35"/>
  <c r="H36" i="35"/>
  <c r="G35" i="35"/>
  <c r="H35" i="35"/>
  <c r="G34" i="35"/>
  <c r="H34" i="35"/>
  <c r="G32" i="35"/>
  <c r="H32" i="35"/>
  <c r="G31" i="35"/>
  <c r="H31" i="35"/>
  <c r="G30" i="35"/>
  <c r="H30" i="35"/>
  <c r="G29" i="35"/>
  <c r="H29" i="35"/>
  <c r="G28" i="35"/>
  <c r="H28" i="35"/>
  <c r="G27" i="35"/>
  <c r="H27" i="35"/>
  <c r="G26" i="35"/>
  <c r="H26" i="35"/>
  <c r="G25" i="35"/>
  <c r="H25" i="35"/>
  <c r="G24" i="35"/>
  <c r="H24" i="35"/>
  <c r="G23" i="35"/>
  <c r="H23" i="35"/>
  <c r="H20" i="35"/>
  <c r="G20" i="35"/>
  <c r="H19" i="35"/>
  <c r="G19" i="35"/>
  <c r="H18" i="35"/>
  <c r="G18" i="35"/>
  <c r="H17" i="35"/>
  <c r="G17" i="35"/>
  <c r="H16" i="35"/>
  <c r="G16" i="35"/>
  <c r="H15" i="35"/>
  <c r="G15" i="35"/>
  <c r="H14" i="35"/>
  <c r="G14" i="35"/>
  <c r="H13" i="35"/>
  <c r="G13" i="35"/>
  <c r="H12" i="35"/>
  <c r="G12" i="35"/>
  <c r="H11" i="35"/>
  <c r="G11" i="35"/>
  <c r="G10" i="35"/>
  <c r="F209" i="34"/>
  <c r="G209" i="34"/>
  <c r="H209" i="34"/>
  <c r="F208" i="34"/>
  <c r="G208" i="34"/>
  <c r="H208" i="34"/>
  <c r="F207" i="34"/>
  <c r="G207" i="34"/>
  <c r="H207" i="34"/>
  <c r="F206" i="34"/>
  <c r="G206" i="34"/>
  <c r="H206" i="34"/>
  <c r="F205" i="34"/>
  <c r="G205" i="34"/>
  <c r="F203" i="34"/>
  <c r="G203" i="34"/>
  <c r="H203" i="34"/>
  <c r="F202" i="34"/>
  <c r="G202" i="34"/>
  <c r="H202" i="34"/>
  <c r="F201" i="34"/>
  <c r="G201" i="34"/>
  <c r="H201" i="34"/>
  <c r="H198" i="34" s="1"/>
  <c r="F200" i="34"/>
  <c r="G200" i="34"/>
  <c r="H200" i="34"/>
  <c r="F199" i="34"/>
  <c r="G199" i="34"/>
  <c r="H199" i="34"/>
  <c r="G197" i="34"/>
  <c r="G196" i="34"/>
  <c r="G195" i="34"/>
  <c r="G194" i="34"/>
  <c r="G193" i="34"/>
  <c r="G192" i="34"/>
  <c r="G191" i="34"/>
  <c r="H191" i="34"/>
  <c r="G190" i="34"/>
  <c r="G189" i="34"/>
  <c r="G188" i="34"/>
  <c r="G187" i="34"/>
  <c r="G186" i="34"/>
  <c r="G185" i="34"/>
  <c r="G183" i="34"/>
  <c r="G182" i="34"/>
  <c r="G181" i="34"/>
  <c r="G180" i="34"/>
  <c r="G179" i="34"/>
  <c r="G178" i="34"/>
  <c r="G176" i="34"/>
  <c r="G175" i="34"/>
  <c r="G174" i="34"/>
  <c r="G173" i="34"/>
  <c r="G172" i="34"/>
  <c r="G171" i="34"/>
  <c r="G169" i="34"/>
  <c r="G168" i="34"/>
  <c r="G167" i="34"/>
  <c r="G166" i="34"/>
  <c r="G165" i="34"/>
  <c r="G164" i="34"/>
  <c r="G162" i="34"/>
  <c r="G161" i="34"/>
  <c r="G160" i="34"/>
  <c r="G159" i="34"/>
  <c r="G158" i="34"/>
  <c r="G157" i="34"/>
  <c r="G155" i="34"/>
  <c r="G154" i="34"/>
  <c r="G153" i="34"/>
  <c r="G152" i="34"/>
  <c r="G151" i="34"/>
  <c r="G150" i="34"/>
  <c r="G148" i="34"/>
  <c r="G147" i="34"/>
  <c r="G146" i="34"/>
  <c r="G145" i="34"/>
  <c r="G144" i="34"/>
  <c r="G143" i="34"/>
  <c r="G141" i="34"/>
  <c r="G140" i="34"/>
  <c r="G139" i="34"/>
  <c r="G138" i="34"/>
  <c r="G137" i="34"/>
  <c r="G136" i="34"/>
  <c r="G134" i="34"/>
  <c r="G133" i="34"/>
  <c r="G132" i="34"/>
  <c r="G131" i="34"/>
  <c r="G130" i="34"/>
  <c r="G129" i="34"/>
  <c r="F122" i="34"/>
  <c r="G122" i="34"/>
  <c r="H122" i="34"/>
  <c r="F117" i="34"/>
  <c r="G117" i="34"/>
  <c r="H117" i="34"/>
  <c r="F112" i="34"/>
  <c r="G112" i="34"/>
  <c r="H112" i="34"/>
  <c r="F107" i="34"/>
  <c r="G107" i="34"/>
  <c r="H107" i="34"/>
  <c r="F102" i="34"/>
  <c r="G102" i="34"/>
  <c r="H102" i="34"/>
  <c r="F97" i="34"/>
  <c r="G97" i="34"/>
  <c r="H97" i="34"/>
  <c r="F92" i="34"/>
  <c r="G92" i="34"/>
  <c r="H92" i="34"/>
  <c r="F87" i="34"/>
  <c r="G87" i="34"/>
  <c r="H87" i="34"/>
  <c r="F82" i="34"/>
  <c r="G82" i="34"/>
  <c r="H82" i="34"/>
  <c r="F77" i="34"/>
  <c r="G77" i="34"/>
  <c r="H77" i="34"/>
  <c r="S75" i="34"/>
  <c r="O75" i="34"/>
  <c r="R75" i="34"/>
  <c r="F75" i="34"/>
  <c r="G75" i="34"/>
  <c r="H75" i="34"/>
  <c r="S74" i="34"/>
  <c r="O74" i="34"/>
  <c r="R74" i="34"/>
  <c r="F74" i="34"/>
  <c r="G74" i="34"/>
  <c r="H74" i="34"/>
  <c r="S73" i="34"/>
  <c r="O73" i="34"/>
  <c r="R73" i="34"/>
  <c r="F73" i="34"/>
  <c r="G73" i="34"/>
  <c r="H73" i="34"/>
  <c r="S72" i="34"/>
  <c r="O72" i="34"/>
  <c r="R72" i="34"/>
  <c r="F72" i="34"/>
  <c r="G72" i="34"/>
  <c r="H72" i="34"/>
  <c r="S71" i="34"/>
  <c r="O71" i="34"/>
  <c r="R71" i="34"/>
  <c r="F71" i="34"/>
  <c r="G71" i="34"/>
  <c r="H71" i="34"/>
  <c r="S70" i="34"/>
  <c r="O70" i="34"/>
  <c r="R70" i="34"/>
  <c r="F70" i="34"/>
  <c r="G70" i="34"/>
  <c r="H70" i="34"/>
  <c r="S69" i="34"/>
  <c r="O69" i="34"/>
  <c r="R69" i="34"/>
  <c r="F69" i="34"/>
  <c r="G69" i="34"/>
  <c r="H69" i="34"/>
  <c r="S68" i="34"/>
  <c r="O68" i="34"/>
  <c r="R68" i="34"/>
  <c r="F68" i="34"/>
  <c r="G68" i="34"/>
  <c r="H68" i="34"/>
  <c r="S67" i="34"/>
  <c r="O67" i="34"/>
  <c r="R67" i="34"/>
  <c r="F67" i="34"/>
  <c r="G67" i="34"/>
  <c r="H67" i="34"/>
  <c r="S66" i="34"/>
  <c r="O66" i="34"/>
  <c r="R66" i="34"/>
  <c r="F66" i="34"/>
  <c r="G66" i="34"/>
  <c r="H66" i="34"/>
  <c r="S65" i="34"/>
  <c r="R65" i="34"/>
  <c r="O65" i="34"/>
  <c r="F65" i="34"/>
  <c r="G65" i="34"/>
  <c r="H65" i="34"/>
  <c r="S64" i="34"/>
  <c r="R64" i="34"/>
  <c r="F64" i="34"/>
  <c r="G64" i="34"/>
  <c r="H64" i="34"/>
  <c r="O64" i="34"/>
  <c r="S63" i="34"/>
  <c r="O63" i="34"/>
  <c r="R63" i="34"/>
  <c r="F63" i="34"/>
  <c r="G63" i="34"/>
  <c r="H63" i="34"/>
  <c r="S62" i="34"/>
  <c r="O62" i="34"/>
  <c r="R62" i="34"/>
  <c r="F62" i="34"/>
  <c r="G62" i="34"/>
  <c r="H62" i="34"/>
  <c r="S61" i="34"/>
  <c r="O61" i="34"/>
  <c r="R61" i="34"/>
  <c r="F61" i="34"/>
  <c r="G61" i="34"/>
  <c r="H61" i="34"/>
  <c r="H60" i="34" s="1"/>
  <c r="G59" i="34"/>
  <c r="H59" i="34"/>
  <c r="G58" i="34"/>
  <c r="H58" i="34"/>
  <c r="G57" i="34"/>
  <c r="H57" i="34"/>
  <c r="G56" i="34"/>
  <c r="H56" i="34"/>
  <c r="G55" i="34"/>
  <c r="H55" i="34"/>
  <c r="G54" i="34"/>
  <c r="H54" i="34"/>
  <c r="G53" i="34"/>
  <c r="H53" i="34"/>
  <c r="G52" i="34"/>
  <c r="H52" i="34"/>
  <c r="G51" i="34"/>
  <c r="H51" i="34"/>
  <c r="G50" i="34"/>
  <c r="H50" i="34"/>
  <c r="G49" i="34"/>
  <c r="H49" i="34"/>
  <c r="G48" i="34"/>
  <c r="H48" i="34"/>
  <c r="G47" i="34"/>
  <c r="H47" i="34"/>
  <c r="G46" i="34"/>
  <c r="H46" i="34"/>
  <c r="H44" i="34" s="1"/>
  <c r="G45" i="34"/>
  <c r="H45" i="34"/>
  <c r="G43" i="34"/>
  <c r="H43" i="34"/>
  <c r="G42" i="34"/>
  <c r="H42" i="34"/>
  <c r="G41" i="34"/>
  <c r="H41" i="34"/>
  <c r="G40" i="34"/>
  <c r="H40" i="34"/>
  <c r="G39" i="34"/>
  <c r="H39" i="34"/>
  <c r="G38" i="34"/>
  <c r="H38" i="34"/>
  <c r="G37" i="34"/>
  <c r="H37" i="34"/>
  <c r="G36" i="34"/>
  <c r="H36" i="34"/>
  <c r="G35" i="34"/>
  <c r="H35" i="34"/>
  <c r="G34" i="34"/>
  <c r="H34" i="34"/>
  <c r="G32" i="34"/>
  <c r="H32" i="34"/>
  <c r="G31" i="34"/>
  <c r="H31" i="34"/>
  <c r="G30" i="34"/>
  <c r="H30" i="34"/>
  <c r="G29" i="34"/>
  <c r="H29" i="34"/>
  <c r="G28" i="34"/>
  <c r="H28" i="34"/>
  <c r="G27" i="34"/>
  <c r="H27" i="34"/>
  <c r="G26" i="34"/>
  <c r="H26" i="34"/>
  <c r="G25" i="34"/>
  <c r="H25" i="34"/>
  <c r="G24" i="34"/>
  <c r="H24" i="34"/>
  <c r="G23" i="34"/>
  <c r="H23" i="34"/>
  <c r="G20" i="34"/>
  <c r="H20" i="34"/>
  <c r="G19" i="34"/>
  <c r="H19" i="34"/>
  <c r="G18" i="34"/>
  <c r="H18" i="34"/>
  <c r="G17" i="34"/>
  <c r="H17" i="34"/>
  <c r="G16" i="34"/>
  <c r="H16" i="34"/>
  <c r="G15" i="34"/>
  <c r="H15" i="34"/>
  <c r="G14" i="34"/>
  <c r="H14" i="34"/>
  <c r="G13" i="34"/>
  <c r="H13" i="34"/>
  <c r="G12" i="34"/>
  <c r="H12" i="34"/>
  <c r="H10" i="34" s="1"/>
  <c r="G11" i="34"/>
  <c r="H11" i="34"/>
  <c r="F209" i="33"/>
  <c r="G209" i="33"/>
  <c r="H209" i="33"/>
  <c r="F208" i="33"/>
  <c r="G208" i="33"/>
  <c r="H208" i="33"/>
  <c r="F207" i="33"/>
  <c r="G207" i="33"/>
  <c r="H207" i="33"/>
  <c r="F206" i="33"/>
  <c r="G206" i="33"/>
  <c r="H206" i="33"/>
  <c r="F205" i="33"/>
  <c r="G205" i="33"/>
  <c r="F203" i="33"/>
  <c r="G203" i="33"/>
  <c r="H203" i="33"/>
  <c r="F202" i="33"/>
  <c r="G202" i="33"/>
  <c r="H202" i="33"/>
  <c r="F201" i="33"/>
  <c r="G201" i="33"/>
  <c r="H201" i="33"/>
  <c r="F200" i="33"/>
  <c r="G200" i="33"/>
  <c r="H200" i="33"/>
  <c r="F199" i="33"/>
  <c r="G199" i="33"/>
  <c r="H199" i="33"/>
  <c r="G197" i="33"/>
  <c r="G196" i="33"/>
  <c r="G195" i="33"/>
  <c r="G194" i="33"/>
  <c r="G193" i="33"/>
  <c r="G192" i="33"/>
  <c r="G191" i="33"/>
  <c r="H191" i="33"/>
  <c r="G190" i="33"/>
  <c r="G189" i="33"/>
  <c r="G188" i="33"/>
  <c r="G187" i="33"/>
  <c r="G186" i="33"/>
  <c r="G185" i="33"/>
  <c r="G183" i="33"/>
  <c r="G182" i="33"/>
  <c r="G181" i="33"/>
  <c r="G180" i="33"/>
  <c r="G179" i="33"/>
  <c r="G178" i="33"/>
  <c r="G176" i="33"/>
  <c r="G175" i="33"/>
  <c r="G174" i="33"/>
  <c r="G173" i="33"/>
  <c r="G172" i="33"/>
  <c r="G171" i="33"/>
  <c r="G169" i="33"/>
  <c r="G168" i="33"/>
  <c r="G167" i="33"/>
  <c r="G166" i="33"/>
  <c r="G165" i="33"/>
  <c r="G164" i="33"/>
  <c r="G162" i="33"/>
  <c r="G161" i="33"/>
  <c r="G160" i="33"/>
  <c r="G159" i="33"/>
  <c r="G158" i="33"/>
  <c r="G157" i="33"/>
  <c r="G155" i="33"/>
  <c r="G154" i="33"/>
  <c r="G153" i="33"/>
  <c r="G152" i="33"/>
  <c r="G151" i="33"/>
  <c r="G150" i="33"/>
  <c r="G148" i="33"/>
  <c r="G147" i="33"/>
  <c r="G146" i="33"/>
  <c r="G145" i="33"/>
  <c r="G144" i="33"/>
  <c r="G143" i="33"/>
  <c r="G141" i="33"/>
  <c r="G140" i="33"/>
  <c r="G139" i="33"/>
  <c r="G138" i="33"/>
  <c r="G137" i="33"/>
  <c r="G136" i="33"/>
  <c r="G134" i="33"/>
  <c r="G133" i="33"/>
  <c r="G132" i="33"/>
  <c r="G131" i="33"/>
  <c r="G130" i="33"/>
  <c r="G129" i="33"/>
  <c r="F122" i="33"/>
  <c r="G122" i="33"/>
  <c r="H122" i="33"/>
  <c r="F117" i="33"/>
  <c r="G117" i="33"/>
  <c r="H117" i="33"/>
  <c r="F112" i="33"/>
  <c r="G112" i="33"/>
  <c r="H112" i="33"/>
  <c r="F107" i="33"/>
  <c r="G107" i="33"/>
  <c r="H107" i="33"/>
  <c r="F102" i="33"/>
  <c r="G102" i="33"/>
  <c r="H102" i="33"/>
  <c r="F97" i="33"/>
  <c r="G97" i="33"/>
  <c r="H97" i="33"/>
  <c r="G92" i="33"/>
  <c r="H92" i="33"/>
  <c r="F92" i="33"/>
  <c r="F87" i="33"/>
  <c r="G87" i="33"/>
  <c r="H87" i="33"/>
  <c r="F82" i="33"/>
  <c r="G82" i="33"/>
  <c r="H82" i="33"/>
  <c r="F77" i="33"/>
  <c r="G77" i="33"/>
  <c r="H77" i="33"/>
  <c r="S75" i="33"/>
  <c r="O75" i="33"/>
  <c r="R75" i="33"/>
  <c r="F75" i="33"/>
  <c r="G75" i="33"/>
  <c r="H75" i="33"/>
  <c r="S74" i="33"/>
  <c r="O74" i="33"/>
  <c r="R74" i="33"/>
  <c r="F74" i="33"/>
  <c r="G74" i="33"/>
  <c r="H74" i="33"/>
  <c r="S73" i="33"/>
  <c r="R73" i="33"/>
  <c r="O73" i="33"/>
  <c r="F73" i="33"/>
  <c r="G73" i="33"/>
  <c r="H73" i="33"/>
  <c r="S72" i="33"/>
  <c r="R72" i="33"/>
  <c r="F72" i="33"/>
  <c r="G72" i="33"/>
  <c r="H72" i="33"/>
  <c r="O72" i="33"/>
  <c r="S71" i="33"/>
  <c r="O71" i="33"/>
  <c r="R71" i="33"/>
  <c r="F71" i="33"/>
  <c r="G71" i="33"/>
  <c r="H71" i="33"/>
  <c r="S70" i="33"/>
  <c r="O70" i="33"/>
  <c r="R70" i="33"/>
  <c r="F70" i="33"/>
  <c r="G70" i="33"/>
  <c r="H70" i="33"/>
  <c r="S69" i="33"/>
  <c r="O69" i="33"/>
  <c r="R69" i="33"/>
  <c r="F69" i="33"/>
  <c r="G69" i="33"/>
  <c r="H69" i="33"/>
  <c r="S68" i="33"/>
  <c r="O68" i="33"/>
  <c r="R68" i="33"/>
  <c r="F68" i="33"/>
  <c r="G68" i="33"/>
  <c r="H68" i="33"/>
  <c r="S67" i="33"/>
  <c r="O67" i="33"/>
  <c r="R67" i="33"/>
  <c r="F67" i="33"/>
  <c r="G67" i="33"/>
  <c r="H67" i="33"/>
  <c r="S66" i="33"/>
  <c r="O66" i="33"/>
  <c r="R66" i="33"/>
  <c r="F66" i="33"/>
  <c r="G66" i="33"/>
  <c r="H66" i="33"/>
  <c r="S65" i="33"/>
  <c r="O65" i="33"/>
  <c r="R65" i="33"/>
  <c r="F65" i="33"/>
  <c r="G65" i="33"/>
  <c r="H65" i="33"/>
  <c r="S64" i="33"/>
  <c r="O64" i="33"/>
  <c r="R64" i="33"/>
  <c r="F64" i="33"/>
  <c r="G64" i="33"/>
  <c r="H64" i="33"/>
  <c r="S63" i="33"/>
  <c r="O63" i="33"/>
  <c r="R63" i="33"/>
  <c r="F63" i="33"/>
  <c r="G63" i="33"/>
  <c r="H63" i="33"/>
  <c r="S62" i="33"/>
  <c r="O62" i="33"/>
  <c r="R62" i="33"/>
  <c r="F62" i="33"/>
  <c r="G62" i="33"/>
  <c r="H62" i="33"/>
  <c r="S61" i="33"/>
  <c r="O61" i="33"/>
  <c r="R61" i="33"/>
  <c r="F61" i="33"/>
  <c r="G61" i="33"/>
  <c r="H61" i="33"/>
  <c r="G59" i="33"/>
  <c r="H59" i="33"/>
  <c r="G58" i="33"/>
  <c r="H58" i="33"/>
  <c r="G57" i="33"/>
  <c r="H57" i="33"/>
  <c r="G56" i="33"/>
  <c r="H56" i="33"/>
  <c r="G55" i="33"/>
  <c r="H55" i="33"/>
  <c r="G54" i="33"/>
  <c r="H54" i="33"/>
  <c r="G53" i="33"/>
  <c r="H53" i="33"/>
  <c r="G52" i="33"/>
  <c r="H52" i="33"/>
  <c r="G51" i="33"/>
  <c r="H51" i="33"/>
  <c r="G50" i="33"/>
  <c r="H50" i="33"/>
  <c r="G49" i="33"/>
  <c r="H49" i="33"/>
  <c r="G48" i="33"/>
  <c r="H48" i="33"/>
  <c r="G47" i="33"/>
  <c r="H47" i="33"/>
  <c r="G46" i="33"/>
  <c r="H46" i="33"/>
  <c r="G45" i="33"/>
  <c r="H45" i="33"/>
  <c r="H44" i="33" s="1"/>
  <c r="G43" i="33"/>
  <c r="H43" i="33"/>
  <c r="G42" i="33"/>
  <c r="H42" i="33"/>
  <c r="G41" i="33"/>
  <c r="H41" i="33"/>
  <c r="G40" i="33"/>
  <c r="H40" i="33"/>
  <c r="G39" i="33"/>
  <c r="H39" i="33"/>
  <c r="G38" i="33"/>
  <c r="H38" i="33"/>
  <c r="G37" i="33"/>
  <c r="H37" i="33"/>
  <c r="G36" i="33"/>
  <c r="H36" i="33"/>
  <c r="G35" i="33"/>
  <c r="H35" i="33"/>
  <c r="G34" i="33"/>
  <c r="H34" i="33"/>
  <c r="H33" i="33" s="1"/>
  <c r="G32" i="33"/>
  <c r="H32" i="33"/>
  <c r="G31" i="33"/>
  <c r="H31" i="33"/>
  <c r="G30" i="33"/>
  <c r="H30" i="33"/>
  <c r="G29" i="33"/>
  <c r="H29" i="33"/>
  <c r="G28" i="33"/>
  <c r="H28" i="33"/>
  <c r="G27" i="33"/>
  <c r="H27" i="33"/>
  <c r="G26" i="33"/>
  <c r="H26" i="33"/>
  <c r="G25" i="33"/>
  <c r="H25" i="33"/>
  <c r="G24" i="33"/>
  <c r="H24" i="33"/>
  <c r="G23" i="33"/>
  <c r="H23" i="33"/>
  <c r="H22" i="33" s="1"/>
  <c r="G20" i="33"/>
  <c r="H20" i="33"/>
  <c r="G19" i="33"/>
  <c r="H19" i="33"/>
  <c r="G18" i="33"/>
  <c r="H18" i="33"/>
  <c r="G17" i="33"/>
  <c r="H17" i="33"/>
  <c r="G16" i="33"/>
  <c r="H16" i="33"/>
  <c r="G15" i="33"/>
  <c r="H15" i="33"/>
  <c r="G14" i="33"/>
  <c r="H14" i="33"/>
  <c r="G13" i="33"/>
  <c r="H13" i="33"/>
  <c r="G12" i="33"/>
  <c r="H12" i="33"/>
  <c r="G11" i="33"/>
  <c r="H11" i="33"/>
  <c r="H10" i="33" s="1"/>
  <c r="F209" i="32"/>
  <c r="G209" i="32"/>
  <c r="H209" i="32"/>
  <c r="F208" i="32"/>
  <c r="G208" i="32"/>
  <c r="H208" i="32"/>
  <c r="F207" i="32"/>
  <c r="G207" i="32"/>
  <c r="H207" i="32"/>
  <c r="F206" i="32"/>
  <c r="G206" i="32"/>
  <c r="H206" i="32"/>
  <c r="F205" i="32"/>
  <c r="G205" i="32"/>
  <c r="F203" i="32"/>
  <c r="G203" i="32"/>
  <c r="H203" i="32"/>
  <c r="F202" i="32"/>
  <c r="G202" i="32"/>
  <c r="H202" i="32"/>
  <c r="F201" i="32"/>
  <c r="G201" i="32"/>
  <c r="H201" i="32"/>
  <c r="F200" i="32"/>
  <c r="G200" i="32"/>
  <c r="H200" i="32"/>
  <c r="F199" i="32"/>
  <c r="G199" i="32"/>
  <c r="H199" i="32"/>
  <c r="G197" i="32"/>
  <c r="G196" i="32"/>
  <c r="G195" i="32"/>
  <c r="G194" i="32"/>
  <c r="G193" i="32"/>
  <c r="G192" i="32"/>
  <c r="G190" i="32"/>
  <c r="G189" i="32"/>
  <c r="G188" i="32"/>
  <c r="G187" i="32"/>
  <c r="G186" i="32"/>
  <c r="G185" i="32"/>
  <c r="G183" i="32"/>
  <c r="G182" i="32"/>
  <c r="G181" i="32"/>
  <c r="G180" i="32"/>
  <c r="G179" i="32"/>
  <c r="G178" i="32"/>
  <c r="G176" i="32"/>
  <c r="G175" i="32"/>
  <c r="G174" i="32"/>
  <c r="G173" i="32"/>
  <c r="G172" i="32"/>
  <c r="G171" i="32"/>
  <c r="G169" i="32"/>
  <c r="G168" i="32"/>
  <c r="G167" i="32"/>
  <c r="G166" i="32"/>
  <c r="G165" i="32"/>
  <c r="G164" i="32"/>
  <c r="G162" i="32"/>
  <c r="G161" i="32"/>
  <c r="G160" i="32"/>
  <c r="G159" i="32"/>
  <c r="G158" i="32"/>
  <c r="G157" i="32"/>
  <c r="G155" i="32"/>
  <c r="G154" i="32"/>
  <c r="G153" i="32"/>
  <c r="G152" i="32"/>
  <c r="G151" i="32"/>
  <c r="G150" i="32"/>
  <c r="G149" i="32"/>
  <c r="H149" i="32"/>
  <c r="G148" i="32"/>
  <c r="G147" i="32"/>
  <c r="G146" i="32"/>
  <c r="G145" i="32"/>
  <c r="G144" i="32"/>
  <c r="G143" i="32"/>
  <c r="G142" i="32"/>
  <c r="H142" i="32"/>
  <c r="G141" i="32"/>
  <c r="G140" i="32"/>
  <c r="G139" i="32"/>
  <c r="G138" i="32"/>
  <c r="G137" i="32"/>
  <c r="G136" i="32"/>
  <c r="G135" i="32"/>
  <c r="H135" i="32"/>
  <c r="G134" i="32"/>
  <c r="G133" i="32"/>
  <c r="G132" i="32"/>
  <c r="G131" i="32"/>
  <c r="G130" i="32"/>
  <c r="G129" i="32"/>
  <c r="F122" i="32"/>
  <c r="G122" i="32"/>
  <c r="H122" i="32"/>
  <c r="F117" i="32"/>
  <c r="G117" i="32"/>
  <c r="H117" i="32"/>
  <c r="F112" i="32"/>
  <c r="G112" i="32"/>
  <c r="H112" i="32"/>
  <c r="F107" i="32"/>
  <c r="G107" i="32"/>
  <c r="H107" i="32"/>
  <c r="F102" i="32"/>
  <c r="G102" i="32"/>
  <c r="H102" i="32"/>
  <c r="F97" i="32"/>
  <c r="G97" i="32"/>
  <c r="H97" i="32"/>
  <c r="F92" i="32"/>
  <c r="G92" i="32"/>
  <c r="H92" i="32"/>
  <c r="F87" i="32"/>
  <c r="G87" i="32"/>
  <c r="H87" i="32"/>
  <c r="F82" i="32"/>
  <c r="G82" i="32"/>
  <c r="H82" i="32"/>
  <c r="F77" i="32"/>
  <c r="G77" i="32"/>
  <c r="H77" i="32"/>
  <c r="S75" i="32"/>
  <c r="O75" i="32"/>
  <c r="R75" i="32"/>
  <c r="F75" i="32"/>
  <c r="G75" i="32"/>
  <c r="H75" i="32"/>
  <c r="S74" i="32"/>
  <c r="O74" i="32"/>
  <c r="R74" i="32"/>
  <c r="F74" i="32"/>
  <c r="G74" i="32"/>
  <c r="H74" i="32"/>
  <c r="S73" i="32"/>
  <c r="O73" i="32"/>
  <c r="R73" i="32"/>
  <c r="F73" i="32"/>
  <c r="G73" i="32"/>
  <c r="H73" i="32"/>
  <c r="S72" i="32"/>
  <c r="O72" i="32"/>
  <c r="R72" i="32"/>
  <c r="F72" i="32"/>
  <c r="G72" i="32"/>
  <c r="H72" i="32"/>
  <c r="S71" i="32"/>
  <c r="O71" i="32"/>
  <c r="R71" i="32"/>
  <c r="F71" i="32"/>
  <c r="G71" i="32"/>
  <c r="H71" i="32"/>
  <c r="S70" i="32"/>
  <c r="O70" i="32"/>
  <c r="R70" i="32"/>
  <c r="F70" i="32"/>
  <c r="G70" i="32"/>
  <c r="H70" i="32"/>
  <c r="S69" i="32"/>
  <c r="O69" i="32"/>
  <c r="R69" i="32"/>
  <c r="F69" i="32"/>
  <c r="G69" i="32"/>
  <c r="H69" i="32"/>
  <c r="S68" i="32"/>
  <c r="O68" i="32"/>
  <c r="R68" i="32"/>
  <c r="F68" i="32"/>
  <c r="G68" i="32"/>
  <c r="H68" i="32"/>
  <c r="S67" i="32"/>
  <c r="O67" i="32"/>
  <c r="R67" i="32"/>
  <c r="F67" i="32"/>
  <c r="G67" i="32"/>
  <c r="H67" i="32"/>
  <c r="S66" i="32"/>
  <c r="O66" i="32"/>
  <c r="R66" i="32"/>
  <c r="F66" i="32"/>
  <c r="G66" i="32"/>
  <c r="H66" i="32"/>
  <c r="S65" i="32"/>
  <c r="O65" i="32"/>
  <c r="R65" i="32"/>
  <c r="F65" i="32"/>
  <c r="G65" i="32"/>
  <c r="H65" i="32"/>
  <c r="S64" i="32"/>
  <c r="O64" i="32"/>
  <c r="R64" i="32"/>
  <c r="F64" i="32"/>
  <c r="G64" i="32"/>
  <c r="H64" i="32"/>
  <c r="S63" i="32"/>
  <c r="R63" i="32"/>
  <c r="O63" i="32"/>
  <c r="F63" i="32"/>
  <c r="G63" i="32"/>
  <c r="H63" i="32"/>
  <c r="S62" i="32"/>
  <c r="R62" i="32"/>
  <c r="F62" i="32"/>
  <c r="G62" i="32"/>
  <c r="H62" i="32"/>
  <c r="O62" i="32"/>
  <c r="S61" i="32"/>
  <c r="O61" i="32"/>
  <c r="R61" i="32"/>
  <c r="F61" i="32"/>
  <c r="G61" i="32"/>
  <c r="H61" i="32"/>
  <c r="G59" i="32"/>
  <c r="H59" i="32"/>
  <c r="G58" i="32"/>
  <c r="H58" i="32"/>
  <c r="G57" i="32"/>
  <c r="H57" i="32"/>
  <c r="G56" i="32"/>
  <c r="H56" i="32"/>
  <c r="G55" i="32"/>
  <c r="H55" i="32"/>
  <c r="G54" i="32"/>
  <c r="H54" i="32"/>
  <c r="G53" i="32"/>
  <c r="H53" i="32"/>
  <c r="G52" i="32"/>
  <c r="H52" i="32"/>
  <c r="G51" i="32"/>
  <c r="H51" i="32"/>
  <c r="G50" i="32"/>
  <c r="H50" i="32"/>
  <c r="G49" i="32"/>
  <c r="H49" i="32"/>
  <c r="G48" i="32"/>
  <c r="H48" i="32"/>
  <c r="G47" i="32"/>
  <c r="H47" i="32"/>
  <c r="G46" i="32"/>
  <c r="H46" i="32"/>
  <c r="G45" i="32"/>
  <c r="H45" i="32"/>
  <c r="G43" i="32"/>
  <c r="H43" i="32"/>
  <c r="G42" i="32"/>
  <c r="H42" i="32"/>
  <c r="G41" i="32"/>
  <c r="H41" i="32"/>
  <c r="G40" i="32"/>
  <c r="H40" i="32"/>
  <c r="G39" i="32"/>
  <c r="H39" i="32"/>
  <c r="G38" i="32"/>
  <c r="H38" i="32"/>
  <c r="G37" i="32"/>
  <c r="H37" i="32"/>
  <c r="G36" i="32"/>
  <c r="H36" i="32"/>
  <c r="G35" i="32"/>
  <c r="H35" i="32"/>
  <c r="G34" i="32"/>
  <c r="H34" i="32"/>
  <c r="G32" i="32"/>
  <c r="H32" i="32"/>
  <c r="G31" i="32"/>
  <c r="H31" i="32"/>
  <c r="G30" i="32"/>
  <c r="H30" i="32"/>
  <c r="G29" i="32"/>
  <c r="H29" i="32"/>
  <c r="G28" i="32"/>
  <c r="H28" i="32"/>
  <c r="G27" i="32"/>
  <c r="H27" i="32"/>
  <c r="G26" i="32"/>
  <c r="H26" i="32"/>
  <c r="G25" i="32"/>
  <c r="H25" i="32"/>
  <c r="G24" i="32"/>
  <c r="H24" i="32"/>
  <c r="G23" i="32"/>
  <c r="H23" i="32"/>
  <c r="G20" i="32"/>
  <c r="H20" i="32"/>
  <c r="G19" i="32"/>
  <c r="H19" i="32"/>
  <c r="G18" i="32"/>
  <c r="H18" i="32"/>
  <c r="G17" i="32"/>
  <c r="H17" i="32"/>
  <c r="G16" i="32"/>
  <c r="H16" i="32"/>
  <c r="G15" i="32"/>
  <c r="H15" i="32"/>
  <c r="G14" i="32"/>
  <c r="H14" i="32"/>
  <c r="G13" i="32"/>
  <c r="H13" i="32"/>
  <c r="G12" i="32"/>
  <c r="H12" i="32"/>
  <c r="G11" i="32"/>
  <c r="H11" i="32"/>
  <c r="F209" i="31"/>
  <c r="G209" i="31"/>
  <c r="H209" i="31"/>
  <c r="F208" i="31"/>
  <c r="G208" i="31"/>
  <c r="H208" i="31"/>
  <c r="F207" i="31"/>
  <c r="G207" i="31"/>
  <c r="H207" i="31"/>
  <c r="F206" i="31"/>
  <c r="G206" i="31"/>
  <c r="H206" i="31"/>
  <c r="F205" i="31"/>
  <c r="G205" i="31"/>
  <c r="H205" i="31"/>
  <c r="F203" i="31"/>
  <c r="G203" i="31"/>
  <c r="H203" i="31"/>
  <c r="F202" i="31"/>
  <c r="G202" i="31"/>
  <c r="H202" i="31"/>
  <c r="F201" i="31"/>
  <c r="G201" i="31"/>
  <c r="H201" i="31"/>
  <c r="F200" i="31"/>
  <c r="G200" i="31"/>
  <c r="H200" i="31"/>
  <c r="F199" i="31"/>
  <c r="G199" i="31"/>
  <c r="G197" i="31"/>
  <c r="G196" i="31"/>
  <c r="G195" i="31"/>
  <c r="G194" i="31"/>
  <c r="G193" i="31"/>
  <c r="G192" i="31"/>
  <c r="G190" i="31"/>
  <c r="G189" i="31"/>
  <c r="G188" i="31"/>
  <c r="G187" i="31"/>
  <c r="G186" i="31"/>
  <c r="G185" i="31"/>
  <c r="G183" i="31"/>
  <c r="G182" i="31"/>
  <c r="G181" i="31"/>
  <c r="G180" i="31"/>
  <c r="G179" i="31"/>
  <c r="G178" i="31"/>
  <c r="G176" i="31"/>
  <c r="G175" i="31"/>
  <c r="G174" i="31"/>
  <c r="G173" i="31"/>
  <c r="G172" i="31"/>
  <c r="G171" i="31"/>
  <c r="G169" i="31"/>
  <c r="G168" i="31"/>
  <c r="G167" i="31"/>
  <c r="G166" i="31"/>
  <c r="G165" i="31"/>
  <c r="G164" i="31"/>
  <c r="G162" i="31"/>
  <c r="G161" i="31"/>
  <c r="G160" i="31"/>
  <c r="G159" i="31"/>
  <c r="G158" i="31"/>
  <c r="G157" i="31"/>
  <c r="G155" i="31"/>
  <c r="G154" i="31"/>
  <c r="G153" i="31"/>
  <c r="G152" i="31"/>
  <c r="G151" i="31"/>
  <c r="G150" i="31"/>
  <c r="G148" i="31"/>
  <c r="G147" i="31"/>
  <c r="G146" i="31"/>
  <c r="G145" i="31"/>
  <c r="G144" i="31"/>
  <c r="G143" i="31"/>
  <c r="G141" i="31"/>
  <c r="G140" i="31"/>
  <c r="G139" i="31"/>
  <c r="G138" i="31"/>
  <c r="G137" i="31"/>
  <c r="G136" i="31"/>
  <c r="G134" i="31"/>
  <c r="G133" i="31"/>
  <c r="G132" i="31"/>
  <c r="G131" i="31"/>
  <c r="G130" i="31"/>
  <c r="G129" i="31"/>
  <c r="H122" i="31"/>
  <c r="F122" i="31"/>
  <c r="G122" i="31"/>
  <c r="G117" i="31"/>
  <c r="H117" i="31"/>
  <c r="F117" i="31"/>
  <c r="H112" i="31"/>
  <c r="F112" i="31"/>
  <c r="G112" i="31"/>
  <c r="G107" i="31"/>
  <c r="H107" i="31"/>
  <c r="F107" i="31"/>
  <c r="H102" i="31"/>
  <c r="F102" i="31"/>
  <c r="G102" i="31"/>
  <c r="G97" i="31"/>
  <c r="H97" i="31"/>
  <c r="F97" i="31"/>
  <c r="H92" i="31"/>
  <c r="F92" i="31"/>
  <c r="G92" i="31"/>
  <c r="G87" i="31"/>
  <c r="H87" i="31"/>
  <c r="F87" i="31"/>
  <c r="H82" i="31"/>
  <c r="F82" i="31"/>
  <c r="G82" i="31"/>
  <c r="G77" i="31"/>
  <c r="F77" i="31"/>
  <c r="S75" i="31"/>
  <c r="O75" i="31"/>
  <c r="R75" i="31"/>
  <c r="F75" i="31"/>
  <c r="G75" i="31"/>
  <c r="H75" i="31"/>
  <c r="S74" i="31"/>
  <c r="O74" i="31"/>
  <c r="R74" i="31"/>
  <c r="F74" i="31"/>
  <c r="G74" i="31"/>
  <c r="H74" i="31"/>
  <c r="S73" i="31"/>
  <c r="O73" i="31"/>
  <c r="R73" i="31"/>
  <c r="F73" i="31"/>
  <c r="G73" i="31"/>
  <c r="H73" i="31"/>
  <c r="S72" i="31"/>
  <c r="O72" i="31"/>
  <c r="R72" i="31"/>
  <c r="F72" i="31"/>
  <c r="G72" i="31"/>
  <c r="H72" i="31"/>
  <c r="S71" i="31"/>
  <c r="O71" i="31"/>
  <c r="R71" i="31"/>
  <c r="F71" i="31"/>
  <c r="G71" i="31"/>
  <c r="H71" i="31"/>
  <c r="S70" i="31"/>
  <c r="O70" i="31"/>
  <c r="R70" i="31"/>
  <c r="F70" i="31"/>
  <c r="G70" i="31"/>
  <c r="H70" i="31"/>
  <c r="S69" i="31"/>
  <c r="O69" i="31"/>
  <c r="R69" i="31"/>
  <c r="F69" i="31"/>
  <c r="G69" i="31"/>
  <c r="H69" i="31"/>
  <c r="S68" i="31"/>
  <c r="O68" i="31"/>
  <c r="R68" i="31"/>
  <c r="F68" i="31"/>
  <c r="G68" i="31"/>
  <c r="H68" i="31"/>
  <c r="S67" i="31"/>
  <c r="O67" i="31"/>
  <c r="R67" i="31"/>
  <c r="F67" i="31"/>
  <c r="G67" i="31"/>
  <c r="H67" i="31"/>
  <c r="S66" i="31"/>
  <c r="O66" i="31"/>
  <c r="R66" i="31"/>
  <c r="F66" i="31"/>
  <c r="G66" i="31"/>
  <c r="H66" i="31"/>
  <c r="S65" i="31"/>
  <c r="O65" i="31"/>
  <c r="R65" i="31"/>
  <c r="F65" i="31"/>
  <c r="G65" i="31"/>
  <c r="H65" i="31"/>
  <c r="S64" i="31"/>
  <c r="O64" i="31"/>
  <c r="R64" i="31"/>
  <c r="F64" i="31"/>
  <c r="G64" i="31"/>
  <c r="H64" i="31"/>
  <c r="S63" i="31"/>
  <c r="O63" i="31"/>
  <c r="R63" i="31"/>
  <c r="F63" i="31"/>
  <c r="G63" i="31"/>
  <c r="H63" i="31"/>
  <c r="S62" i="31"/>
  <c r="O62" i="31"/>
  <c r="R62" i="31"/>
  <c r="F62" i="31"/>
  <c r="G62" i="31"/>
  <c r="H62" i="31"/>
  <c r="S61" i="31"/>
  <c r="O61" i="31"/>
  <c r="R61" i="31"/>
  <c r="F61" i="31"/>
  <c r="G61" i="31"/>
  <c r="G59" i="31"/>
  <c r="H59" i="31"/>
  <c r="G58" i="31"/>
  <c r="H58" i="31"/>
  <c r="G57" i="31"/>
  <c r="H57" i="31"/>
  <c r="G56" i="31"/>
  <c r="H56" i="31"/>
  <c r="G55" i="31"/>
  <c r="H55" i="31"/>
  <c r="G54" i="31"/>
  <c r="H54" i="31"/>
  <c r="G53" i="31"/>
  <c r="H53" i="31"/>
  <c r="G52" i="31"/>
  <c r="H52" i="31"/>
  <c r="G51" i="31"/>
  <c r="H51" i="31"/>
  <c r="G50" i="31"/>
  <c r="H50" i="31"/>
  <c r="G49" i="31"/>
  <c r="H49" i="31"/>
  <c r="G48" i="31"/>
  <c r="H48" i="31"/>
  <c r="G47" i="31"/>
  <c r="H47" i="31"/>
  <c r="G46" i="31"/>
  <c r="H46" i="31"/>
  <c r="G45" i="31"/>
  <c r="H45" i="31"/>
  <c r="G43" i="31"/>
  <c r="H43" i="31"/>
  <c r="G42" i="31"/>
  <c r="H42" i="31"/>
  <c r="G41" i="31"/>
  <c r="H41" i="31"/>
  <c r="G40" i="31"/>
  <c r="H40" i="31"/>
  <c r="G39" i="31"/>
  <c r="H39" i="31"/>
  <c r="G38" i="31"/>
  <c r="H38" i="31"/>
  <c r="G37" i="31"/>
  <c r="H37" i="31"/>
  <c r="G36" i="31"/>
  <c r="H36" i="31"/>
  <c r="G35" i="31"/>
  <c r="H35" i="31"/>
  <c r="G34" i="31"/>
  <c r="H34" i="31"/>
  <c r="G32" i="31"/>
  <c r="H32" i="31"/>
  <c r="G31" i="31"/>
  <c r="H31" i="31"/>
  <c r="G30" i="31"/>
  <c r="H30" i="31"/>
  <c r="G29" i="31"/>
  <c r="H29" i="31"/>
  <c r="G28" i="31"/>
  <c r="H28" i="31"/>
  <c r="G27" i="31"/>
  <c r="H27" i="31"/>
  <c r="G26" i="31"/>
  <c r="H26" i="31"/>
  <c r="G25" i="31"/>
  <c r="H25" i="31"/>
  <c r="G24" i="31"/>
  <c r="H24" i="31"/>
  <c r="G23" i="31"/>
  <c r="H23" i="31"/>
  <c r="G20" i="31"/>
  <c r="H20" i="31"/>
  <c r="G19" i="31"/>
  <c r="H19" i="31"/>
  <c r="G18" i="31"/>
  <c r="H18" i="31"/>
  <c r="G17" i="31"/>
  <c r="H17" i="31"/>
  <c r="G16" i="31"/>
  <c r="H16" i="31"/>
  <c r="G15" i="31"/>
  <c r="H15" i="31"/>
  <c r="G14" i="31"/>
  <c r="H14" i="31"/>
  <c r="G13" i="31"/>
  <c r="H13" i="31"/>
  <c r="G12" i="31"/>
  <c r="H12" i="31"/>
  <c r="G11" i="31"/>
  <c r="H11" i="31"/>
  <c r="F209" i="30"/>
  <c r="G209" i="30"/>
  <c r="H209" i="30"/>
  <c r="F208" i="30"/>
  <c r="G208" i="30"/>
  <c r="H208" i="30"/>
  <c r="F207" i="30"/>
  <c r="G207" i="30"/>
  <c r="H207" i="30"/>
  <c r="F206" i="30"/>
  <c r="G206" i="30"/>
  <c r="H206" i="30"/>
  <c r="F205" i="30"/>
  <c r="G205" i="30"/>
  <c r="F203" i="30"/>
  <c r="G203" i="30"/>
  <c r="H203" i="30"/>
  <c r="F202" i="30"/>
  <c r="G202" i="30"/>
  <c r="H202" i="30"/>
  <c r="F201" i="30"/>
  <c r="G201" i="30"/>
  <c r="H201" i="30"/>
  <c r="F200" i="30"/>
  <c r="G200" i="30"/>
  <c r="H200" i="30"/>
  <c r="F199" i="30"/>
  <c r="G199" i="30"/>
  <c r="H199" i="30"/>
  <c r="G197" i="30"/>
  <c r="G196" i="30"/>
  <c r="G195" i="30"/>
  <c r="G194" i="30"/>
  <c r="G193" i="30"/>
  <c r="G192" i="30"/>
  <c r="G190" i="30"/>
  <c r="G189" i="30"/>
  <c r="G188" i="30"/>
  <c r="G187" i="30"/>
  <c r="G186" i="30"/>
  <c r="G185" i="30"/>
  <c r="G183" i="30"/>
  <c r="G182" i="30"/>
  <c r="G181" i="30"/>
  <c r="G180" i="30"/>
  <c r="G179" i="30"/>
  <c r="G178" i="30"/>
  <c r="G176" i="30"/>
  <c r="G175" i="30"/>
  <c r="G174" i="30"/>
  <c r="G173" i="30"/>
  <c r="G172" i="30"/>
  <c r="G171" i="30"/>
  <c r="G169" i="30"/>
  <c r="G168" i="30"/>
  <c r="G167" i="30"/>
  <c r="G166" i="30"/>
  <c r="G165" i="30"/>
  <c r="G164" i="30"/>
  <c r="G162" i="30"/>
  <c r="G161" i="30"/>
  <c r="G160" i="30"/>
  <c r="G159" i="30"/>
  <c r="G158" i="30"/>
  <c r="G157" i="30"/>
  <c r="G155" i="30"/>
  <c r="G154" i="30"/>
  <c r="G153" i="30"/>
  <c r="G152" i="30"/>
  <c r="G151" i="30"/>
  <c r="G150" i="30"/>
  <c r="G148" i="30"/>
  <c r="G147" i="30"/>
  <c r="G146" i="30"/>
  <c r="G145" i="30"/>
  <c r="G144" i="30"/>
  <c r="G143" i="30"/>
  <c r="G141" i="30"/>
  <c r="G140" i="30"/>
  <c r="G139" i="30"/>
  <c r="G138" i="30"/>
  <c r="G137" i="30"/>
  <c r="G136" i="30"/>
  <c r="G134" i="30"/>
  <c r="G133" i="30"/>
  <c r="G132" i="30"/>
  <c r="G131" i="30"/>
  <c r="G130" i="30"/>
  <c r="G129" i="30"/>
  <c r="F122" i="30"/>
  <c r="G122" i="30"/>
  <c r="H122" i="30"/>
  <c r="F117" i="30"/>
  <c r="G117" i="30"/>
  <c r="H117" i="30"/>
  <c r="F112" i="30"/>
  <c r="G112" i="30"/>
  <c r="H112" i="30"/>
  <c r="F107" i="30"/>
  <c r="G107" i="30"/>
  <c r="H107" i="30"/>
  <c r="F102" i="30"/>
  <c r="G102" i="30"/>
  <c r="H102" i="30"/>
  <c r="F97" i="30"/>
  <c r="G97" i="30"/>
  <c r="H97" i="30"/>
  <c r="F92" i="30"/>
  <c r="G92" i="30"/>
  <c r="H92" i="30"/>
  <c r="F87" i="30"/>
  <c r="G87" i="30"/>
  <c r="H87" i="30"/>
  <c r="F82" i="30"/>
  <c r="G82" i="30"/>
  <c r="H82" i="30"/>
  <c r="F77" i="30"/>
  <c r="G77" i="30"/>
  <c r="H77" i="30"/>
  <c r="H76" i="30" s="1"/>
  <c r="S75" i="30"/>
  <c r="O75" i="30"/>
  <c r="R75" i="30"/>
  <c r="F75" i="30"/>
  <c r="G75" i="30"/>
  <c r="H75" i="30"/>
  <c r="S74" i="30"/>
  <c r="O74" i="30"/>
  <c r="R74" i="30"/>
  <c r="F74" i="30"/>
  <c r="G74" i="30"/>
  <c r="H74" i="30"/>
  <c r="S73" i="30"/>
  <c r="O73" i="30"/>
  <c r="R73" i="30"/>
  <c r="F73" i="30"/>
  <c r="G73" i="30"/>
  <c r="H73" i="30"/>
  <c r="S72" i="30"/>
  <c r="O72" i="30"/>
  <c r="R72" i="30"/>
  <c r="F72" i="30"/>
  <c r="G72" i="30"/>
  <c r="H72" i="30"/>
  <c r="S71" i="30"/>
  <c r="O71" i="30"/>
  <c r="R71" i="30"/>
  <c r="F71" i="30"/>
  <c r="G71" i="30"/>
  <c r="H71" i="30"/>
  <c r="S70" i="30"/>
  <c r="O70" i="30"/>
  <c r="R70" i="30"/>
  <c r="F70" i="30"/>
  <c r="G70" i="30"/>
  <c r="H70" i="30"/>
  <c r="S69" i="30"/>
  <c r="O69" i="30"/>
  <c r="R69" i="30"/>
  <c r="F69" i="30"/>
  <c r="G69" i="30"/>
  <c r="H69" i="30"/>
  <c r="S68" i="30"/>
  <c r="O68" i="30"/>
  <c r="R68" i="30"/>
  <c r="F68" i="30"/>
  <c r="G68" i="30"/>
  <c r="H68" i="30"/>
  <c r="S67" i="30"/>
  <c r="O67" i="30"/>
  <c r="R67" i="30"/>
  <c r="F67" i="30"/>
  <c r="G67" i="30"/>
  <c r="H67" i="30"/>
  <c r="S66" i="30"/>
  <c r="O66" i="30"/>
  <c r="R66" i="30"/>
  <c r="F66" i="30"/>
  <c r="G66" i="30"/>
  <c r="H66" i="30"/>
  <c r="S65" i="30"/>
  <c r="O65" i="30"/>
  <c r="R65" i="30"/>
  <c r="F65" i="30"/>
  <c r="G65" i="30"/>
  <c r="H65" i="30"/>
  <c r="S64" i="30"/>
  <c r="O64" i="30"/>
  <c r="R64" i="30"/>
  <c r="F64" i="30"/>
  <c r="G64" i="30"/>
  <c r="H64" i="30"/>
  <c r="S63" i="30"/>
  <c r="O63" i="30"/>
  <c r="R63" i="30"/>
  <c r="F63" i="30"/>
  <c r="G63" i="30"/>
  <c r="H63" i="30"/>
  <c r="S62" i="30"/>
  <c r="O62" i="30"/>
  <c r="R62" i="30"/>
  <c r="F62" i="30"/>
  <c r="G62" i="30"/>
  <c r="H62" i="30"/>
  <c r="S61" i="30"/>
  <c r="O61" i="30"/>
  <c r="R61" i="30"/>
  <c r="F61" i="30"/>
  <c r="G61" i="30"/>
  <c r="G59" i="30"/>
  <c r="H59" i="30"/>
  <c r="G58" i="30"/>
  <c r="H58" i="30"/>
  <c r="G57" i="30"/>
  <c r="H57" i="30"/>
  <c r="G56" i="30"/>
  <c r="H56" i="30"/>
  <c r="G55" i="30"/>
  <c r="H55" i="30"/>
  <c r="G54" i="30"/>
  <c r="H54" i="30"/>
  <c r="G53" i="30"/>
  <c r="H53" i="30"/>
  <c r="G52" i="30"/>
  <c r="H52" i="30"/>
  <c r="G51" i="30"/>
  <c r="H51" i="30"/>
  <c r="G50" i="30"/>
  <c r="H50" i="30"/>
  <c r="G49" i="30"/>
  <c r="H49" i="30"/>
  <c r="G48" i="30"/>
  <c r="H48" i="30"/>
  <c r="G47" i="30"/>
  <c r="H47" i="30"/>
  <c r="G46" i="30"/>
  <c r="H46" i="30"/>
  <c r="G45" i="30"/>
  <c r="H45" i="30"/>
  <c r="G43" i="30"/>
  <c r="H43" i="30"/>
  <c r="G42" i="30"/>
  <c r="H42" i="30"/>
  <c r="G41" i="30"/>
  <c r="H41" i="30"/>
  <c r="G40" i="30"/>
  <c r="H40" i="30"/>
  <c r="G39" i="30"/>
  <c r="H39" i="30"/>
  <c r="G38" i="30"/>
  <c r="H38" i="30"/>
  <c r="G37" i="30"/>
  <c r="H37" i="30"/>
  <c r="G36" i="30"/>
  <c r="H36" i="30"/>
  <c r="G35" i="30"/>
  <c r="H35" i="30"/>
  <c r="G34" i="30"/>
  <c r="H34" i="30"/>
  <c r="H33" i="30" s="1"/>
  <c r="G32" i="30"/>
  <c r="H32" i="30"/>
  <c r="G31" i="30"/>
  <c r="H31" i="30"/>
  <c r="G30" i="30"/>
  <c r="H30" i="30"/>
  <c r="G29" i="30"/>
  <c r="H29" i="30"/>
  <c r="G28" i="30"/>
  <c r="H28" i="30"/>
  <c r="G27" i="30"/>
  <c r="H27" i="30"/>
  <c r="G26" i="30"/>
  <c r="H26" i="30"/>
  <c r="G25" i="30"/>
  <c r="H25" i="30"/>
  <c r="G24" i="30"/>
  <c r="H24" i="30"/>
  <c r="G23" i="30"/>
  <c r="H23" i="30"/>
  <c r="G20" i="30"/>
  <c r="H20" i="30"/>
  <c r="G19" i="30"/>
  <c r="H19" i="30"/>
  <c r="G18" i="30"/>
  <c r="H18" i="30"/>
  <c r="G17" i="30"/>
  <c r="H17" i="30"/>
  <c r="G16" i="30"/>
  <c r="H16" i="30"/>
  <c r="G15" i="30"/>
  <c r="H15" i="30"/>
  <c r="G14" i="30"/>
  <c r="H14" i="30"/>
  <c r="G13" i="30"/>
  <c r="H13" i="30"/>
  <c r="G12" i="30"/>
  <c r="H12" i="30"/>
  <c r="G11" i="30"/>
  <c r="H11" i="30"/>
  <c r="F209" i="29"/>
  <c r="G209" i="29"/>
  <c r="H209" i="29"/>
  <c r="F208" i="29"/>
  <c r="G208" i="29"/>
  <c r="H208" i="29"/>
  <c r="F207" i="29"/>
  <c r="G207" i="29"/>
  <c r="H207" i="29"/>
  <c r="F206" i="29"/>
  <c r="G206" i="29"/>
  <c r="H206" i="29"/>
  <c r="F205" i="29"/>
  <c r="G205" i="29"/>
  <c r="F203" i="29"/>
  <c r="G203" i="29"/>
  <c r="H203" i="29"/>
  <c r="F202" i="29"/>
  <c r="G202" i="29"/>
  <c r="H202" i="29"/>
  <c r="F201" i="29"/>
  <c r="G201" i="29"/>
  <c r="H201" i="29"/>
  <c r="H198" i="29" s="1"/>
  <c r="F200" i="29"/>
  <c r="G200" i="29"/>
  <c r="H200" i="29"/>
  <c r="F199" i="29"/>
  <c r="G199" i="29"/>
  <c r="H199" i="29"/>
  <c r="G197" i="29"/>
  <c r="G196" i="29"/>
  <c r="G195" i="29"/>
  <c r="G194" i="29"/>
  <c r="G193" i="29"/>
  <c r="G192" i="29"/>
  <c r="G190" i="29"/>
  <c r="G189" i="29"/>
  <c r="G188" i="29"/>
  <c r="G187" i="29"/>
  <c r="G186" i="29"/>
  <c r="G185" i="29"/>
  <c r="G183" i="29"/>
  <c r="G182" i="29"/>
  <c r="G181" i="29"/>
  <c r="G180" i="29"/>
  <c r="G179" i="29"/>
  <c r="G178" i="29"/>
  <c r="G176" i="29"/>
  <c r="G175" i="29"/>
  <c r="G174" i="29"/>
  <c r="G173" i="29"/>
  <c r="G172" i="29"/>
  <c r="G171" i="29"/>
  <c r="G169" i="29"/>
  <c r="G168" i="29"/>
  <c r="G167" i="29"/>
  <c r="G166" i="29"/>
  <c r="G165" i="29"/>
  <c r="G164" i="29"/>
  <c r="G162" i="29"/>
  <c r="G161" i="29"/>
  <c r="G160" i="29"/>
  <c r="G159" i="29"/>
  <c r="G158" i="29"/>
  <c r="G157" i="29"/>
  <c r="G155" i="29"/>
  <c r="G154" i="29"/>
  <c r="G153" i="29"/>
  <c r="G152" i="29"/>
  <c r="G151" i="29"/>
  <c r="G150" i="29"/>
  <c r="G148" i="29"/>
  <c r="G147" i="29"/>
  <c r="G146" i="29"/>
  <c r="G145" i="29"/>
  <c r="G144" i="29"/>
  <c r="G143" i="29"/>
  <c r="G141" i="29"/>
  <c r="G140" i="29"/>
  <c r="G139" i="29"/>
  <c r="G138" i="29"/>
  <c r="G137" i="29"/>
  <c r="G136" i="29"/>
  <c r="G134" i="29"/>
  <c r="G133" i="29"/>
  <c r="G132" i="29"/>
  <c r="G131" i="29"/>
  <c r="G130" i="29"/>
  <c r="G129" i="29"/>
  <c r="F122" i="29"/>
  <c r="G122" i="29"/>
  <c r="H122" i="29"/>
  <c r="F117" i="29"/>
  <c r="G117" i="29"/>
  <c r="H117" i="29"/>
  <c r="F112" i="29"/>
  <c r="G112" i="29"/>
  <c r="H112" i="29"/>
  <c r="F107" i="29"/>
  <c r="G107" i="29"/>
  <c r="H107" i="29"/>
  <c r="F102" i="29"/>
  <c r="G102" i="29"/>
  <c r="H102" i="29"/>
  <c r="F97" i="29"/>
  <c r="G97" i="29"/>
  <c r="H97" i="29"/>
  <c r="F92" i="29"/>
  <c r="G92" i="29"/>
  <c r="H92" i="29"/>
  <c r="F87" i="29"/>
  <c r="G87" i="29"/>
  <c r="H87" i="29"/>
  <c r="F82" i="29"/>
  <c r="G82" i="29"/>
  <c r="H82" i="29"/>
  <c r="F77" i="29"/>
  <c r="G77" i="29"/>
  <c r="H77" i="29"/>
  <c r="S75" i="29"/>
  <c r="O75" i="29"/>
  <c r="R75" i="29"/>
  <c r="F75" i="29"/>
  <c r="G75" i="29"/>
  <c r="H75" i="29"/>
  <c r="S74" i="29"/>
  <c r="O74" i="29"/>
  <c r="R74" i="29"/>
  <c r="F74" i="29"/>
  <c r="G74" i="29"/>
  <c r="H74" i="29"/>
  <c r="S73" i="29"/>
  <c r="O73" i="29"/>
  <c r="R73" i="29"/>
  <c r="F73" i="29"/>
  <c r="G73" i="29"/>
  <c r="H73" i="29"/>
  <c r="S72" i="29"/>
  <c r="O72" i="29"/>
  <c r="R72" i="29"/>
  <c r="F72" i="29"/>
  <c r="G72" i="29"/>
  <c r="H72" i="29"/>
  <c r="S71" i="29"/>
  <c r="O71" i="29"/>
  <c r="R71" i="29"/>
  <c r="F71" i="29"/>
  <c r="G71" i="29"/>
  <c r="H71" i="29"/>
  <c r="S70" i="29"/>
  <c r="O70" i="29"/>
  <c r="R70" i="29"/>
  <c r="F70" i="29"/>
  <c r="G70" i="29"/>
  <c r="H70" i="29"/>
  <c r="S69" i="29"/>
  <c r="O69" i="29"/>
  <c r="R69" i="29"/>
  <c r="F69" i="29"/>
  <c r="G69" i="29"/>
  <c r="H69" i="29"/>
  <c r="S68" i="29"/>
  <c r="O68" i="29"/>
  <c r="R68" i="29"/>
  <c r="F68" i="29"/>
  <c r="G68" i="29"/>
  <c r="H68" i="29"/>
  <c r="S67" i="29"/>
  <c r="O67" i="29"/>
  <c r="R67" i="29"/>
  <c r="F67" i="29"/>
  <c r="G67" i="29"/>
  <c r="H67" i="29"/>
  <c r="S66" i="29"/>
  <c r="O66" i="29"/>
  <c r="R66" i="29"/>
  <c r="F66" i="29"/>
  <c r="G66" i="29"/>
  <c r="H66" i="29"/>
  <c r="S65" i="29"/>
  <c r="O65" i="29"/>
  <c r="R65" i="29"/>
  <c r="F65" i="29"/>
  <c r="G65" i="29"/>
  <c r="H65" i="29"/>
  <c r="S64" i="29"/>
  <c r="O64" i="29"/>
  <c r="R64" i="29"/>
  <c r="F64" i="29"/>
  <c r="G64" i="29"/>
  <c r="H64" i="29"/>
  <c r="S63" i="29"/>
  <c r="O63" i="29"/>
  <c r="R63" i="29"/>
  <c r="F63" i="29"/>
  <c r="G63" i="29"/>
  <c r="H63" i="29"/>
  <c r="S62" i="29"/>
  <c r="O62" i="29"/>
  <c r="R62" i="29"/>
  <c r="F62" i="29"/>
  <c r="G62" i="29"/>
  <c r="H62" i="29"/>
  <c r="S61" i="29"/>
  <c r="O61" i="29"/>
  <c r="R61" i="29"/>
  <c r="F61" i="29"/>
  <c r="G61" i="29"/>
  <c r="G59" i="29"/>
  <c r="H59" i="29"/>
  <c r="G58" i="29"/>
  <c r="H58" i="29"/>
  <c r="G57" i="29"/>
  <c r="H57" i="29"/>
  <c r="G56" i="29"/>
  <c r="H56" i="29"/>
  <c r="G55" i="29"/>
  <c r="H55" i="29"/>
  <c r="G54" i="29"/>
  <c r="H54" i="29"/>
  <c r="G53" i="29"/>
  <c r="H53" i="29"/>
  <c r="G52" i="29"/>
  <c r="H52" i="29"/>
  <c r="G51" i="29"/>
  <c r="H51" i="29"/>
  <c r="G50" i="29"/>
  <c r="H50" i="29"/>
  <c r="G49" i="29"/>
  <c r="H49" i="29"/>
  <c r="G48" i="29"/>
  <c r="H48" i="29"/>
  <c r="G47" i="29"/>
  <c r="H47" i="29"/>
  <c r="G46" i="29"/>
  <c r="H46" i="29"/>
  <c r="G45" i="29"/>
  <c r="H45" i="29"/>
  <c r="H44" i="29" s="1"/>
  <c r="G43" i="29"/>
  <c r="H43" i="29"/>
  <c r="G42" i="29"/>
  <c r="H42" i="29"/>
  <c r="G41" i="29"/>
  <c r="H41" i="29"/>
  <c r="G40" i="29"/>
  <c r="H40" i="29"/>
  <c r="G39" i="29"/>
  <c r="H39" i="29"/>
  <c r="G38" i="29"/>
  <c r="H38" i="29"/>
  <c r="G37" i="29"/>
  <c r="H37" i="29"/>
  <c r="G36" i="29"/>
  <c r="H36" i="29"/>
  <c r="G35" i="29"/>
  <c r="H35" i="29"/>
  <c r="G34" i="29"/>
  <c r="H34" i="29"/>
  <c r="H33" i="29" s="1"/>
  <c r="G32" i="29"/>
  <c r="H32" i="29"/>
  <c r="G31" i="29"/>
  <c r="H31" i="29"/>
  <c r="G30" i="29"/>
  <c r="H30" i="29"/>
  <c r="G29" i="29"/>
  <c r="H29" i="29"/>
  <c r="G28" i="29"/>
  <c r="H28" i="29"/>
  <c r="G27" i="29"/>
  <c r="H27" i="29"/>
  <c r="G26" i="29"/>
  <c r="H26" i="29"/>
  <c r="G25" i="29"/>
  <c r="H25" i="29"/>
  <c r="G24" i="29"/>
  <c r="H24" i="29"/>
  <c r="G23" i="29"/>
  <c r="H23" i="29"/>
  <c r="H22" i="29" s="1"/>
  <c r="G20" i="29"/>
  <c r="H20" i="29"/>
  <c r="G19" i="29"/>
  <c r="H19" i="29"/>
  <c r="G18" i="29"/>
  <c r="H18" i="29"/>
  <c r="G17" i="29"/>
  <c r="H17" i="29"/>
  <c r="G16" i="29"/>
  <c r="H16" i="29"/>
  <c r="G15" i="29"/>
  <c r="H15" i="29"/>
  <c r="G14" i="29"/>
  <c r="H14" i="29"/>
  <c r="G13" i="29"/>
  <c r="H13" i="29"/>
  <c r="G12" i="29"/>
  <c r="H12" i="29"/>
  <c r="G11" i="29"/>
  <c r="H11" i="29"/>
  <c r="H10" i="29" s="1"/>
  <c r="F209" i="28"/>
  <c r="G209" i="28"/>
  <c r="H209" i="28"/>
  <c r="F208" i="28"/>
  <c r="G208" i="28"/>
  <c r="H208" i="28"/>
  <c r="F207" i="28"/>
  <c r="G207" i="28"/>
  <c r="H207" i="28"/>
  <c r="F206" i="28"/>
  <c r="G206" i="28"/>
  <c r="H206" i="28"/>
  <c r="F205" i="28"/>
  <c r="G205" i="28"/>
  <c r="F203" i="28"/>
  <c r="G203" i="28"/>
  <c r="H203" i="28"/>
  <c r="F202" i="28"/>
  <c r="G202" i="28"/>
  <c r="H202" i="28"/>
  <c r="F201" i="28"/>
  <c r="G201" i="28"/>
  <c r="H201" i="28"/>
  <c r="F200" i="28"/>
  <c r="G200" i="28"/>
  <c r="H200" i="28"/>
  <c r="F199" i="28"/>
  <c r="G199" i="28"/>
  <c r="H199" i="28"/>
  <c r="G197" i="28"/>
  <c r="G196" i="28"/>
  <c r="G195" i="28"/>
  <c r="G194" i="28"/>
  <c r="G193" i="28"/>
  <c r="G192" i="28"/>
  <c r="G190" i="28"/>
  <c r="G189" i="28"/>
  <c r="G188" i="28"/>
  <c r="G187" i="28"/>
  <c r="G186" i="28"/>
  <c r="G185" i="28"/>
  <c r="G183" i="28"/>
  <c r="G182" i="28"/>
  <c r="G181" i="28"/>
  <c r="G180" i="28"/>
  <c r="G179" i="28"/>
  <c r="G178" i="28"/>
  <c r="G176" i="28"/>
  <c r="G175" i="28"/>
  <c r="G174" i="28"/>
  <c r="G173" i="28"/>
  <c r="G172" i="28"/>
  <c r="G171" i="28"/>
  <c r="G169" i="28"/>
  <c r="G168" i="28"/>
  <c r="G167" i="28"/>
  <c r="G166" i="28"/>
  <c r="G165" i="28"/>
  <c r="G164" i="28"/>
  <c r="G162" i="28"/>
  <c r="G161" i="28"/>
  <c r="G160" i="28"/>
  <c r="G159" i="28"/>
  <c r="G158" i="28"/>
  <c r="G157" i="28"/>
  <c r="G155" i="28"/>
  <c r="G154" i="28"/>
  <c r="G153" i="28"/>
  <c r="G152" i="28"/>
  <c r="G151" i="28"/>
  <c r="G150" i="28"/>
  <c r="G148" i="28"/>
  <c r="G147" i="28"/>
  <c r="G146" i="28"/>
  <c r="G145" i="28"/>
  <c r="G144" i="28"/>
  <c r="G143" i="28"/>
  <c r="G141" i="28"/>
  <c r="G140" i="28"/>
  <c r="G139" i="28"/>
  <c r="G138" i="28"/>
  <c r="G137" i="28"/>
  <c r="G136" i="28"/>
  <c r="G134" i="28"/>
  <c r="G133" i="28"/>
  <c r="G132" i="28"/>
  <c r="G131" i="28"/>
  <c r="G130" i="28"/>
  <c r="G129" i="28"/>
  <c r="F122" i="28"/>
  <c r="G122" i="28"/>
  <c r="H122" i="28"/>
  <c r="F117" i="28"/>
  <c r="G117" i="28"/>
  <c r="H117" i="28"/>
  <c r="F112" i="28"/>
  <c r="G112" i="28"/>
  <c r="H112" i="28"/>
  <c r="F107" i="28"/>
  <c r="G107" i="28"/>
  <c r="H107" i="28"/>
  <c r="F102" i="28"/>
  <c r="G102" i="28"/>
  <c r="H102" i="28"/>
  <c r="F97" i="28"/>
  <c r="G97" i="28"/>
  <c r="H97" i="28"/>
  <c r="F92" i="28"/>
  <c r="G92" i="28"/>
  <c r="H92" i="28"/>
  <c r="F87" i="28"/>
  <c r="G87" i="28"/>
  <c r="H87" i="28"/>
  <c r="F82" i="28"/>
  <c r="G82" i="28"/>
  <c r="H82" i="28"/>
  <c r="F77" i="28"/>
  <c r="G77" i="28"/>
  <c r="H77" i="28"/>
  <c r="S75" i="28"/>
  <c r="O75" i="28"/>
  <c r="R75" i="28"/>
  <c r="F75" i="28"/>
  <c r="G75" i="28"/>
  <c r="H75" i="28"/>
  <c r="S74" i="28"/>
  <c r="O74" i="28"/>
  <c r="R74" i="28"/>
  <c r="F74" i="28"/>
  <c r="G74" i="28"/>
  <c r="H74" i="28"/>
  <c r="S73" i="28"/>
  <c r="O73" i="28"/>
  <c r="R73" i="28"/>
  <c r="F73" i="28"/>
  <c r="G73" i="28"/>
  <c r="H73" i="28"/>
  <c r="S72" i="28"/>
  <c r="O72" i="28"/>
  <c r="R72" i="28"/>
  <c r="F72" i="28"/>
  <c r="G72" i="28"/>
  <c r="H72" i="28"/>
  <c r="S71" i="28"/>
  <c r="O71" i="28"/>
  <c r="R71" i="28"/>
  <c r="F71" i="28"/>
  <c r="G71" i="28"/>
  <c r="H71" i="28"/>
  <c r="S70" i="28"/>
  <c r="O70" i="28"/>
  <c r="R70" i="28"/>
  <c r="F70" i="28"/>
  <c r="G70" i="28"/>
  <c r="H70" i="28"/>
  <c r="S69" i="28"/>
  <c r="O69" i="28"/>
  <c r="R69" i="28"/>
  <c r="F69" i="28"/>
  <c r="G69" i="28"/>
  <c r="H69" i="28"/>
  <c r="S68" i="28"/>
  <c r="O68" i="28"/>
  <c r="R68" i="28"/>
  <c r="F68" i="28"/>
  <c r="G68" i="28"/>
  <c r="H68" i="28"/>
  <c r="S67" i="28"/>
  <c r="O67" i="28"/>
  <c r="R67" i="28"/>
  <c r="F67" i="28"/>
  <c r="G67" i="28"/>
  <c r="H67" i="28"/>
  <c r="S66" i="28"/>
  <c r="O66" i="28"/>
  <c r="R66" i="28"/>
  <c r="F66" i="28"/>
  <c r="G66" i="28"/>
  <c r="H66" i="28"/>
  <c r="S65" i="28"/>
  <c r="O65" i="28"/>
  <c r="R65" i="28"/>
  <c r="F65" i="28"/>
  <c r="G65" i="28"/>
  <c r="H65" i="28"/>
  <c r="S64" i="28"/>
  <c r="O64" i="28"/>
  <c r="R64" i="28"/>
  <c r="F64" i="28"/>
  <c r="G64" i="28"/>
  <c r="H64" i="28"/>
  <c r="S63" i="28"/>
  <c r="O63" i="28"/>
  <c r="R63" i="28"/>
  <c r="F63" i="28"/>
  <c r="G63" i="28"/>
  <c r="H63" i="28"/>
  <c r="S62" i="28"/>
  <c r="O62" i="28"/>
  <c r="R62" i="28"/>
  <c r="F62" i="28"/>
  <c r="G62" i="28"/>
  <c r="H62" i="28"/>
  <c r="S61" i="28"/>
  <c r="O61" i="28"/>
  <c r="R61" i="28"/>
  <c r="F61" i="28"/>
  <c r="G61" i="28"/>
  <c r="G59" i="28"/>
  <c r="H59" i="28"/>
  <c r="G58" i="28"/>
  <c r="H58" i="28"/>
  <c r="G57" i="28"/>
  <c r="H57" i="28"/>
  <c r="G56" i="28"/>
  <c r="H56" i="28"/>
  <c r="G55" i="28"/>
  <c r="H55" i="28"/>
  <c r="G54" i="28"/>
  <c r="H54" i="28"/>
  <c r="G53" i="28"/>
  <c r="H53" i="28"/>
  <c r="G52" i="28"/>
  <c r="H52" i="28"/>
  <c r="G51" i="28"/>
  <c r="H51" i="28"/>
  <c r="G50" i="28"/>
  <c r="H50" i="28"/>
  <c r="G49" i="28"/>
  <c r="H49" i="28"/>
  <c r="G48" i="28"/>
  <c r="H48" i="28"/>
  <c r="G47" i="28"/>
  <c r="H47" i="28"/>
  <c r="G46" i="28"/>
  <c r="H46" i="28"/>
  <c r="G45" i="28"/>
  <c r="H45" i="28"/>
  <c r="H44" i="28" s="1"/>
  <c r="G43" i="28"/>
  <c r="H43" i="28"/>
  <c r="G42" i="28"/>
  <c r="H42" i="28"/>
  <c r="G41" i="28"/>
  <c r="H41" i="28"/>
  <c r="G40" i="28"/>
  <c r="H40" i="28"/>
  <c r="G39" i="28"/>
  <c r="H39" i="28"/>
  <c r="G38" i="28"/>
  <c r="H38" i="28"/>
  <c r="G37" i="28"/>
  <c r="H37" i="28"/>
  <c r="G36" i="28"/>
  <c r="H36" i="28"/>
  <c r="G35" i="28"/>
  <c r="H35" i="28"/>
  <c r="G34" i="28"/>
  <c r="H34" i="28"/>
  <c r="H33" i="28" s="1"/>
  <c r="G32" i="28"/>
  <c r="H32" i="28"/>
  <c r="G31" i="28"/>
  <c r="H31" i="28"/>
  <c r="G30" i="28"/>
  <c r="H30" i="28"/>
  <c r="G29" i="28"/>
  <c r="H29" i="28"/>
  <c r="G28" i="28"/>
  <c r="H28" i="28"/>
  <c r="G27" i="28"/>
  <c r="H27" i="28"/>
  <c r="G26" i="28"/>
  <c r="H26" i="28"/>
  <c r="G25" i="28"/>
  <c r="H25" i="28"/>
  <c r="G24" i="28"/>
  <c r="H24" i="28"/>
  <c r="G23" i="28"/>
  <c r="H23" i="28"/>
  <c r="G20" i="28"/>
  <c r="H20" i="28"/>
  <c r="G19" i="28"/>
  <c r="H19" i="28"/>
  <c r="G18" i="28"/>
  <c r="H18" i="28"/>
  <c r="G17" i="28"/>
  <c r="H17" i="28"/>
  <c r="G16" i="28"/>
  <c r="H16" i="28"/>
  <c r="G15" i="28"/>
  <c r="H15" i="28"/>
  <c r="G14" i="28"/>
  <c r="H14" i="28"/>
  <c r="G13" i="28"/>
  <c r="H13" i="28"/>
  <c r="G12" i="28"/>
  <c r="H12" i="28"/>
  <c r="G11" i="28"/>
  <c r="H11" i="28"/>
  <c r="F209" i="27"/>
  <c r="G209" i="27"/>
  <c r="H209" i="27"/>
  <c r="F208" i="27"/>
  <c r="G208" i="27"/>
  <c r="H208" i="27"/>
  <c r="F207" i="27"/>
  <c r="G207" i="27"/>
  <c r="H207" i="27"/>
  <c r="F206" i="27"/>
  <c r="G206" i="27"/>
  <c r="H206" i="27"/>
  <c r="F205" i="27"/>
  <c r="G205" i="27"/>
  <c r="F203" i="27"/>
  <c r="G203" i="27"/>
  <c r="H203" i="27"/>
  <c r="F202" i="27"/>
  <c r="G202" i="27"/>
  <c r="H202" i="27"/>
  <c r="F201" i="27"/>
  <c r="G201" i="27"/>
  <c r="H201" i="27"/>
  <c r="F200" i="27"/>
  <c r="G200" i="27"/>
  <c r="H200" i="27"/>
  <c r="F199" i="27"/>
  <c r="G199" i="27"/>
  <c r="H199" i="27"/>
  <c r="G197" i="27"/>
  <c r="G196" i="27"/>
  <c r="G195" i="27"/>
  <c r="G194" i="27"/>
  <c r="G193" i="27"/>
  <c r="G192" i="27"/>
  <c r="G190" i="27"/>
  <c r="G189" i="27"/>
  <c r="G188" i="27"/>
  <c r="G187" i="27"/>
  <c r="G186" i="27"/>
  <c r="G185" i="27"/>
  <c r="G183" i="27"/>
  <c r="G182" i="27"/>
  <c r="G181" i="27"/>
  <c r="G180" i="27"/>
  <c r="G179" i="27"/>
  <c r="G178" i="27"/>
  <c r="G176" i="27"/>
  <c r="G175" i="27"/>
  <c r="G174" i="27"/>
  <c r="G173" i="27"/>
  <c r="G172" i="27"/>
  <c r="G171" i="27"/>
  <c r="G169" i="27"/>
  <c r="G168" i="27"/>
  <c r="G167" i="27"/>
  <c r="G166" i="27"/>
  <c r="G165" i="27"/>
  <c r="G164" i="27"/>
  <c r="G162" i="27"/>
  <c r="G161" i="27"/>
  <c r="G160" i="27"/>
  <c r="G159" i="27"/>
  <c r="G158" i="27"/>
  <c r="G157" i="27"/>
  <c r="G155" i="27"/>
  <c r="G154" i="27"/>
  <c r="G153" i="27"/>
  <c r="G152" i="27"/>
  <c r="G151" i="27"/>
  <c r="G150" i="27"/>
  <c r="G148" i="27"/>
  <c r="G147" i="27"/>
  <c r="G146" i="27"/>
  <c r="G145" i="27"/>
  <c r="G144" i="27"/>
  <c r="G143" i="27"/>
  <c r="G142" i="27"/>
  <c r="H142" i="27"/>
  <c r="G141" i="27"/>
  <c r="G140" i="27"/>
  <c r="G139" i="27"/>
  <c r="G138" i="27"/>
  <c r="G137" i="27"/>
  <c r="G136" i="27"/>
  <c r="G135" i="27"/>
  <c r="H135" i="27"/>
  <c r="G134" i="27"/>
  <c r="G133" i="27"/>
  <c r="G132" i="27"/>
  <c r="G131" i="27"/>
  <c r="G130" i="27"/>
  <c r="G129" i="27"/>
  <c r="G128" i="27"/>
  <c r="H128" i="27"/>
  <c r="F122" i="27"/>
  <c r="G122" i="27"/>
  <c r="H122" i="27"/>
  <c r="F117" i="27"/>
  <c r="G117" i="27"/>
  <c r="H117" i="27"/>
  <c r="F112" i="27"/>
  <c r="G112" i="27"/>
  <c r="H112" i="27"/>
  <c r="F107" i="27"/>
  <c r="G107" i="27"/>
  <c r="H107" i="27"/>
  <c r="F102" i="27"/>
  <c r="G102" i="27"/>
  <c r="H102" i="27"/>
  <c r="F97" i="27"/>
  <c r="G97" i="27"/>
  <c r="H97" i="27"/>
  <c r="F92" i="27"/>
  <c r="G92" i="27"/>
  <c r="H92" i="27"/>
  <c r="F87" i="27"/>
  <c r="G87" i="27"/>
  <c r="H87" i="27"/>
  <c r="F82" i="27"/>
  <c r="G82" i="27"/>
  <c r="H82" i="27"/>
  <c r="F77" i="27"/>
  <c r="G77" i="27"/>
  <c r="H77" i="27"/>
  <c r="S75" i="27"/>
  <c r="O75" i="27"/>
  <c r="R75" i="27"/>
  <c r="F75" i="27"/>
  <c r="G75" i="27"/>
  <c r="H75" i="27"/>
  <c r="S74" i="27"/>
  <c r="O74" i="27"/>
  <c r="R74" i="27"/>
  <c r="F74" i="27"/>
  <c r="G74" i="27"/>
  <c r="H74" i="27"/>
  <c r="S73" i="27"/>
  <c r="O73" i="27"/>
  <c r="R73" i="27"/>
  <c r="F73" i="27"/>
  <c r="G73" i="27"/>
  <c r="H73" i="27"/>
  <c r="S72" i="27"/>
  <c r="R72" i="27"/>
  <c r="O72" i="27"/>
  <c r="F72" i="27"/>
  <c r="G72" i="27"/>
  <c r="H72" i="27"/>
  <c r="S71" i="27"/>
  <c r="R71" i="27"/>
  <c r="F71" i="27"/>
  <c r="G71" i="27"/>
  <c r="H71" i="27"/>
  <c r="O71" i="27"/>
  <c r="S70" i="27"/>
  <c r="O70" i="27"/>
  <c r="R70" i="27"/>
  <c r="F70" i="27"/>
  <c r="G70" i="27"/>
  <c r="H70" i="27"/>
  <c r="S69" i="27"/>
  <c r="O69" i="27"/>
  <c r="R69" i="27"/>
  <c r="F69" i="27"/>
  <c r="G69" i="27"/>
  <c r="H69" i="27"/>
  <c r="S68" i="27"/>
  <c r="O68" i="27"/>
  <c r="R68" i="27"/>
  <c r="F68" i="27"/>
  <c r="G68" i="27"/>
  <c r="H68" i="27"/>
  <c r="S67" i="27"/>
  <c r="O67" i="27"/>
  <c r="R67" i="27"/>
  <c r="F67" i="27"/>
  <c r="G67" i="27"/>
  <c r="H67" i="27"/>
  <c r="S66" i="27"/>
  <c r="O66" i="27"/>
  <c r="R66" i="27"/>
  <c r="F66" i="27"/>
  <c r="G66" i="27"/>
  <c r="H66" i="27"/>
  <c r="S65" i="27"/>
  <c r="O65" i="27"/>
  <c r="R65" i="27"/>
  <c r="F65" i="27"/>
  <c r="G65" i="27"/>
  <c r="H65" i="27"/>
  <c r="S64" i="27"/>
  <c r="O64" i="27"/>
  <c r="R64" i="27"/>
  <c r="F64" i="27"/>
  <c r="G64" i="27"/>
  <c r="H64" i="27"/>
  <c r="S63" i="27"/>
  <c r="O63" i="27"/>
  <c r="R63" i="27"/>
  <c r="F63" i="27"/>
  <c r="G63" i="27"/>
  <c r="H63" i="27"/>
  <c r="S62" i="27"/>
  <c r="O62" i="27"/>
  <c r="R62" i="27"/>
  <c r="F62" i="27"/>
  <c r="G62" i="27"/>
  <c r="H62" i="27"/>
  <c r="S61" i="27"/>
  <c r="O61" i="27"/>
  <c r="R61" i="27"/>
  <c r="F61" i="27"/>
  <c r="G61" i="27"/>
  <c r="G59" i="27"/>
  <c r="H59" i="27"/>
  <c r="G58" i="27"/>
  <c r="H58" i="27"/>
  <c r="G57" i="27"/>
  <c r="H57" i="27"/>
  <c r="G56" i="27"/>
  <c r="H56" i="27"/>
  <c r="G55" i="27"/>
  <c r="H55" i="27"/>
  <c r="G54" i="27"/>
  <c r="H54" i="27"/>
  <c r="G53" i="27"/>
  <c r="H53" i="27"/>
  <c r="G52" i="27"/>
  <c r="H52" i="27"/>
  <c r="G51" i="27"/>
  <c r="H51" i="27"/>
  <c r="G50" i="27"/>
  <c r="H50" i="27"/>
  <c r="G49" i="27"/>
  <c r="H49" i="27"/>
  <c r="G48" i="27"/>
  <c r="H48" i="27"/>
  <c r="G47" i="27"/>
  <c r="H47" i="27"/>
  <c r="G46" i="27"/>
  <c r="H46" i="27"/>
  <c r="G45" i="27"/>
  <c r="H45" i="27"/>
  <c r="G43" i="27"/>
  <c r="H43" i="27"/>
  <c r="G42" i="27"/>
  <c r="H42" i="27"/>
  <c r="G41" i="27"/>
  <c r="H41" i="27"/>
  <c r="G40" i="27"/>
  <c r="H40" i="27"/>
  <c r="G39" i="27"/>
  <c r="H39" i="27"/>
  <c r="G38" i="27"/>
  <c r="H38" i="27"/>
  <c r="G37" i="27"/>
  <c r="H37" i="27"/>
  <c r="G36" i="27"/>
  <c r="H36" i="27"/>
  <c r="G35" i="27"/>
  <c r="H35" i="27"/>
  <c r="G34" i="27"/>
  <c r="H34" i="27"/>
  <c r="G32" i="27"/>
  <c r="H32" i="27"/>
  <c r="G31" i="27"/>
  <c r="H31" i="27"/>
  <c r="G30" i="27"/>
  <c r="H30" i="27"/>
  <c r="G29" i="27"/>
  <c r="H29" i="27"/>
  <c r="G28" i="27"/>
  <c r="H28" i="27"/>
  <c r="G27" i="27"/>
  <c r="H27" i="27"/>
  <c r="G26" i="27"/>
  <c r="H26" i="27"/>
  <c r="G25" i="27"/>
  <c r="H25" i="27"/>
  <c r="G24" i="27"/>
  <c r="H24" i="27"/>
  <c r="G23" i="27"/>
  <c r="H23" i="27"/>
  <c r="G20" i="27"/>
  <c r="H20" i="27"/>
  <c r="G19" i="27"/>
  <c r="H19" i="27"/>
  <c r="G18" i="27"/>
  <c r="H18" i="27"/>
  <c r="G17" i="27"/>
  <c r="H17" i="27"/>
  <c r="G16" i="27"/>
  <c r="H16" i="27"/>
  <c r="G15" i="27"/>
  <c r="H15" i="27"/>
  <c r="G14" i="27"/>
  <c r="H14" i="27"/>
  <c r="G13" i="27"/>
  <c r="H13" i="27"/>
  <c r="G12" i="27"/>
  <c r="H12" i="27"/>
  <c r="G11" i="27"/>
  <c r="H11" i="27"/>
  <c r="F209" i="26"/>
  <c r="G209" i="26"/>
  <c r="H209" i="26"/>
  <c r="F208" i="26"/>
  <c r="G208" i="26"/>
  <c r="H208" i="26"/>
  <c r="F207" i="26"/>
  <c r="G207" i="26"/>
  <c r="H207" i="26"/>
  <c r="F206" i="26"/>
  <c r="G206" i="26"/>
  <c r="H206" i="26"/>
  <c r="F205" i="26"/>
  <c r="G205" i="26"/>
  <c r="H205" i="26"/>
  <c r="F203" i="26"/>
  <c r="G203" i="26"/>
  <c r="H203" i="26"/>
  <c r="F202" i="26"/>
  <c r="G202" i="26"/>
  <c r="H202" i="26"/>
  <c r="F201" i="26"/>
  <c r="G201" i="26"/>
  <c r="H201" i="26"/>
  <c r="F200" i="26"/>
  <c r="G200" i="26"/>
  <c r="H200" i="26"/>
  <c r="F199" i="26"/>
  <c r="G199" i="26"/>
  <c r="G197" i="26"/>
  <c r="G196" i="26"/>
  <c r="G195" i="26"/>
  <c r="G194" i="26"/>
  <c r="G193" i="26"/>
  <c r="G192" i="26"/>
  <c r="G190" i="26"/>
  <c r="G189" i="26"/>
  <c r="G188" i="26"/>
  <c r="G187" i="26"/>
  <c r="G186" i="26"/>
  <c r="G185" i="26"/>
  <c r="G183" i="26"/>
  <c r="G182" i="26"/>
  <c r="G181" i="26"/>
  <c r="G180" i="26"/>
  <c r="G179" i="26"/>
  <c r="G178" i="26"/>
  <c r="G176" i="26"/>
  <c r="G175" i="26"/>
  <c r="G174" i="26"/>
  <c r="G173" i="26"/>
  <c r="G172" i="26"/>
  <c r="G171" i="26"/>
  <c r="G169" i="26"/>
  <c r="G168" i="26"/>
  <c r="G167" i="26"/>
  <c r="G166" i="26"/>
  <c r="G165" i="26"/>
  <c r="G164" i="26"/>
  <c r="G162" i="26"/>
  <c r="G161" i="26"/>
  <c r="G160" i="26"/>
  <c r="G159" i="26"/>
  <c r="G158" i="26"/>
  <c r="G157" i="26"/>
  <c r="G155" i="26"/>
  <c r="G154" i="26"/>
  <c r="G153" i="26"/>
  <c r="G152" i="26"/>
  <c r="G151" i="26"/>
  <c r="G150" i="26"/>
  <c r="G148" i="26"/>
  <c r="G147" i="26"/>
  <c r="G146" i="26"/>
  <c r="G145" i="26"/>
  <c r="G144" i="26"/>
  <c r="G143" i="26"/>
  <c r="G141" i="26"/>
  <c r="G140" i="26"/>
  <c r="G139" i="26"/>
  <c r="G138" i="26"/>
  <c r="G137" i="26"/>
  <c r="G136" i="26"/>
  <c r="G134" i="26"/>
  <c r="G133" i="26"/>
  <c r="G132" i="26"/>
  <c r="G131" i="26"/>
  <c r="G130" i="26"/>
  <c r="G129" i="26"/>
  <c r="F122" i="26"/>
  <c r="G122" i="26"/>
  <c r="H122" i="26"/>
  <c r="F117" i="26"/>
  <c r="G117" i="26"/>
  <c r="H117" i="26"/>
  <c r="F112" i="26"/>
  <c r="G112" i="26"/>
  <c r="H112" i="26"/>
  <c r="F107" i="26"/>
  <c r="G107" i="26"/>
  <c r="H107" i="26"/>
  <c r="F102" i="26"/>
  <c r="G102" i="26"/>
  <c r="H102" i="26"/>
  <c r="F97" i="26"/>
  <c r="G97" i="26"/>
  <c r="H97" i="26"/>
  <c r="F92" i="26"/>
  <c r="G92" i="26"/>
  <c r="H92" i="26"/>
  <c r="F87" i="26"/>
  <c r="G87" i="26"/>
  <c r="H87" i="26"/>
  <c r="F82" i="26"/>
  <c r="G82" i="26"/>
  <c r="H82" i="26"/>
  <c r="F77" i="26"/>
  <c r="G77" i="26"/>
  <c r="S75" i="26"/>
  <c r="O75" i="26"/>
  <c r="R75" i="26"/>
  <c r="F75" i="26"/>
  <c r="G75" i="26"/>
  <c r="H75" i="26"/>
  <c r="S74" i="26"/>
  <c r="O74" i="26"/>
  <c r="R74" i="26"/>
  <c r="F74" i="26"/>
  <c r="G74" i="26"/>
  <c r="H74" i="26"/>
  <c r="S73" i="26"/>
  <c r="O73" i="26"/>
  <c r="R73" i="26"/>
  <c r="F73" i="26"/>
  <c r="G73" i="26"/>
  <c r="H73" i="26"/>
  <c r="S72" i="26"/>
  <c r="O72" i="26"/>
  <c r="R72" i="26"/>
  <c r="F72" i="26"/>
  <c r="G72" i="26"/>
  <c r="H72" i="26"/>
  <c r="S71" i="26"/>
  <c r="O71" i="26"/>
  <c r="R71" i="26"/>
  <c r="F71" i="26"/>
  <c r="G71" i="26"/>
  <c r="H71" i="26"/>
  <c r="S70" i="26"/>
  <c r="O70" i="26"/>
  <c r="R70" i="26"/>
  <c r="F70" i="26"/>
  <c r="G70" i="26"/>
  <c r="H70" i="26"/>
  <c r="S69" i="26"/>
  <c r="O69" i="26"/>
  <c r="R69" i="26"/>
  <c r="F69" i="26"/>
  <c r="G69" i="26"/>
  <c r="H69" i="26"/>
  <c r="S68" i="26"/>
  <c r="O68" i="26"/>
  <c r="R68" i="26"/>
  <c r="F68" i="26"/>
  <c r="G68" i="26"/>
  <c r="H68" i="26"/>
  <c r="S67" i="26"/>
  <c r="O67" i="26"/>
  <c r="R67" i="26"/>
  <c r="F67" i="26"/>
  <c r="G67" i="26"/>
  <c r="H67" i="26"/>
  <c r="S66" i="26"/>
  <c r="O66" i="26"/>
  <c r="R66" i="26"/>
  <c r="F66" i="26"/>
  <c r="G66" i="26"/>
  <c r="H66" i="26"/>
  <c r="S65" i="26"/>
  <c r="O65" i="26"/>
  <c r="R65" i="26"/>
  <c r="F65" i="26"/>
  <c r="G65" i="26"/>
  <c r="H65" i="26"/>
  <c r="S64" i="26"/>
  <c r="O64" i="26"/>
  <c r="R64" i="26"/>
  <c r="F64" i="26"/>
  <c r="G64" i="26"/>
  <c r="H64" i="26"/>
  <c r="S63" i="26"/>
  <c r="O63" i="26"/>
  <c r="R63" i="26"/>
  <c r="F63" i="26"/>
  <c r="G63" i="26"/>
  <c r="H63" i="26"/>
  <c r="S62" i="26"/>
  <c r="O62" i="26"/>
  <c r="R62" i="26"/>
  <c r="F62" i="26"/>
  <c r="G62" i="26"/>
  <c r="H62" i="26"/>
  <c r="S61" i="26"/>
  <c r="O61" i="26"/>
  <c r="R61" i="26"/>
  <c r="F61" i="26"/>
  <c r="G61" i="26"/>
  <c r="G59" i="26"/>
  <c r="H59" i="26"/>
  <c r="G58" i="26"/>
  <c r="H58" i="26"/>
  <c r="G57" i="26"/>
  <c r="H57" i="26"/>
  <c r="G56" i="26"/>
  <c r="H56" i="26"/>
  <c r="G55" i="26"/>
  <c r="H55" i="26"/>
  <c r="G54" i="26"/>
  <c r="H54" i="26"/>
  <c r="G53" i="26"/>
  <c r="H53" i="26"/>
  <c r="G52" i="26"/>
  <c r="H52" i="26"/>
  <c r="G51" i="26"/>
  <c r="H51" i="26"/>
  <c r="G50" i="26"/>
  <c r="H50" i="26"/>
  <c r="G49" i="26"/>
  <c r="H49" i="26"/>
  <c r="G48" i="26"/>
  <c r="H48" i="26"/>
  <c r="G47" i="26"/>
  <c r="H47" i="26"/>
  <c r="G46" i="26"/>
  <c r="H46" i="26"/>
  <c r="G45" i="26"/>
  <c r="H45" i="26"/>
  <c r="G43" i="26"/>
  <c r="H43" i="26"/>
  <c r="G42" i="26"/>
  <c r="H42" i="26"/>
  <c r="G41" i="26"/>
  <c r="H41" i="26"/>
  <c r="G40" i="26"/>
  <c r="H40" i="26"/>
  <c r="G39" i="26"/>
  <c r="H39" i="26"/>
  <c r="G38" i="26"/>
  <c r="H38" i="26"/>
  <c r="G37" i="26"/>
  <c r="H37" i="26"/>
  <c r="G36" i="26"/>
  <c r="H36" i="26"/>
  <c r="G35" i="26"/>
  <c r="H35" i="26"/>
  <c r="G34" i="26"/>
  <c r="H34" i="26"/>
  <c r="G32" i="26"/>
  <c r="H32" i="26"/>
  <c r="G31" i="26"/>
  <c r="H31" i="26"/>
  <c r="G30" i="26"/>
  <c r="H30" i="26"/>
  <c r="G29" i="26"/>
  <c r="H29" i="26"/>
  <c r="G28" i="26"/>
  <c r="H28" i="26"/>
  <c r="G27" i="26"/>
  <c r="H27" i="26"/>
  <c r="G26" i="26"/>
  <c r="H26" i="26"/>
  <c r="G25" i="26"/>
  <c r="H25" i="26"/>
  <c r="G24" i="26"/>
  <c r="H24" i="26"/>
  <c r="G23" i="26"/>
  <c r="H23" i="26"/>
  <c r="G20" i="26"/>
  <c r="H20" i="26"/>
  <c r="G19" i="26"/>
  <c r="H19" i="26"/>
  <c r="G18" i="26"/>
  <c r="H18" i="26"/>
  <c r="G17" i="26"/>
  <c r="H17" i="26"/>
  <c r="G16" i="26"/>
  <c r="H16" i="26"/>
  <c r="G15" i="26"/>
  <c r="H15" i="26"/>
  <c r="G14" i="26"/>
  <c r="H14" i="26"/>
  <c r="G13" i="26"/>
  <c r="H13" i="26"/>
  <c r="G12" i="26"/>
  <c r="H12" i="26"/>
  <c r="G11" i="26"/>
  <c r="H11" i="26"/>
  <c r="F209" i="25"/>
  <c r="G209" i="25"/>
  <c r="H209" i="25"/>
  <c r="F208" i="25"/>
  <c r="G208" i="25"/>
  <c r="H208" i="25"/>
  <c r="F207" i="25"/>
  <c r="G207" i="25"/>
  <c r="H207" i="25"/>
  <c r="F206" i="25"/>
  <c r="G206" i="25"/>
  <c r="H206" i="25"/>
  <c r="F205" i="25"/>
  <c r="G205" i="25"/>
  <c r="F203" i="25"/>
  <c r="G203" i="25"/>
  <c r="H203" i="25"/>
  <c r="F202" i="25"/>
  <c r="G202" i="25"/>
  <c r="H202" i="25"/>
  <c r="F201" i="25"/>
  <c r="G201" i="25"/>
  <c r="H201" i="25"/>
  <c r="F200" i="25"/>
  <c r="G200" i="25"/>
  <c r="H200" i="25"/>
  <c r="F199" i="25"/>
  <c r="G199" i="25"/>
  <c r="H199" i="25"/>
  <c r="G197" i="25"/>
  <c r="G196" i="25"/>
  <c r="G195" i="25"/>
  <c r="G194" i="25"/>
  <c r="G193" i="25"/>
  <c r="G192" i="25"/>
  <c r="G191" i="25"/>
  <c r="H191" i="25"/>
  <c r="G190" i="25"/>
  <c r="G189" i="25"/>
  <c r="G188" i="25"/>
  <c r="G187" i="25"/>
  <c r="G186" i="25"/>
  <c r="G185" i="25"/>
  <c r="G183" i="25"/>
  <c r="G182" i="25"/>
  <c r="G181" i="25"/>
  <c r="G180" i="25"/>
  <c r="G179" i="25"/>
  <c r="G178" i="25"/>
  <c r="G176" i="25"/>
  <c r="G175" i="25"/>
  <c r="G174" i="25"/>
  <c r="G173" i="25"/>
  <c r="G172" i="25"/>
  <c r="G171" i="25"/>
  <c r="G169" i="25"/>
  <c r="G168" i="25"/>
  <c r="G167" i="25"/>
  <c r="G166" i="25"/>
  <c r="G165" i="25"/>
  <c r="G164" i="25"/>
  <c r="G162" i="25"/>
  <c r="G161" i="25"/>
  <c r="G160" i="25"/>
  <c r="G159" i="25"/>
  <c r="G158" i="25"/>
  <c r="G157" i="25"/>
  <c r="G155" i="25"/>
  <c r="G154" i="25"/>
  <c r="G153" i="25"/>
  <c r="G152" i="25"/>
  <c r="G151" i="25"/>
  <c r="G150" i="25"/>
  <c r="G148" i="25"/>
  <c r="G147" i="25"/>
  <c r="G146" i="25"/>
  <c r="G145" i="25"/>
  <c r="G144" i="25"/>
  <c r="G143" i="25"/>
  <c r="G141" i="25"/>
  <c r="G140" i="25"/>
  <c r="G139" i="25"/>
  <c r="G138" i="25"/>
  <c r="G137" i="25"/>
  <c r="G136" i="25"/>
  <c r="G135" i="25"/>
  <c r="H135" i="25"/>
  <c r="G134" i="25"/>
  <c r="G133" i="25"/>
  <c r="G132" i="25"/>
  <c r="G131" i="25"/>
  <c r="G130" i="25"/>
  <c r="G129" i="25"/>
  <c r="F122" i="25"/>
  <c r="G122" i="25"/>
  <c r="H122" i="25"/>
  <c r="F117" i="25"/>
  <c r="G117" i="25"/>
  <c r="H117" i="25"/>
  <c r="F112" i="25"/>
  <c r="G112" i="25"/>
  <c r="H112" i="25"/>
  <c r="F107" i="25"/>
  <c r="G107" i="25"/>
  <c r="H107" i="25"/>
  <c r="F102" i="25"/>
  <c r="G102" i="25"/>
  <c r="H102" i="25"/>
  <c r="F97" i="25"/>
  <c r="G97" i="25"/>
  <c r="H97" i="25"/>
  <c r="F92" i="25"/>
  <c r="G92" i="25"/>
  <c r="H92" i="25"/>
  <c r="F87" i="25"/>
  <c r="G87" i="25"/>
  <c r="H87" i="25"/>
  <c r="F82" i="25"/>
  <c r="G82" i="25"/>
  <c r="H82" i="25"/>
  <c r="F77" i="25"/>
  <c r="G77" i="25"/>
  <c r="H77" i="25"/>
  <c r="S75" i="25"/>
  <c r="O75" i="25"/>
  <c r="R75" i="25"/>
  <c r="F75" i="25"/>
  <c r="G75" i="25"/>
  <c r="H75" i="25"/>
  <c r="S74" i="25"/>
  <c r="O74" i="25"/>
  <c r="R74" i="25"/>
  <c r="F74" i="25"/>
  <c r="G74" i="25"/>
  <c r="H74" i="25"/>
  <c r="S73" i="25"/>
  <c r="O73" i="25"/>
  <c r="R73" i="25"/>
  <c r="F73" i="25"/>
  <c r="G73" i="25"/>
  <c r="H73" i="25"/>
  <c r="S72" i="25"/>
  <c r="O72" i="25"/>
  <c r="R72" i="25"/>
  <c r="F72" i="25"/>
  <c r="G72" i="25"/>
  <c r="H72" i="25"/>
  <c r="S71" i="25"/>
  <c r="O71" i="25"/>
  <c r="R71" i="25"/>
  <c r="F71" i="25"/>
  <c r="G71" i="25"/>
  <c r="H71" i="25"/>
  <c r="S70" i="25"/>
  <c r="O70" i="25"/>
  <c r="R70" i="25"/>
  <c r="F70" i="25"/>
  <c r="G70" i="25"/>
  <c r="H70" i="25"/>
  <c r="S69" i="25"/>
  <c r="O69" i="25"/>
  <c r="R69" i="25"/>
  <c r="F69" i="25"/>
  <c r="G69" i="25"/>
  <c r="H69" i="25"/>
  <c r="S68" i="25"/>
  <c r="O68" i="25"/>
  <c r="R68" i="25"/>
  <c r="F68" i="25"/>
  <c r="G68" i="25"/>
  <c r="H68" i="25"/>
  <c r="S67" i="25"/>
  <c r="O67" i="25"/>
  <c r="R67" i="25"/>
  <c r="F67" i="25"/>
  <c r="G67" i="25"/>
  <c r="H67" i="25"/>
  <c r="S66" i="25"/>
  <c r="O66" i="25"/>
  <c r="R66" i="25"/>
  <c r="F66" i="25"/>
  <c r="G66" i="25"/>
  <c r="H66" i="25"/>
  <c r="S65" i="25"/>
  <c r="O65" i="25"/>
  <c r="R65" i="25"/>
  <c r="F65" i="25"/>
  <c r="G65" i="25"/>
  <c r="H65" i="25"/>
  <c r="S64" i="25"/>
  <c r="O64" i="25"/>
  <c r="R64" i="25"/>
  <c r="F64" i="25"/>
  <c r="G64" i="25"/>
  <c r="H64" i="25"/>
  <c r="S63" i="25"/>
  <c r="O63" i="25"/>
  <c r="R63" i="25"/>
  <c r="F63" i="25"/>
  <c r="G63" i="25"/>
  <c r="H63" i="25"/>
  <c r="S62" i="25"/>
  <c r="O62" i="25"/>
  <c r="R62" i="25"/>
  <c r="F62" i="25"/>
  <c r="G62" i="25"/>
  <c r="H62" i="25"/>
  <c r="S61" i="25"/>
  <c r="O61" i="25"/>
  <c r="R61" i="25"/>
  <c r="F61" i="25"/>
  <c r="G61" i="25"/>
  <c r="H61" i="25"/>
  <c r="G59" i="25"/>
  <c r="H59" i="25"/>
  <c r="G58" i="25"/>
  <c r="H58" i="25"/>
  <c r="G57" i="25"/>
  <c r="H57" i="25"/>
  <c r="G56" i="25"/>
  <c r="H56" i="25"/>
  <c r="G55" i="25"/>
  <c r="H55" i="25"/>
  <c r="G54" i="25"/>
  <c r="H54" i="25"/>
  <c r="G53" i="25"/>
  <c r="H53" i="25"/>
  <c r="G52" i="25"/>
  <c r="H52" i="25"/>
  <c r="G51" i="25"/>
  <c r="H51" i="25"/>
  <c r="G50" i="25"/>
  <c r="H50" i="25"/>
  <c r="G49" i="25"/>
  <c r="H49" i="25"/>
  <c r="G48" i="25"/>
  <c r="H48" i="25"/>
  <c r="G47" i="25"/>
  <c r="H47" i="25"/>
  <c r="G46" i="25"/>
  <c r="H46" i="25"/>
  <c r="G45" i="25"/>
  <c r="H45" i="25"/>
  <c r="G43" i="25"/>
  <c r="H43" i="25"/>
  <c r="G42" i="25"/>
  <c r="H42" i="25"/>
  <c r="G41" i="25"/>
  <c r="H41" i="25"/>
  <c r="G40" i="25"/>
  <c r="H40" i="25"/>
  <c r="G39" i="25"/>
  <c r="H39" i="25"/>
  <c r="G38" i="25"/>
  <c r="H38" i="25"/>
  <c r="G37" i="25"/>
  <c r="H37" i="25"/>
  <c r="G36" i="25"/>
  <c r="H36" i="25"/>
  <c r="G35" i="25"/>
  <c r="H35" i="25"/>
  <c r="G34" i="25"/>
  <c r="H34" i="25"/>
  <c r="G32" i="25"/>
  <c r="H32" i="25"/>
  <c r="G31" i="25"/>
  <c r="H31" i="25"/>
  <c r="G30" i="25"/>
  <c r="H30" i="25"/>
  <c r="G29" i="25"/>
  <c r="H29" i="25"/>
  <c r="G28" i="25"/>
  <c r="H28" i="25"/>
  <c r="G27" i="25"/>
  <c r="H27" i="25"/>
  <c r="G26" i="25"/>
  <c r="H26" i="25"/>
  <c r="G25" i="25"/>
  <c r="H25" i="25"/>
  <c r="G24" i="25"/>
  <c r="H24" i="25"/>
  <c r="G23" i="25"/>
  <c r="H23" i="25"/>
  <c r="G20" i="25"/>
  <c r="H20" i="25"/>
  <c r="G19" i="25"/>
  <c r="H19" i="25"/>
  <c r="G18" i="25"/>
  <c r="H18" i="25"/>
  <c r="G17" i="25"/>
  <c r="H17" i="25"/>
  <c r="G16" i="25"/>
  <c r="H16" i="25"/>
  <c r="G15" i="25"/>
  <c r="H15" i="25"/>
  <c r="G14" i="25"/>
  <c r="H14" i="25"/>
  <c r="G13" i="25"/>
  <c r="H13" i="25"/>
  <c r="G12" i="25"/>
  <c r="H12" i="25"/>
  <c r="G11" i="25"/>
  <c r="H11" i="25"/>
  <c r="F209" i="24"/>
  <c r="G209" i="24"/>
  <c r="H209" i="24"/>
  <c r="F208" i="24"/>
  <c r="G208" i="24"/>
  <c r="H208" i="24"/>
  <c r="F207" i="24"/>
  <c r="G207" i="24"/>
  <c r="H207" i="24"/>
  <c r="F206" i="24"/>
  <c r="G206" i="24"/>
  <c r="H206" i="24"/>
  <c r="F205" i="24"/>
  <c r="G205" i="24"/>
  <c r="F203" i="24"/>
  <c r="G203" i="24"/>
  <c r="H203" i="24"/>
  <c r="F202" i="24"/>
  <c r="G202" i="24"/>
  <c r="H202" i="24"/>
  <c r="F201" i="24"/>
  <c r="G201" i="24"/>
  <c r="H201" i="24"/>
  <c r="F200" i="24"/>
  <c r="G200" i="24"/>
  <c r="H200" i="24"/>
  <c r="F199" i="24"/>
  <c r="G199" i="24"/>
  <c r="H199" i="24"/>
  <c r="G197" i="24"/>
  <c r="G196" i="24"/>
  <c r="G195" i="24"/>
  <c r="G194" i="24"/>
  <c r="G193" i="24"/>
  <c r="G192" i="24"/>
  <c r="G190" i="24"/>
  <c r="G189" i="24"/>
  <c r="G188" i="24"/>
  <c r="G187" i="24"/>
  <c r="G186" i="24"/>
  <c r="G185" i="24"/>
  <c r="G183" i="24"/>
  <c r="G182" i="24"/>
  <c r="G181" i="24"/>
  <c r="G180" i="24"/>
  <c r="G179" i="24"/>
  <c r="G178" i="24"/>
  <c r="G176" i="24"/>
  <c r="G175" i="24"/>
  <c r="G174" i="24"/>
  <c r="G173" i="24"/>
  <c r="G172" i="24"/>
  <c r="G171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5" i="24"/>
  <c r="G154" i="24"/>
  <c r="G153" i="24"/>
  <c r="G152" i="24"/>
  <c r="G151" i="24"/>
  <c r="G150" i="24"/>
  <c r="G148" i="24"/>
  <c r="G147" i="24"/>
  <c r="G146" i="24"/>
  <c r="G145" i="24"/>
  <c r="G144" i="24"/>
  <c r="G143" i="24"/>
  <c r="G141" i="24"/>
  <c r="G140" i="24"/>
  <c r="G139" i="24"/>
  <c r="G138" i="24"/>
  <c r="G137" i="24"/>
  <c r="G136" i="24"/>
  <c r="G135" i="24"/>
  <c r="H135" i="24"/>
  <c r="G134" i="24"/>
  <c r="G133" i="24"/>
  <c r="G132" i="24"/>
  <c r="G131" i="24"/>
  <c r="G130" i="24"/>
  <c r="G129" i="24"/>
  <c r="F122" i="24"/>
  <c r="G122" i="24"/>
  <c r="H122" i="24"/>
  <c r="F117" i="24"/>
  <c r="G117" i="24"/>
  <c r="H117" i="24"/>
  <c r="F112" i="24"/>
  <c r="G112" i="24"/>
  <c r="H112" i="24"/>
  <c r="F107" i="24"/>
  <c r="G107" i="24"/>
  <c r="H107" i="24"/>
  <c r="F102" i="24"/>
  <c r="G102" i="24"/>
  <c r="H102" i="24"/>
  <c r="F97" i="24"/>
  <c r="G97" i="24"/>
  <c r="H97" i="24"/>
  <c r="F92" i="24"/>
  <c r="G92" i="24"/>
  <c r="H92" i="24"/>
  <c r="F87" i="24"/>
  <c r="G87" i="24"/>
  <c r="H87" i="24"/>
  <c r="F82" i="24"/>
  <c r="G82" i="24"/>
  <c r="H82" i="24"/>
  <c r="F77" i="24"/>
  <c r="G77" i="24"/>
  <c r="H77" i="24"/>
  <c r="S75" i="24"/>
  <c r="O75" i="24"/>
  <c r="R75" i="24"/>
  <c r="F75" i="24"/>
  <c r="G75" i="24"/>
  <c r="H75" i="24"/>
  <c r="S74" i="24"/>
  <c r="O74" i="24"/>
  <c r="R74" i="24"/>
  <c r="F74" i="24"/>
  <c r="G74" i="24"/>
  <c r="H74" i="24"/>
  <c r="S73" i="24"/>
  <c r="O73" i="24"/>
  <c r="R73" i="24"/>
  <c r="F73" i="24"/>
  <c r="G73" i="24"/>
  <c r="H73" i="24"/>
  <c r="S72" i="24"/>
  <c r="O72" i="24"/>
  <c r="R72" i="24"/>
  <c r="F72" i="24"/>
  <c r="G72" i="24"/>
  <c r="H72" i="24"/>
  <c r="S71" i="24"/>
  <c r="O71" i="24"/>
  <c r="R71" i="24"/>
  <c r="F71" i="24"/>
  <c r="G71" i="24"/>
  <c r="H71" i="24"/>
  <c r="S70" i="24"/>
  <c r="O70" i="24"/>
  <c r="R70" i="24"/>
  <c r="F70" i="24"/>
  <c r="G70" i="24"/>
  <c r="H70" i="24"/>
  <c r="S69" i="24"/>
  <c r="O69" i="24"/>
  <c r="R69" i="24"/>
  <c r="F69" i="24"/>
  <c r="G69" i="24"/>
  <c r="H69" i="24"/>
  <c r="S68" i="24"/>
  <c r="O68" i="24"/>
  <c r="R68" i="24"/>
  <c r="F68" i="24"/>
  <c r="G68" i="24"/>
  <c r="H68" i="24"/>
  <c r="S67" i="24"/>
  <c r="O67" i="24"/>
  <c r="R67" i="24"/>
  <c r="F67" i="24"/>
  <c r="G67" i="24"/>
  <c r="H67" i="24"/>
  <c r="S66" i="24"/>
  <c r="O66" i="24"/>
  <c r="R66" i="24"/>
  <c r="F66" i="24"/>
  <c r="G66" i="24"/>
  <c r="H66" i="24"/>
  <c r="S65" i="24"/>
  <c r="O65" i="24"/>
  <c r="R65" i="24"/>
  <c r="F65" i="24"/>
  <c r="G65" i="24"/>
  <c r="H65" i="24"/>
  <c r="S64" i="24"/>
  <c r="O64" i="24"/>
  <c r="R64" i="24"/>
  <c r="F64" i="24"/>
  <c r="G64" i="24"/>
  <c r="H64" i="24"/>
  <c r="S63" i="24"/>
  <c r="O63" i="24"/>
  <c r="R63" i="24"/>
  <c r="F63" i="24"/>
  <c r="G63" i="24"/>
  <c r="H63" i="24"/>
  <c r="S62" i="24"/>
  <c r="O62" i="24"/>
  <c r="R62" i="24"/>
  <c r="F62" i="24"/>
  <c r="G62" i="24"/>
  <c r="H62" i="24"/>
  <c r="S61" i="24"/>
  <c r="O61" i="24"/>
  <c r="R61" i="24"/>
  <c r="F61" i="24"/>
  <c r="G61" i="24"/>
  <c r="H61" i="24"/>
  <c r="G59" i="24"/>
  <c r="H59" i="24"/>
  <c r="G58" i="24"/>
  <c r="H58" i="24"/>
  <c r="G57" i="24"/>
  <c r="H57" i="24"/>
  <c r="G56" i="24"/>
  <c r="H56" i="24"/>
  <c r="G55" i="24"/>
  <c r="H55" i="24"/>
  <c r="G54" i="24"/>
  <c r="H54" i="24"/>
  <c r="G53" i="24"/>
  <c r="H53" i="24"/>
  <c r="G52" i="24"/>
  <c r="H52" i="24"/>
  <c r="G51" i="24"/>
  <c r="H51" i="24"/>
  <c r="G50" i="24"/>
  <c r="H50" i="24"/>
  <c r="G49" i="24"/>
  <c r="H49" i="24"/>
  <c r="G48" i="24"/>
  <c r="H48" i="24"/>
  <c r="G47" i="24"/>
  <c r="H47" i="24"/>
  <c r="G46" i="24"/>
  <c r="H46" i="24"/>
  <c r="G45" i="24"/>
  <c r="H45" i="24"/>
  <c r="G43" i="24"/>
  <c r="H43" i="24"/>
  <c r="G42" i="24"/>
  <c r="H42" i="24"/>
  <c r="G41" i="24"/>
  <c r="H41" i="24"/>
  <c r="G40" i="24"/>
  <c r="H40" i="24"/>
  <c r="G39" i="24"/>
  <c r="H39" i="24"/>
  <c r="G38" i="24"/>
  <c r="H38" i="24"/>
  <c r="G37" i="24"/>
  <c r="H37" i="24"/>
  <c r="G36" i="24"/>
  <c r="H36" i="24"/>
  <c r="G35" i="24"/>
  <c r="H35" i="24"/>
  <c r="G34" i="24"/>
  <c r="H34" i="24"/>
  <c r="G32" i="24"/>
  <c r="H32" i="24"/>
  <c r="G31" i="24"/>
  <c r="H31" i="24"/>
  <c r="G30" i="24"/>
  <c r="H30" i="24"/>
  <c r="G29" i="24"/>
  <c r="H29" i="24"/>
  <c r="G28" i="24"/>
  <c r="H28" i="24"/>
  <c r="G27" i="24"/>
  <c r="H27" i="24"/>
  <c r="G26" i="24"/>
  <c r="H26" i="24"/>
  <c r="G25" i="24"/>
  <c r="H25" i="24"/>
  <c r="G24" i="24"/>
  <c r="H24" i="24"/>
  <c r="G23" i="24"/>
  <c r="H23" i="24"/>
  <c r="G20" i="24"/>
  <c r="H20" i="24"/>
  <c r="G19" i="24"/>
  <c r="H19" i="24"/>
  <c r="G18" i="24"/>
  <c r="H18" i="24"/>
  <c r="G17" i="24"/>
  <c r="H17" i="24"/>
  <c r="G16" i="24"/>
  <c r="H16" i="24"/>
  <c r="G15" i="24"/>
  <c r="H15" i="24"/>
  <c r="G14" i="24"/>
  <c r="H14" i="24"/>
  <c r="G13" i="24"/>
  <c r="H13" i="24"/>
  <c r="G12" i="24"/>
  <c r="H12" i="24"/>
  <c r="G11" i="24"/>
  <c r="H11" i="24"/>
  <c r="F209" i="23"/>
  <c r="G209" i="23"/>
  <c r="H209" i="23"/>
  <c r="F208" i="23"/>
  <c r="G208" i="23"/>
  <c r="H208" i="23"/>
  <c r="F207" i="23"/>
  <c r="G207" i="23"/>
  <c r="H207" i="23"/>
  <c r="F206" i="23"/>
  <c r="G206" i="23"/>
  <c r="H206" i="23"/>
  <c r="F205" i="23"/>
  <c r="G205" i="23"/>
  <c r="F203" i="23"/>
  <c r="G203" i="23"/>
  <c r="H203" i="23"/>
  <c r="F202" i="23"/>
  <c r="G202" i="23"/>
  <c r="H202" i="23"/>
  <c r="F201" i="23"/>
  <c r="G201" i="23"/>
  <c r="H201" i="23"/>
  <c r="H198" i="23" s="1"/>
  <c r="F200" i="23"/>
  <c r="G200" i="23"/>
  <c r="H200" i="23"/>
  <c r="F199" i="23"/>
  <c r="G199" i="23"/>
  <c r="H199" i="23"/>
  <c r="G197" i="23"/>
  <c r="G196" i="23"/>
  <c r="G195" i="23"/>
  <c r="G194" i="23"/>
  <c r="G193" i="23"/>
  <c r="G192" i="23"/>
  <c r="G190" i="23"/>
  <c r="G189" i="23"/>
  <c r="G188" i="23"/>
  <c r="G187" i="23"/>
  <c r="G186" i="23"/>
  <c r="G185" i="23"/>
  <c r="G183" i="23"/>
  <c r="G182" i="23"/>
  <c r="G181" i="23"/>
  <c r="G180" i="23"/>
  <c r="G179" i="23"/>
  <c r="G178" i="23"/>
  <c r="G176" i="23"/>
  <c r="G175" i="23"/>
  <c r="G174" i="23"/>
  <c r="G173" i="23"/>
  <c r="G172" i="23"/>
  <c r="G171" i="23"/>
  <c r="G169" i="23"/>
  <c r="G168" i="23"/>
  <c r="G167" i="23"/>
  <c r="G166" i="23"/>
  <c r="G165" i="23"/>
  <c r="G164" i="23"/>
  <c r="G162" i="23"/>
  <c r="G161" i="23"/>
  <c r="G160" i="23"/>
  <c r="G159" i="23"/>
  <c r="G158" i="23"/>
  <c r="G157" i="23"/>
  <c r="G155" i="23"/>
  <c r="G154" i="23"/>
  <c r="G153" i="23"/>
  <c r="G152" i="23"/>
  <c r="G151" i="23"/>
  <c r="G150" i="23"/>
  <c r="G148" i="23"/>
  <c r="G147" i="23"/>
  <c r="G146" i="23"/>
  <c r="G145" i="23"/>
  <c r="G144" i="23"/>
  <c r="G143" i="23"/>
  <c r="G141" i="23"/>
  <c r="G140" i="23"/>
  <c r="G139" i="23"/>
  <c r="G138" i="23"/>
  <c r="G137" i="23"/>
  <c r="G136" i="23"/>
  <c r="G134" i="23"/>
  <c r="G133" i="23"/>
  <c r="G132" i="23"/>
  <c r="G131" i="23"/>
  <c r="G130" i="23"/>
  <c r="G129" i="23"/>
  <c r="G128" i="23"/>
  <c r="H128" i="23"/>
  <c r="F122" i="23"/>
  <c r="G122" i="23"/>
  <c r="H122" i="23"/>
  <c r="F117" i="23"/>
  <c r="G117" i="23"/>
  <c r="H117" i="23"/>
  <c r="F112" i="23"/>
  <c r="G112" i="23"/>
  <c r="H112" i="23"/>
  <c r="F107" i="23"/>
  <c r="G107" i="23"/>
  <c r="H107" i="23"/>
  <c r="F102" i="23"/>
  <c r="G102" i="23"/>
  <c r="H102" i="23"/>
  <c r="F97" i="23"/>
  <c r="G97" i="23"/>
  <c r="H97" i="23"/>
  <c r="F92" i="23"/>
  <c r="G92" i="23"/>
  <c r="H92" i="23"/>
  <c r="F87" i="23"/>
  <c r="G87" i="23"/>
  <c r="H87" i="23"/>
  <c r="F82" i="23"/>
  <c r="G82" i="23"/>
  <c r="H82" i="23"/>
  <c r="F77" i="23"/>
  <c r="G77" i="23"/>
  <c r="H77" i="23"/>
  <c r="S75" i="23"/>
  <c r="O75" i="23"/>
  <c r="R75" i="23"/>
  <c r="F75" i="23"/>
  <c r="G75" i="23"/>
  <c r="H75" i="23"/>
  <c r="S74" i="23"/>
  <c r="O74" i="23"/>
  <c r="R74" i="23"/>
  <c r="F74" i="23"/>
  <c r="G74" i="23"/>
  <c r="H74" i="23"/>
  <c r="S73" i="23"/>
  <c r="O73" i="23"/>
  <c r="R73" i="23"/>
  <c r="F73" i="23"/>
  <c r="G73" i="23"/>
  <c r="H73" i="23"/>
  <c r="S72" i="23"/>
  <c r="R72" i="23"/>
  <c r="O72" i="23"/>
  <c r="F72" i="23"/>
  <c r="G72" i="23"/>
  <c r="H72" i="23"/>
  <c r="S71" i="23"/>
  <c r="R71" i="23"/>
  <c r="F71" i="23"/>
  <c r="G71" i="23"/>
  <c r="H71" i="23"/>
  <c r="O71" i="23"/>
  <c r="S70" i="23"/>
  <c r="O70" i="23"/>
  <c r="R70" i="23"/>
  <c r="F70" i="23"/>
  <c r="G70" i="23"/>
  <c r="H70" i="23"/>
  <c r="S69" i="23"/>
  <c r="O69" i="23"/>
  <c r="R69" i="23"/>
  <c r="F69" i="23"/>
  <c r="G69" i="23"/>
  <c r="H69" i="23"/>
  <c r="S68" i="23"/>
  <c r="O68" i="23"/>
  <c r="R68" i="23"/>
  <c r="F68" i="23"/>
  <c r="G68" i="23"/>
  <c r="H68" i="23"/>
  <c r="S67" i="23"/>
  <c r="O67" i="23"/>
  <c r="R67" i="23"/>
  <c r="F67" i="23"/>
  <c r="G67" i="23"/>
  <c r="H67" i="23"/>
  <c r="S66" i="23"/>
  <c r="O66" i="23"/>
  <c r="R66" i="23"/>
  <c r="F66" i="23"/>
  <c r="G66" i="23"/>
  <c r="H66" i="23"/>
  <c r="S65" i="23"/>
  <c r="O65" i="23"/>
  <c r="R65" i="23"/>
  <c r="F65" i="23"/>
  <c r="G65" i="23"/>
  <c r="H65" i="23"/>
  <c r="S64" i="23"/>
  <c r="O64" i="23"/>
  <c r="R64" i="23"/>
  <c r="F64" i="23"/>
  <c r="G64" i="23"/>
  <c r="H64" i="23"/>
  <c r="S63" i="23"/>
  <c r="O63" i="23"/>
  <c r="R63" i="23"/>
  <c r="F63" i="23"/>
  <c r="G63" i="23"/>
  <c r="H63" i="23"/>
  <c r="S62" i="23"/>
  <c r="O62" i="23"/>
  <c r="R62" i="23"/>
  <c r="F62" i="23"/>
  <c r="G62" i="23"/>
  <c r="H62" i="23"/>
  <c r="S61" i="23"/>
  <c r="O61" i="23"/>
  <c r="R61" i="23"/>
  <c r="F61" i="23"/>
  <c r="G61" i="23"/>
  <c r="G59" i="23"/>
  <c r="H59" i="23"/>
  <c r="G58" i="23"/>
  <c r="H58" i="23"/>
  <c r="G57" i="23"/>
  <c r="H57" i="23"/>
  <c r="G56" i="23"/>
  <c r="H56" i="23"/>
  <c r="G55" i="23"/>
  <c r="H55" i="23"/>
  <c r="G54" i="23"/>
  <c r="H54" i="23"/>
  <c r="G53" i="23"/>
  <c r="H53" i="23"/>
  <c r="G52" i="23"/>
  <c r="H52" i="23"/>
  <c r="G51" i="23"/>
  <c r="H51" i="23"/>
  <c r="G50" i="23"/>
  <c r="H50" i="23"/>
  <c r="G49" i="23"/>
  <c r="H49" i="23"/>
  <c r="G48" i="23"/>
  <c r="H48" i="23"/>
  <c r="G47" i="23"/>
  <c r="H47" i="23"/>
  <c r="G46" i="23"/>
  <c r="H46" i="23"/>
  <c r="G45" i="23"/>
  <c r="H45" i="23"/>
  <c r="G43" i="23"/>
  <c r="H43" i="23"/>
  <c r="G42" i="23"/>
  <c r="H42" i="23"/>
  <c r="G41" i="23"/>
  <c r="H41" i="23"/>
  <c r="G40" i="23"/>
  <c r="H40" i="23"/>
  <c r="G39" i="23"/>
  <c r="H39" i="23"/>
  <c r="G38" i="23"/>
  <c r="H38" i="23"/>
  <c r="G37" i="23"/>
  <c r="H37" i="23"/>
  <c r="G36" i="23"/>
  <c r="H36" i="23"/>
  <c r="G35" i="23"/>
  <c r="H35" i="23"/>
  <c r="G34" i="23"/>
  <c r="H34" i="23"/>
  <c r="H33" i="23" s="1"/>
  <c r="G32" i="23"/>
  <c r="H32" i="23"/>
  <c r="G31" i="23"/>
  <c r="H31" i="23"/>
  <c r="G30" i="23"/>
  <c r="H30" i="23"/>
  <c r="G29" i="23"/>
  <c r="H29" i="23"/>
  <c r="G28" i="23"/>
  <c r="H28" i="23"/>
  <c r="G27" i="23"/>
  <c r="H27" i="23"/>
  <c r="G26" i="23"/>
  <c r="H26" i="23"/>
  <c r="G25" i="23"/>
  <c r="H25" i="23"/>
  <c r="G24" i="23"/>
  <c r="H24" i="23"/>
  <c r="G23" i="23"/>
  <c r="H23" i="23"/>
  <c r="G20" i="23"/>
  <c r="H20" i="23"/>
  <c r="G19" i="23"/>
  <c r="H19" i="23"/>
  <c r="G18" i="23"/>
  <c r="H18" i="23"/>
  <c r="G17" i="23"/>
  <c r="H17" i="23"/>
  <c r="G16" i="23"/>
  <c r="H16" i="23"/>
  <c r="G15" i="23"/>
  <c r="H15" i="23"/>
  <c r="G14" i="23"/>
  <c r="H14" i="23"/>
  <c r="G13" i="23"/>
  <c r="H13" i="23"/>
  <c r="G12" i="23"/>
  <c r="H12" i="23"/>
  <c r="G11" i="23"/>
  <c r="H11" i="23"/>
  <c r="F209" i="22"/>
  <c r="G209" i="22"/>
  <c r="H209" i="22"/>
  <c r="F208" i="22"/>
  <c r="G208" i="22"/>
  <c r="H208" i="22"/>
  <c r="F207" i="22"/>
  <c r="G207" i="22"/>
  <c r="H207" i="22"/>
  <c r="F206" i="22"/>
  <c r="G206" i="22"/>
  <c r="H206" i="22"/>
  <c r="F205" i="22"/>
  <c r="G205" i="22"/>
  <c r="F203" i="22"/>
  <c r="G203" i="22"/>
  <c r="H203" i="22"/>
  <c r="F202" i="22"/>
  <c r="G202" i="22"/>
  <c r="H202" i="22"/>
  <c r="F201" i="22"/>
  <c r="G201" i="22"/>
  <c r="H201" i="22"/>
  <c r="F200" i="22"/>
  <c r="G200" i="22"/>
  <c r="H200" i="22"/>
  <c r="F199" i="22"/>
  <c r="G199" i="22"/>
  <c r="H199" i="22"/>
  <c r="G197" i="22"/>
  <c r="G196" i="22"/>
  <c r="G195" i="22"/>
  <c r="G194" i="22"/>
  <c r="G193" i="22"/>
  <c r="G192" i="22"/>
  <c r="G190" i="22"/>
  <c r="G189" i="22"/>
  <c r="G188" i="22"/>
  <c r="G187" i="22"/>
  <c r="G186" i="22"/>
  <c r="G185" i="22"/>
  <c r="G184" i="22"/>
  <c r="H184" i="22"/>
  <c r="G183" i="22"/>
  <c r="G182" i="22"/>
  <c r="G181" i="22"/>
  <c r="G180" i="22"/>
  <c r="G179" i="22"/>
  <c r="G178" i="22"/>
  <c r="G176" i="22"/>
  <c r="G175" i="22"/>
  <c r="G174" i="22"/>
  <c r="G173" i="22"/>
  <c r="G172" i="22"/>
  <c r="G171" i="22"/>
  <c r="G169" i="22"/>
  <c r="G168" i="22"/>
  <c r="G167" i="22"/>
  <c r="G166" i="22"/>
  <c r="G165" i="22"/>
  <c r="G164" i="22"/>
  <c r="G162" i="22"/>
  <c r="G161" i="22"/>
  <c r="G160" i="22"/>
  <c r="G159" i="22"/>
  <c r="G158" i="22"/>
  <c r="G157" i="22"/>
  <c r="G155" i="22"/>
  <c r="G154" i="22"/>
  <c r="G153" i="22"/>
  <c r="G152" i="22"/>
  <c r="G151" i="22"/>
  <c r="G150" i="22"/>
  <c r="G148" i="22"/>
  <c r="G147" i="22"/>
  <c r="G146" i="22"/>
  <c r="G145" i="22"/>
  <c r="G144" i="22"/>
  <c r="G143" i="22"/>
  <c r="G141" i="22"/>
  <c r="G140" i="22"/>
  <c r="G139" i="22"/>
  <c r="G138" i="22"/>
  <c r="G137" i="22"/>
  <c r="G136" i="22"/>
  <c r="G134" i="22"/>
  <c r="G133" i="22"/>
  <c r="G132" i="22"/>
  <c r="G131" i="22"/>
  <c r="G130" i="22"/>
  <c r="G129" i="22"/>
  <c r="G128" i="22"/>
  <c r="H128" i="22"/>
  <c r="F122" i="22"/>
  <c r="G122" i="22"/>
  <c r="H122" i="22"/>
  <c r="F117" i="22"/>
  <c r="G117" i="22"/>
  <c r="H117" i="22"/>
  <c r="F112" i="22"/>
  <c r="G112" i="22"/>
  <c r="H112" i="22"/>
  <c r="F107" i="22"/>
  <c r="G107" i="22"/>
  <c r="H107" i="22"/>
  <c r="F102" i="22"/>
  <c r="G102" i="22"/>
  <c r="H102" i="22"/>
  <c r="F97" i="22"/>
  <c r="G97" i="22"/>
  <c r="H97" i="22"/>
  <c r="F92" i="22"/>
  <c r="G92" i="22"/>
  <c r="H92" i="22"/>
  <c r="F87" i="22"/>
  <c r="G87" i="22"/>
  <c r="H87" i="22"/>
  <c r="F82" i="22"/>
  <c r="G82" i="22"/>
  <c r="H82" i="22"/>
  <c r="F77" i="22"/>
  <c r="G77" i="22"/>
  <c r="H77" i="22"/>
  <c r="S75" i="22"/>
  <c r="O75" i="22"/>
  <c r="R75" i="22"/>
  <c r="F75" i="22"/>
  <c r="G75" i="22"/>
  <c r="H75" i="22"/>
  <c r="S74" i="22"/>
  <c r="O74" i="22"/>
  <c r="R74" i="22"/>
  <c r="F74" i="22"/>
  <c r="G74" i="22"/>
  <c r="H74" i="22"/>
  <c r="S73" i="22"/>
  <c r="O73" i="22"/>
  <c r="R73" i="22"/>
  <c r="F73" i="22"/>
  <c r="G73" i="22"/>
  <c r="H73" i="22"/>
  <c r="S72" i="22"/>
  <c r="O72" i="22"/>
  <c r="R72" i="22"/>
  <c r="F72" i="22"/>
  <c r="G72" i="22"/>
  <c r="H72" i="22"/>
  <c r="S71" i="22"/>
  <c r="O71" i="22"/>
  <c r="R71" i="22"/>
  <c r="F71" i="22"/>
  <c r="G71" i="22"/>
  <c r="H71" i="22"/>
  <c r="S70" i="22"/>
  <c r="O70" i="22"/>
  <c r="R70" i="22"/>
  <c r="F70" i="22"/>
  <c r="G70" i="22"/>
  <c r="H70" i="22"/>
  <c r="S69" i="22"/>
  <c r="O69" i="22"/>
  <c r="R69" i="22"/>
  <c r="F69" i="22"/>
  <c r="G69" i="22"/>
  <c r="H69" i="22"/>
  <c r="S68" i="22"/>
  <c r="O68" i="22"/>
  <c r="R68" i="22"/>
  <c r="F68" i="22"/>
  <c r="G68" i="22"/>
  <c r="H68" i="22"/>
  <c r="S67" i="22"/>
  <c r="O67" i="22"/>
  <c r="R67" i="22"/>
  <c r="F67" i="22"/>
  <c r="G67" i="22"/>
  <c r="H67" i="22"/>
  <c r="S66" i="22"/>
  <c r="O66" i="22"/>
  <c r="R66" i="22"/>
  <c r="F66" i="22"/>
  <c r="G66" i="22"/>
  <c r="H66" i="22"/>
  <c r="S65" i="22"/>
  <c r="O65" i="22"/>
  <c r="R65" i="22"/>
  <c r="F65" i="22"/>
  <c r="G65" i="22"/>
  <c r="H65" i="22"/>
  <c r="S64" i="22"/>
  <c r="O64" i="22"/>
  <c r="R64" i="22"/>
  <c r="F64" i="22"/>
  <c r="G64" i="22"/>
  <c r="H64" i="22"/>
  <c r="S63" i="22"/>
  <c r="O63" i="22"/>
  <c r="R63" i="22"/>
  <c r="F63" i="22"/>
  <c r="G63" i="22"/>
  <c r="H63" i="22"/>
  <c r="S62" i="22"/>
  <c r="O62" i="22"/>
  <c r="R62" i="22"/>
  <c r="F62" i="22"/>
  <c r="G62" i="22"/>
  <c r="H62" i="22"/>
  <c r="S61" i="22"/>
  <c r="O61" i="22"/>
  <c r="R61" i="22"/>
  <c r="F61" i="22"/>
  <c r="G61" i="22"/>
  <c r="G59" i="22"/>
  <c r="H59" i="22"/>
  <c r="G58" i="22"/>
  <c r="H58" i="22"/>
  <c r="G57" i="22"/>
  <c r="H57" i="22"/>
  <c r="G56" i="22"/>
  <c r="H56" i="22"/>
  <c r="G55" i="22"/>
  <c r="H55" i="22"/>
  <c r="G54" i="22"/>
  <c r="H54" i="22"/>
  <c r="G53" i="22"/>
  <c r="H53" i="22"/>
  <c r="G52" i="22"/>
  <c r="H52" i="22"/>
  <c r="G51" i="22"/>
  <c r="H51" i="22"/>
  <c r="G50" i="22"/>
  <c r="H50" i="22"/>
  <c r="G49" i="22"/>
  <c r="H49" i="22"/>
  <c r="G48" i="22"/>
  <c r="H48" i="22"/>
  <c r="G47" i="22"/>
  <c r="H47" i="22"/>
  <c r="G46" i="22"/>
  <c r="H46" i="22"/>
  <c r="G45" i="22"/>
  <c r="H45" i="22"/>
  <c r="G43" i="22"/>
  <c r="H43" i="22"/>
  <c r="G42" i="22"/>
  <c r="H42" i="22"/>
  <c r="G41" i="22"/>
  <c r="H41" i="22"/>
  <c r="G40" i="22"/>
  <c r="H40" i="22"/>
  <c r="G39" i="22"/>
  <c r="H39" i="22"/>
  <c r="G38" i="22"/>
  <c r="H38" i="22"/>
  <c r="G37" i="22"/>
  <c r="H37" i="22"/>
  <c r="G36" i="22"/>
  <c r="H36" i="22"/>
  <c r="G35" i="22"/>
  <c r="H35" i="22"/>
  <c r="G34" i="22"/>
  <c r="H34" i="22"/>
  <c r="G32" i="22"/>
  <c r="H32" i="22"/>
  <c r="G31" i="22"/>
  <c r="H31" i="22"/>
  <c r="G30" i="22"/>
  <c r="H30" i="22"/>
  <c r="G29" i="22"/>
  <c r="H29" i="22"/>
  <c r="G28" i="22"/>
  <c r="H28" i="22"/>
  <c r="G27" i="22"/>
  <c r="H27" i="22"/>
  <c r="G26" i="22"/>
  <c r="H26" i="22"/>
  <c r="G25" i="22"/>
  <c r="H25" i="22"/>
  <c r="G24" i="22"/>
  <c r="H24" i="22"/>
  <c r="G23" i="22"/>
  <c r="H23" i="22"/>
  <c r="H22" i="22" s="1"/>
  <c r="G20" i="22"/>
  <c r="H20" i="22"/>
  <c r="G19" i="22"/>
  <c r="H19" i="22"/>
  <c r="G18" i="22"/>
  <c r="H18" i="22"/>
  <c r="G17" i="22"/>
  <c r="H17" i="22"/>
  <c r="G16" i="22"/>
  <c r="H16" i="22"/>
  <c r="G15" i="22"/>
  <c r="H15" i="22"/>
  <c r="G14" i="22"/>
  <c r="H14" i="22"/>
  <c r="G13" i="22"/>
  <c r="H13" i="22"/>
  <c r="G12" i="22"/>
  <c r="H12" i="22"/>
  <c r="G11" i="22"/>
  <c r="H11" i="22"/>
  <c r="H10" i="22" s="1"/>
  <c r="F15" i="6" s="1"/>
  <c r="F244" i="14"/>
  <c r="G244" i="14"/>
  <c r="H244" i="14"/>
  <c r="F243" i="14"/>
  <c r="G243" i="14"/>
  <c r="H243" i="14"/>
  <c r="F242" i="14"/>
  <c r="G242" i="14"/>
  <c r="H242" i="14"/>
  <c r="F241" i="14"/>
  <c r="G241" i="14"/>
  <c r="H241" i="14"/>
  <c r="F240" i="14"/>
  <c r="G240" i="14"/>
  <c r="F238" i="14"/>
  <c r="F237" i="14"/>
  <c r="F236" i="14"/>
  <c r="F235" i="14"/>
  <c r="F222" i="14"/>
  <c r="G220" i="14"/>
  <c r="G219" i="14"/>
  <c r="G218" i="14"/>
  <c r="G217" i="14"/>
  <c r="G216" i="14"/>
  <c r="G215" i="14"/>
  <c r="G213" i="14"/>
  <c r="G212" i="14"/>
  <c r="G211" i="14"/>
  <c r="G210" i="14"/>
  <c r="G209" i="14"/>
  <c r="G208" i="14"/>
  <c r="G206" i="14"/>
  <c r="G205" i="14"/>
  <c r="G204" i="14"/>
  <c r="G203" i="14"/>
  <c r="G202" i="14"/>
  <c r="G201" i="14"/>
  <c r="G199" i="14"/>
  <c r="G198" i="14"/>
  <c r="G197" i="14"/>
  <c r="G196" i="14"/>
  <c r="G195" i="14"/>
  <c r="G194" i="14"/>
  <c r="G192" i="14"/>
  <c r="G191" i="14"/>
  <c r="G190" i="14"/>
  <c r="G189" i="14"/>
  <c r="G188" i="14"/>
  <c r="G187" i="14"/>
  <c r="G185" i="14"/>
  <c r="G184" i="14"/>
  <c r="G183" i="14"/>
  <c r="G182" i="14"/>
  <c r="G181" i="14"/>
  <c r="G180" i="14"/>
  <c r="G178" i="14"/>
  <c r="G177" i="14"/>
  <c r="G176" i="14"/>
  <c r="G175" i="14"/>
  <c r="G174" i="14"/>
  <c r="G173" i="14"/>
  <c r="G171" i="14"/>
  <c r="G170" i="14"/>
  <c r="G169" i="14"/>
  <c r="G168" i="14"/>
  <c r="G167" i="14"/>
  <c r="G166" i="14"/>
  <c r="G164" i="14"/>
  <c r="G163" i="14"/>
  <c r="G162" i="14"/>
  <c r="G161" i="14"/>
  <c r="G160" i="14"/>
  <c r="G159" i="14"/>
  <c r="G157" i="14"/>
  <c r="G156" i="14"/>
  <c r="G155" i="14"/>
  <c r="G154" i="14"/>
  <c r="G153" i="14"/>
  <c r="G152" i="14"/>
  <c r="F145" i="14"/>
  <c r="G145" i="14"/>
  <c r="H145" i="14"/>
  <c r="F140" i="14"/>
  <c r="G140" i="14"/>
  <c r="H140" i="14"/>
  <c r="F135" i="14"/>
  <c r="G135" i="14"/>
  <c r="H135" i="14"/>
  <c r="F130" i="14"/>
  <c r="G130" i="14"/>
  <c r="H130" i="14"/>
  <c r="F125" i="14"/>
  <c r="G125" i="14"/>
  <c r="H125" i="14"/>
  <c r="F120" i="14"/>
  <c r="G120" i="14"/>
  <c r="H120" i="14"/>
  <c r="F115" i="14"/>
  <c r="G115" i="14"/>
  <c r="H115" i="14"/>
  <c r="F110" i="14"/>
  <c r="G110" i="14"/>
  <c r="H110" i="14"/>
  <c r="F105" i="14"/>
  <c r="G105" i="14"/>
  <c r="H105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73" i="14"/>
  <c r="S72" i="14"/>
  <c r="O72" i="14"/>
  <c r="R72" i="14"/>
  <c r="F72" i="14"/>
  <c r="F244" i="18"/>
  <c r="G244" i="18"/>
  <c r="H244" i="18"/>
  <c r="G243" i="18"/>
  <c r="H243" i="18"/>
  <c r="F243" i="18"/>
  <c r="F242" i="18"/>
  <c r="G242" i="18"/>
  <c r="H242" i="18"/>
  <c r="F241" i="18"/>
  <c r="G241" i="18"/>
  <c r="H241" i="18"/>
  <c r="F240" i="18"/>
  <c r="G240" i="18"/>
  <c r="H240" i="18"/>
  <c r="F238" i="18"/>
  <c r="F237" i="18"/>
  <c r="F236" i="18"/>
  <c r="F235" i="18"/>
  <c r="F222" i="18"/>
  <c r="G220" i="18"/>
  <c r="G219" i="18"/>
  <c r="G218" i="18"/>
  <c r="G217" i="18"/>
  <c r="G216" i="18"/>
  <c r="G215" i="18"/>
  <c r="G213" i="18"/>
  <c r="G212" i="18"/>
  <c r="G211" i="18"/>
  <c r="G210" i="18"/>
  <c r="G209" i="18"/>
  <c r="G208" i="18"/>
  <c r="G206" i="18"/>
  <c r="G205" i="18"/>
  <c r="G204" i="18"/>
  <c r="G203" i="18"/>
  <c r="G202" i="18"/>
  <c r="G200" i="18"/>
  <c r="G201" i="18"/>
  <c r="H200" i="18"/>
  <c r="G199" i="18"/>
  <c r="G198" i="18"/>
  <c r="G197" i="18"/>
  <c r="G196" i="18"/>
  <c r="G195" i="18"/>
  <c r="G194" i="18"/>
  <c r="G192" i="18"/>
  <c r="G191" i="18"/>
  <c r="G190" i="18"/>
  <c r="G189" i="18"/>
  <c r="G188" i="18"/>
  <c r="G187" i="18"/>
  <c r="G185" i="18"/>
  <c r="G184" i="18"/>
  <c r="G183" i="18"/>
  <c r="G182" i="18"/>
  <c r="G181" i="18"/>
  <c r="G180" i="18"/>
  <c r="G178" i="18"/>
  <c r="G177" i="18"/>
  <c r="G176" i="18"/>
  <c r="G175" i="18"/>
  <c r="G174" i="18"/>
  <c r="G172" i="18"/>
  <c r="G173" i="18"/>
  <c r="H172" i="18"/>
  <c r="G171" i="18"/>
  <c r="G170" i="18"/>
  <c r="G169" i="18"/>
  <c r="G168" i="18"/>
  <c r="G167" i="18"/>
  <c r="G166" i="18"/>
  <c r="G164" i="18"/>
  <c r="G163" i="18"/>
  <c r="G162" i="18"/>
  <c r="G161" i="18"/>
  <c r="G160" i="18"/>
  <c r="G159" i="18"/>
  <c r="G157" i="18"/>
  <c r="G156" i="18"/>
  <c r="G155" i="18"/>
  <c r="G154" i="18"/>
  <c r="G153" i="18"/>
  <c r="G152" i="18"/>
  <c r="H145" i="18"/>
  <c r="F145" i="18"/>
  <c r="G145" i="18"/>
  <c r="G140" i="18"/>
  <c r="H140" i="18"/>
  <c r="F140" i="18"/>
  <c r="H135" i="18"/>
  <c r="F135" i="18"/>
  <c r="G135" i="18"/>
  <c r="G130" i="18"/>
  <c r="H130" i="18"/>
  <c r="F130" i="18"/>
  <c r="H125" i="18"/>
  <c r="F125" i="18"/>
  <c r="G125" i="18"/>
  <c r="G120" i="18"/>
  <c r="H120" i="18"/>
  <c r="F120" i="18"/>
  <c r="H115" i="18"/>
  <c r="F115" i="18"/>
  <c r="G115" i="18"/>
  <c r="G110" i="18"/>
  <c r="H110" i="18"/>
  <c r="F110" i="18"/>
  <c r="H105" i="18"/>
  <c r="F105" i="18"/>
  <c r="G105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74" i="18"/>
  <c r="S73" i="18"/>
  <c r="O73" i="18"/>
  <c r="R73" i="18"/>
  <c r="F73" i="18"/>
  <c r="F244" i="17"/>
  <c r="G244" i="17"/>
  <c r="H244" i="17"/>
  <c r="F243" i="17"/>
  <c r="G243" i="17"/>
  <c r="H243" i="17"/>
  <c r="F242" i="17"/>
  <c r="G242" i="17"/>
  <c r="H242" i="17"/>
  <c r="F241" i="17"/>
  <c r="G241" i="17"/>
  <c r="H241" i="17"/>
  <c r="F240" i="17"/>
  <c r="G240" i="17"/>
  <c r="F238" i="17"/>
  <c r="F237" i="17"/>
  <c r="F236" i="17"/>
  <c r="F235" i="17"/>
  <c r="F222" i="17"/>
  <c r="G220" i="17"/>
  <c r="G219" i="17"/>
  <c r="G218" i="17"/>
  <c r="G217" i="17"/>
  <c r="G216" i="17"/>
  <c r="G215" i="17"/>
  <c r="G214" i="17"/>
  <c r="H214" i="17"/>
  <c r="G213" i="17"/>
  <c r="G212" i="17"/>
  <c r="G211" i="17"/>
  <c r="G210" i="17"/>
  <c r="G209" i="17"/>
  <c r="G208" i="17"/>
  <c r="G206" i="17"/>
  <c r="G205" i="17"/>
  <c r="G204" i="17"/>
  <c r="G203" i="17"/>
  <c r="G202" i="17"/>
  <c r="G201" i="17"/>
  <c r="G200" i="17"/>
  <c r="H200" i="17"/>
  <c r="G199" i="17"/>
  <c r="G198" i="17"/>
  <c r="G197" i="17"/>
  <c r="G196" i="17"/>
  <c r="G195" i="17"/>
  <c r="G194" i="17"/>
  <c r="G192" i="17"/>
  <c r="G191" i="17"/>
  <c r="G190" i="17"/>
  <c r="G189" i="17"/>
  <c r="G188" i="17"/>
  <c r="G187" i="17"/>
  <c r="G185" i="17"/>
  <c r="G184" i="17"/>
  <c r="G183" i="17"/>
  <c r="G182" i="17"/>
  <c r="G181" i="17"/>
  <c r="G180" i="17"/>
  <c r="G178" i="17"/>
  <c r="G177" i="17"/>
  <c r="G176" i="17"/>
  <c r="G175" i="17"/>
  <c r="G174" i="17"/>
  <c r="G173" i="17"/>
  <c r="G172" i="17"/>
  <c r="H172" i="17"/>
  <c r="G171" i="17"/>
  <c r="G170" i="17"/>
  <c r="G169" i="17"/>
  <c r="G168" i="17"/>
  <c r="G167" i="17"/>
  <c r="G166" i="17"/>
  <c r="G165" i="17"/>
  <c r="H165" i="17"/>
  <c r="G164" i="17"/>
  <c r="G163" i="17"/>
  <c r="G162" i="17"/>
  <c r="G161" i="17"/>
  <c r="G160" i="17"/>
  <c r="G159" i="17"/>
  <c r="G158" i="17"/>
  <c r="H158" i="17"/>
  <c r="G157" i="17"/>
  <c r="G156" i="17"/>
  <c r="G155" i="17"/>
  <c r="G154" i="17"/>
  <c r="G153" i="17"/>
  <c r="G152" i="17"/>
  <c r="F145" i="17"/>
  <c r="G145" i="17"/>
  <c r="H145" i="17"/>
  <c r="F140" i="17"/>
  <c r="G140" i="17"/>
  <c r="H140" i="17"/>
  <c r="F135" i="17"/>
  <c r="G135" i="17"/>
  <c r="H135" i="17"/>
  <c r="F130" i="17"/>
  <c r="G130" i="17"/>
  <c r="H130" i="17"/>
  <c r="G125" i="17"/>
  <c r="H125" i="17"/>
  <c r="F125" i="17"/>
  <c r="F120" i="17"/>
  <c r="G120" i="17"/>
  <c r="H120" i="17"/>
  <c r="F115" i="17"/>
  <c r="G115" i="17"/>
  <c r="H115" i="17"/>
  <c r="F110" i="17"/>
  <c r="G110" i="17"/>
  <c r="H110" i="17"/>
  <c r="F105" i="17"/>
  <c r="G105" i="17"/>
  <c r="H105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74" i="17"/>
  <c r="S73" i="17"/>
  <c r="O73" i="17"/>
  <c r="R73" i="17"/>
  <c r="F73" i="17"/>
  <c r="G243" i="16"/>
  <c r="H243" i="16"/>
  <c r="F243" i="16"/>
  <c r="H242" i="16"/>
  <c r="F242" i="16"/>
  <c r="G242" i="16"/>
  <c r="G241" i="16"/>
  <c r="H241" i="16"/>
  <c r="F241" i="16"/>
  <c r="H240" i="16"/>
  <c r="F240" i="16"/>
  <c r="G240" i="16"/>
  <c r="G239" i="16"/>
  <c r="F239" i="16"/>
  <c r="F237" i="16"/>
  <c r="F236" i="16"/>
  <c r="F235" i="16"/>
  <c r="F234" i="16"/>
  <c r="F221" i="16"/>
  <c r="G219" i="16"/>
  <c r="G218" i="16"/>
  <c r="G217" i="16"/>
  <c r="G216" i="16"/>
  <c r="G215" i="16"/>
  <c r="G214" i="16"/>
  <c r="G212" i="16"/>
  <c r="G211" i="16"/>
  <c r="G210" i="16"/>
  <c r="G209" i="16"/>
  <c r="G208" i="16"/>
  <c r="G207" i="16"/>
  <c r="G205" i="16"/>
  <c r="G204" i="16"/>
  <c r="G203" i="16"/>
  <c r="G202" i="16"/>
  <c r="G201" i="16"/>
  <c r="G200" i="16"/>
  <c r="G199" i="16"/>
  <c r="H199" i="16"/>
  <c r="G198" i="16"/>
  <c r="G197" i="16"/>
  <c r="G196" i="16"/>
  <c r="G195" i="16"/>
  <c r="G194" i="16"/>
  <c r="G193" i="16"/>
  <c r="G192" i="16"/>
  <c r="H192" i="16"/>
  <c r="G191" i="16"/>
  <c r="G190" i="16"/>
  <c r="G189" i="16"/>
  <c r="G188" i="16"/>
  <c r="G187" i="16"/>
  <c r="G186" i="16"/>
  <c r="G185" i="16"/>
  <c r="H185" i="16"/>
  <c r="G184" i="16"/>
  <c r="G183" i="16"/>
  <c r="G182" i="16"/>
  <c r="G181" i="16"/>
  <c r="G180" i="16"/>
  <c r="G179" i="16"/>
  <c r="G177" i="16"/>
  <c r="G176" i="16"/>
  <c r="G175" i="16"/>
  <c r="G174" i="16"/>
  <c r="G173" i="16"/>
  <c r="G172" i="16"/>
  <c r="G171" i="16"/>
  <c r="H171" i="16"/>
  <c r="G170" i="16"/>
  <c r="G169" i="16"/>
  <c r="G168" i="16"/>
  <c r="G167" i="16"/>
  <c r="G166" i="16"/>
  <c r="G165" i="16"/>
  <c r="G163" i="16"/>
  <c r="G162" i="16"/>
  <c r="G161" i="16"/>
  <c r="G160" i="16"/>
  <c r="G159" i="16"/>
  <c r="G158" i="16"/>
  <c r="G156" i="16"/>
  <c r="G155" i="16"/>
  <c r="G154" i="16"/>
  <c r="G153" i="16"/>
  <c r="G152" i="16"/>
  <c r="G151" i="16"/>
  <c r="G144" i="16"/>
  <c r="H144" i="16"/>
  <c r="F144" i="16"/>
  <c r="F139" i="16"/>
  <c r="G139" i="16"/>
  <c r="H139" i="16"/>
  <c r="F134" i="16"/>
  <c r="G134" i="16"/>
  <c r="H134" i="16"/>
  <c r="F129" i="16"/>
  <c r="G129" i="16"/>
  <c r="H129" i="16"/>
  <c r="F124" i="16"/>
  <c r="G124" i="16"/>
  <c r="H124" i="16"/>
  <c r="F119" i="16"/>
  <c r="G119" i="16"/>
  <c r="H119" i="16"/>
  <c r="F114" i="16"/>
  <c r="G114" i="16"/>
  <c r="H114" i="16"/>
  <c r="F109" i="16"/>
  <c r="G109" i="16"/>
  <c r="H109" i="16"/>
  <c r="G104" i="16"/>
  <c r="H104" i="16"/>
  <c r="F104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73" i="16"/>
  <c r="S72" i="16"/>
  <c r="O72" i="16"/>
  <c r="R72" i="16"/>
  <c r="F72" i="16"/>
  <c r="F246" i="15"/>
  <c r="G246" i="15"/>
  <c r="H246" i="15"/>
  <c r="F245" i="15"/>
  <c r="G245" i="15"/>
  <c r="H245" i="15"/>
  <c r="F244" i="15"/>
  <c r="G244" i="15"/>
  <c r="H244" i="15"/>
  <c r="F243" i="15"/>
  <c r="G243" i="15"/>
  <c r="H243" i="15"/>
  <c r="F242" i="15"/>
  <c r="G242" i="15"/>
  <c r="F240" i="15"/>
  <c r="F239" i="15"/>
  <c r="F238" i="15"/>
  <c r="F237" i="15"/>
  <c r="F221" i="15"/>
  <c r="G219" i="15"/>
  <c r="G218" i="15"/>
  <c r="G217" i="15"/>
  <c r="G216" i="15"/>
  <c r="G215" i="15"/>
  <c r="G214" i="15"/>
  <c r="G212" i="15"/>
  <c r="G211" i="15"/>
  <c r="G210" i="15"/>
  <c r="G209" i="15"/>
  <c r="G208" i="15"/>
  <c r="G207" i="15"/>
  <c r="G206" i="15"/>
  <c r="H206" i="15"/>
  <c r="G205" i="15"/>
  <c r="G204" i="15"/>
  <c r="G203" i="15"/>
  <c r="G202" i="15"/>
  <c r="G201" i="15"/>
  <c r="G200" i="15"/>
  <c r="G198" i="15"/>
  <c r="G197" i="15"/>
  <c r="G196" i="15"/>
  <c r="G195" i="15"/>
  <c r="G194" i="15"/>
  <c r="G193" i="15"/>
  <c r="G191" i="15"/>
  <c r="G190" i="15"/>
  <c r="G189" i="15"/>
  <c r="G188" i="15"/>
  <c r="G187" i="15"/>
  <c r="G186" i="15"/>
  <c r="G184" i="15"/>
  <c r="G183" i="15"/>
  <c r="G182" i="15"/>
  <c r="G181" i="15"/>
  <c r="G180" i="15"/>
  <c r="G179" i="15"/>
  <c r="G177" i="15"/>
  <c r="G176" i="15"/>
  <c r="G175" i="15"/>
  <c r="G174" i="15"/>
  <c r="G173" i="15"/>
  <c r="G172" i="15"/>
  <c r="G170" i="15"/>
  <c r="G169" i="15"/>
  <c r="G168" i="15"/>
  <c r="G167" i="15"/>
  <c r="G166" i="15"/>
  <c r="G165" i="15"/>
  <c r="G163" i="15"/>
  <c r="G162" i="15"/>
  <c r="G161" i="15"/>
  <c r="G160" i="15"/>
  <c r="G159" i="15"/>
  <c r="G158" i="15"/>
  <c r="G156" i="15"/>
  <c r="G155" i="15"/>
  <c r="G154" i="15"/>
  <c r="G153" i="15"/>
  <c r="G152" i="15"/>
  <c r="G151" i="15"/>
  <c r="F144" i="15"/>
  <c r="G144" i="15"/>
  <c r="H144" i="15"/>
  <c r="F139" i="15"/>
  <c r="G139" i="15"/>
  <c r="H139" i="15"/>
  <c r="F134" i="15"/>
  <c r="G134" i="15"/>
  <c r="H134" i="15"/>
  <c r="F129" i="15"/>
  <c r="G129" i="15"/>
  <c r="H129" i="15"/>
  <c r="F124" i="15"/>
  <c r="G124" i="15"/>
  <c r="H124" i="15"/>
  <c r="F119" i="15"/>
  <c r="G119" i="15"/>
  <c r="H119" i="15"/>
  <c r="F114" i="15"/>
  <c r="G114" i="15"/>
  <c r="H114" i="15"/>
  <c r="F109" i="15"/>
  <c r="G109" i="15"/>
  <c r="H109" i="15"/>
  <c r="F104" i="15"/>
  <c r="G104" i="15"/>
  <c r="H104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73" i="15"/>
  <c r="S72" i="15"/>
  <c r="O72" i="15"/>
  <c r="R72" i="15"/>
  <c r="F72" i="15"/>
  <c r="F244" i="13"/>
  <c r="G244" i="13"/>
  <c r="H244" i="13"/>
  <c r="F243" i="13"/>
  <c r="G243" i="13"/>
  <c r="H243" i="13"/>
  <c r="G242" i="13"/>
  <c r="H242" i="13"/>
  <c r="F242" i="13"/>
  <c r="F241" i="13"/>
  <c r="G241" i="13"/>
  <c r="H241" i="13"/>
  <c r="F240" i="13"/>
  <c r="G240" i="13"/>
  <c r="F238" i="13"/>
  <c r="F237" i="13"/>
  <c r="F236" i="13"/>
  <c r="F235" i="13"/>
  <c r="F222" i="13"/>
  <c r="G220" i="13"/>
  <c r="G219" i="13"/>
  <c r="G218" i="13"/>
  <c r="G217" i="13"/>
  <c r="G216" i="13"/>
  <c r="G215" i="13"/>
  <c r="G213" i="13"/>
  <c r="G212" i="13"/>
  <c r="G211" i="13"/>
  <c r="G210" i="13"/>
  <c r="G209" i="13"/>
  <c r="G208" i="13"/>
  <c r="G207" i="13"/>
  <c r="H207" i="13"/>
  <c r="G206" i="13"/>
  <c r="G205" i="13"/>
  <c r="G204" i="13"/>
  <c r="G203" i="13"/>
  <c r="G202" i="13"/>
  <c r="G201" i="13"/>
  <c r="G199" i="13"/>
  <c r="G198" i="13"/>
  <c r="G197" i="13"/>
  <c r="G196" i="13"/>
  <c r="G195" i="13"/>
  <c r="G194" i="13"/>
  <c r="G192" i="13"/>
  <c r="G191" i="13"/>
  <c r="G190" i="13"/>
  <c r="G189" i="13"/>
  <c r="G188" i="13"/>
  <c r="G187" i="13"/>
  <c r="G185" i="13"/>
  <c r="G184" i="13"/>
  <c r="G183" i="13"/>
  <c r="G182" i="13"/>
  <c r="G181" i="13"/>
  <c r="G180" i="13"/>
  <c r="G179" i="13"/>
  <c r="H179" i="13"/>
  <c r="G178" i="13"/>
  <c r="G177" i="13"/>
  <c r="G176" i="13"/>
  <c r="G175" i="13"/>
  <c r="G174" i="13"/>
  <c r="G173" i="13"/>
  <c r="G172" i="13"/>
  <c r="H172" i="13"/>
  <c r="G171" i="13"/>
  <c r="G170" i="13"/>
  <c r="G169" i="13"/>
  <c r="G168" i="13"/>
  <c r="G167" i="13"/>
  <c r="G166" i="13"/>
  <c r="G165" i="13"/>
  <c r="H165" i="13"/>
  <c r="G164" i="13"/>
  <c r="G163" i="13"/>
  <c r="G162" i="13"/>
  <c r="G161" i="13"/>
  <c r="G160" i="13"/>
  <c r="G159" i="13"/>
  <c r="G157" i="13"/>
  <c r="G156" i="13"/>
  <c r="G155" i="13"/>
  <c r="G154" i="13"/>
  <c r="G153" i="13"/>
  <c r="G152" i="13"/>
  <c r="G151" i="13"/>
  <c r="H151" i="13"/>
  <c r="F145" i="13"/>
  <c r="G145" i="13"/>
  <c r="H145" i="13"/>
  <c r="F140" i="13"/>
  <c r="G140" i="13"/>
  <c r="H140" i="13"/>
  <c r="F135" i="13"/>
  <c r="G135" i="13"/>
  <c r="H135" i="13"/>
  <c r="F130" i="13"/>
  <c r="G130" i="13"/>
  <c r="H130" i="13"/>
  <c r="F125" i="13"/>
  <c r="G125" i="13"/>
  <c r="H125" i="13"/>
  <c r="F120" i="13"/>
  <c r="G120" i="13"/>
  <c r="H120" i="13"/>
  <c r="F115" i="13"/>
  <c r="G115" i="13"/>
  <c r="H115" i="13"/>
  <c r="F110" i="13"/>
  <c r="G110" i="13"/>
  <c r="H110" i="13"/>
  <c r="F105" i="13"/>
  <c r="G105" i="13"/>
  <c r="H105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72" i="13"/>
  <c r="S71" i="13"/>
  <c r="R71" i="13"/>
  <c r="F71" i="13"/>
  <c r="O71" i="13"/>
  <c r="F243" i="8"/>
  <c r="G243" i="8"/>
  <c r="H243" i="8"/>
  <c r="F242" i="8"/>
  <c r="G242" i="8"/>
  <c r="H242" i="8"/>
  <c r="F241" i="8"/>
  <c r="G241" i="8"/>
  <c r="H241" i="8"/>
  <c r="F240" i="8"/>
  <c r="G240" i="8"/>
  <c r="H240" i="8"/>
  <c r="F239" i="8"/>
  <c r="G239" i="8"/>
  <c r="F237" i="8"/>
  <c r="F236" i="8"/>
  <c r="F235" i="8"/>
  <c r="F234" i="8"/>
  <c r="F221" i="8"/>
  <c r="G219" i="8"/>
  <c r="G218" i="8"/>
  <c r="G217" i="8"/>
  <c r="G216" i="8"/>
  <c r="G215" i="8"/>
  <c r="G214" i="8"/>
  <c r="G212" i="8"/>
  <c r="G211" i="8"/>
  <c r="G210" i="8"/>
  <c r="G209" i="8"/>
  <c r="G208" i="8"/>
  <c r="G207" i="8"/>
  <c r="G205" i="8"/>
  <c r="G204" i="8"/>
  <c r="G203" i="8"/>
  <c r="G202" i="8"/>
  <c r="G201" i="8"/>
  <c r="G200" i="8"/>
  <c r="G198" i="8"/>
  <c r="G197" i="8"/>
  <c r="G196" i="8"/>
  <c r="G195" i="8"/>
  <c r="G194" i="8"/>
  <c r="G193" i="8"/>
  <c r="G191" i="8"/>
  <c r="G190" i="8"/>
  <c r="G189" i="8"/>
  <c r="G188" i="8"/>
  <c r="G187" i="8"/>
  <c r="G186" i="8"/>
  <c r="G184" i="8"/>
  <c r="G183" i="8"/>
  <c r="G182" i="8"/>
  <c r="G181" i="8"/>
  <c r="G180" i="8"/>
  <c r="G179" i="8"/>
  <c r="G177" i="8"/>
  <c r="G176" i="8"/>
  <c r="G175" i="8"/>
  <c r="G174" i="8"/>
  <c r="G173" i="8"/>
  <c r="G172" i="8"/>
  <c r="G170" i="8"/>
  <c r="G169" i="8"/>
  <c r="G168" i="8"/>
  <c r="G167" i="8"/>
  <c r="G166" i="8"/>
  <c r="G165" i="8"/>
  <c r="G163" i="8"/>
  <c r="G162" i="8"/>
  <c r="G161" i="8"/>
  <c r="G160" i="8"/>
  <c r="G159" i="8"/>
  <c r="G158" i="8"/>
  <c r="G156" i="8"/>
  <c r="G155" i="8"/>
  <c r="G154" i="8"/>
  <c r="G153" i="8"/>
  <c r="G152" i="8"/>
  <c r="G151" i="8"/>
  <c r="F144" i="8"/>
  <c r="G144" i="8"/>
  <c r="H144" i="8"/>
  <c r="F139" i="8"/>
  <c r="G139" i="8"/>
  <c r="H139" i="8"/>
  <c r="F134" i="8"/>
  <c r="G134" i="8"/>
  <c r="H134" i="8"/>
  <c r="F129" i="8"/>
  <c r="G129" i="8"/>
  <c r="H129" i="8"/>
  <c r="F124" i="8"/>
  <c r="G124" i="8"/>
  <c r="H124" i="8"/>
  <c r="F119" i="8"/>
  <c r="G119" i="8"/>
  <c r="H119" i="8"/>
  <c r="F114" i="8"/>
  <c r="G114" i="8"/>
  <c r="H114" i="8"/>
  <c r="F109" i="8"/>
  <c r="G109" i="8"/>
  <c r="H109" i="8"/>
  <c r="F104" i="8"/>
  <c r="G104" i="8"/>
  <c r="H104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73" i="8"/>
  <c r="S72" i="8"/>
  <c r="O72" i="8"/>
  <c r="R72" i="8"/>
  <c r="F72" i="8"/>
  <c r="F247" i="7"/>
  <c r="G247" i="7"/>
  <c r="H247" i="7"/>
  <c r="F246" i="7"/>
  <c r="G246" i="7"/>
  <c r="H246" i="7"/>
  <c r="F245" i="7"/>
  <c r="G245" i="7"/>
  <c r="H245" i="7"/>
  <c r="F244" i="7"/>
  <c r="G244" i="7"/>
  <c r="H244" i="7"/>
  <c r="F243" i="7"/>
  <c r="G243" i="7"/>
  <c r="F241" i="7"/>
  <c r="F240" i="7"/>
  <c r="F239" i="7"/>
  <c r="F238" i="7"/>
  <c r="F224" i="7"/>
  <c r="G222" i="7"/>
  <c r="G221" i="7"/>
  <c r="G220" i="7"/>
  <c r="G219" i="7"/>
  <c r="G218" i="7"/>
  <c r="G217" i="7"/>
  <c r="G215" i="7"/>
  <c r="G214" i="7"/>
  <c r="G213" i="7"/>
  <c r="G212" i="7"/>
  <c r="G211" i="7"/>
  <c r="G210" i="7"/>
  <c r="G208" i="7"/>
  <c r="G207" i="7"/>
  <c r="G206" i="7"/>
  <c r="G205" i="7"/>
  <c r="G204" i="7"/>
  <c r="G203" i="7"/>
  <c r="G201" i="7"/>
  <c r="G200" i="7"/>
  <c r="G199" i="7"/>
  <c r="G198" i="7"/>
  <c r="G197" i="7"/>
  <c r="G196" i="7"/>
  <c r="G194" i="7"/>
  <c r="G193" i="7"/>
  <c r="G192" i="7"/>
  <c r="G191" i="7"/>
  <c r="G190" i="7"/>
  <c r="G189" i="7"/>
  <c r="G187" i="7"/>
  <c r="G186" i="7"/>
  <c r="G185" i="7"/>
  <c r="G184" i="7"/>
  <c r="G183" i="7"/>
  <c r="G182" i="7"/>
  <c r="G180" i="7"/>
  <c r="G179" i="7"/>
  <c r="G178" i="7"/>
  <c r="G177" i="7"/>
  <c r="G176" i="7"/>
  <c r="G175" i="7"/>
  <c r="G173" i="7"/>
  <c r="G172" i="7"/>
  <c r="G171" i="7"/>
  <c r="G170" i="7"/>
  <c r="G169" i="7"/>
  <c r="G168" i="7"/>
  <c r="G166" i="7"/>
  <c r="G165" i="7"/>
  <c r="G164" i="7"/>
  <c r="G163" i="7"/>
  <c r="G162" i="7"/>
  <c r="G161" i="7"/>
  <c r="G160" i="7"/>
  <c r="H160" i="7"/>
  <c r="G159" i="7"/>
  <c r="G158" i="7"/>
  <c r="G157" i="7"/>
  <c r="G156" i="7"/>
  <c r="G155" i="7"/>
  <c r="G154" i="7"/>
  <c r="G153" i="7"/>
  <c r="F147" i="7"/>
  <c r="G147" i="7"/>
  <c r="H147" i="7"/>
  <c r="F142" i="7"/>
  <c r="G142" i="7"/>
  <c r="H142" i="7"/>
  <c r="F137" i="7"/>
  <c r="G137" i="7"/>
  <c r="H137" i="7"/>
  <c r="F132" i="7"/>
  <c r="G132" i="7"/>
  <c r="H132" i="7"/>
  <c r="F127" i="7"/>
  <c r="G127" i="7"/>
  <c r="H127" i="7"/>
  <c r="F122" i="7"/>
  <c r="G122" i="7"/>
  <c r="H122" i="7"/>
  <c r="F117" i="7"/>
  <c r="G117" i="7"/>
  <c r="H117" i="7"/>
  <c r="F112" i="7"/>
  <c r="G112" i="7"/>
  <c r="H112" i="7"/>
  <c r="F107" i="7"/>
  <c r="G107" i="7"/>
  <c r="H107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72" i="7"/>
  <c r="O72" i="7"/>
  <c r="R72" i="7"/>
  <c r="F72" i="7"/>
  <c r="G150" i="15"/>
  <c r="H150" i="15"/>
  <c r="G178" i="15"/>
  <c r="H178" i="15"/>
  <c r="G192" i="15"/>
  <c r="H192" i="15"/>
  <c r="G199" i="15"/>
  <c r="H199" i="15"/>
  <c r="G171" i="8"/>
  <c r="H171" i="8"/>
  <c r="G193" i="13"/>
  <c r="H193" i="13"/>
  <c r="G200" i="13"/>
  <c r="H200" i="13"/>
  <c r="G164" i="15"/>
  <c r="H164" i="15"/>
  <c r="G171" i="15"/>
  <c r="H171" i="15"/>
  <c r="G157" i="16"/>
  <c r="H157" i="16"/>
  <c r="G164" i="16"/>
  <c r="H164" i="16"/>
  <c r="G213" i="16"/>
  <c r="H213" i="16"/>
  <c r="G186" i="17"/>
  <c r="H186" i="17"/>
  <c r="G193" i="17"/>
  <c r="H193" i="17"/>
  <c r="G158" i="18"/>
  <c r="H158" i="18"/>
  <c r="G186" i="18"/>
  <c r="H186" i="18"/>
  <c r="G214" i="18"/>
  <c r="H214" i="18"/>
  <c r="G184" i="23"/>
  <c r="H184" i="23"/>
  <c r="G128" i="24"/>
  <c r="G128" i="25"/>
  <c r="G149" i="26"/>
  <c r="H149" i="26"/>
  <c r="G156" i="28"/>
  <c r="H156" i="28"/>
  <c r="G184" i="28"/>
  <c r="H184" i="28"/>
  <c r="G177" i="31"/>
  <c r="H177" i="31"/>
  <c r="G10" i="33"/>
  <c r="G135" i="33"/>
  <c r="H135" i="33"/>
  <c r="G163" i="33"/>
  <c r="H163" i="33"/>
  <c r="G177" i="33"/>
  <c r="H177" i="33"/>
  <c r="G184" i="33"/>
  <c r="H184" i="33"/>
  <c r="G33" i="35"/>
  <c r="G149" i="35"/>
  <c r="H149" i="35"/>
  <c r="G156" i="35"/>
  <c r="H156" i="35"/>
  <c r="G128" i="29"/>
  <c r="H128" i="29"/>
  <c r="G184" i="29"/>
  <c r="H184" i="29"/>
  <c r="G191" i="36"/>
  <c r="H191" i="36"/>
  <c r="G10" i="36"/>
  <c r="G128" i="36"/>
  <c r="G127" i="36"/>
  <c r="G177" i="36"/>
  <c r="H177" i="36"/>
  <c r="G184" i="36"/>
  <c r="H184" i="36"/>
  <c r="G142" i="36"/>
  <c r="H142" i="36"/>
  <c r="G170" i="36"/>
  <c r="H170" i="36"/>
  <c r="G142" i="35"/>
  <c r="H142" i="35"/>
  <c r="G170" i="35"/>
  <c r="H170" i="35"/>
  <c r="G135" i="34"/>
  <c r="H135" i="34"/>
  <c r="G163" i="34"/>
  <c r="H163" i="34"/>
  <c r="G177" i="34"/>
  <c r="H177" i="34"/>
  <c r="G184" i="34"/>
  <c r="H184" i="34"/>
  <c r="G10" i="34"/>
  <c r="G128" i="34"/>
  <c r="H128" i="34"/>
  <c r="G33" i="34"/>
  <c r="G149" i="34"/>
  <c r="H149" i="34"/>
  <c r="G156" i="34"/>
  <c r="H156" i="34"/>
  <c r="G142" i="34"/>
  <c r="H142" i="34"/>
  <c r="G170" i="34"/>
  <c r="H170" i="34"/>
  <c r="G128" i="33"/>
  <c r="G127" i="33"/>
  <c r="G33" i="33"/>
  <c r="G149" i="33"/>
  <c r="H149" i="33"/>
  <c r="G156" i="33"/>
  <c r="H156" i="33"/>
  <c r="G142" i="33"/>
  <c r="H142" i="33"/>
  <c r="G170" i="33"/>
  <c r="H170" i="33"/>
  <c r="G177" i="32"/>
  <c r="H177" i="32"/>
  <c r="G191" i="32"/>
  <c r="H191" i="32"/>
  <c r="G10" i="32"/>
  <c r="G163" i="32"/>
  <c r="H163" i="32"/>
  <c r="G170" i="32"/>
  <c r="H170" i="32"/>
  <c r="G33" i="32"/>
  <c r="G128" i="32"/>
  <c r="G156" i="32"/>
  <c r="H156" i="32"/>
  <c r="G184" i="32"/>
  <c r="H184" i="32"/>
  <c r="G22" i="31"/>
  <c r="G149" i="31"/>
  <c r="H149" i="31"/>
  <c r="G10" i="31"/>
  <c r="G33" i="31"/>
  <c r="G135" i="31"/>
  <c r="H135" i="31"/>
  <c r="G163" i="31"/>
  <c r="H163" i="31"/>
  <c r="G191" i="31"/>
  <c r="H191" i="31"/>
  <c r="H33" i="31"/>
  <c r="G128" i="31"/>
  <c r="G142" i="31"/>
  <c r="H142" i="31"/>
  <c r="G156" i="31"/>
  <c r="H156" i="31"/>
  <c r="G170" i="31"/>
  <c r="H170" i="31"/>
  <c r="G184" i="31"/>
  <c r="H184" i="31"/>
  <c r="G142" i="30"/>
  <c r="H142" i="30"/>
  <c r="G170" i="30"/>
  <c r="H170" i="30"/>
  <c r="G184" i="30"/>
  <c r="H184" i="30"/>
  <c r="G191" i="30"/>
  <c r="H191" i="30"/>
  <c r="G198" i="30"/>
  <c r="G128" i="30"/>
  <c r="H128" i="30"/>
  <c r="G135" i="30"/>
  <c r="H135" i="30"/>
  <c r="G156" i="30"/>
  <c r="H156" i="30"/>
  <c r="G163" i="30"/>
  <c r="H163" i="30"/>
  <c r="G10" i="30"/>
  <c r="G22" i="30"/>
  <c r="G76" i="30"/>
  <c r="G149" i="30"/>
  <c r="H149" i="30"/>
  <c r="G177" i="30"/>
  <c r="H177" i="30"/>
  <c r="G156" i="29"/>
  <c r="H156" i="29"/>
  <c r="G170" i="29"/>
  <c r="H170" i="29"/>
  <c r="G177" i="29"/>
  <c r="H177" i="29"/>
  <c r="G10" i="29"/>
  <c r="G142" i="29"/>
  <c r="H142" i="29"/>
  <c r="G149" i="29"/>
  <c r="H149" i="29"/>
  <c r="G22" i="29"/>
  <c r="G76" i="29"/>
  <c r="G135" i="29"/>
  <c r="H135" i="29"/>
  <c r="G163" i="29"/>
  <c r="H163" i="29"/>
  <c r="G191" i="29"/>
  <c r="H191" i="29"/>
  <c r="G198" i="29"/>
  <c r="G128" i="28"/>
  <c r="H128" i="28"/>
  <c r="G142" i="28"/>
  <c r="H142" i="28"/>
  <c r="G149" i="28"/>
  <c r="H149" i="28"/>
  <c r="G170" i="28"/>
  <c r="H170" i="28"/>
  <c r="G177" i="28"/>
  <c r="H177" i="28"/>
  <c r="G10" i="28"/>
  <c r="G22" i="28"/>
  <c r="G76" i="28"/>
  <c r="G135" i="28"/>
  <c r="H135" i="28"/>
  <c r="G163" i="28"/>
  <c r="H163" i="28"/>
  <c r="G191" i="28"/>
  <c r="H191" i="28"/>
  <c r="G198" i="28"/>
  <c r="G170" i="27"/>
  <c r="H170" i="27"/>
  <c r="G184" i="27"/>
  <c r="H184" i="27"/>
  <c r="G191" i="27"/>
  <c r="H191" i="27"/>
  <c r="G198" i="27"/>
  <c r="G22" i="27"/>
  <c r="G76" i="27"/>
  <c r="G156" i="27"/>
  <c r="H156" i="27"/>
  <c r="G163" i="27"/>
  <c r="H163" i="27"/>
  <c r="G10" i="27"/>
  <c r="G149" i="27"/>
  <c r="H149" i="27"/>
  <c r="G177" i="27"/>
  <c r="H177" i="27"/>
  <c r="G22" i="26"/>
  <c r="G177" i="26"/>
  <c r="H177" i="26"/>
  <c r="G10" i="26"/>
  <c r="G33" i="26"/>
  <c r="G135" i="26"/>
  <c r="H135" i="26"/>
  <c r="G163" i="26"/>
  <c r="H163" i="26"/>
  <c r="G191" i="26"/>
  <c r="H191" i="26"/>
  <c r="G128" i="26"/>
  <c r="G142" i="26"/>
  <c r="H142" i="26"/>
  <c r="G156" i="26"/>
  <c r="H156" i="26"/>
  <c r="G170" i="26"/>
  <c r="H170" i="26"/>
  <c r="G184" i="26"/>
  <c r="H184" i="26"/>
  <c r="G163" i="25"/>
  <c r="H163" i="25"/>
  <c r="G177" i="25"/>
  <c r="H177" i="25"/>
  <c r="G184" i="25"/>
  <c r="H184" i="25"/>
  <c r="G10" i="25"/>
  <c r="G33" i="25"/>
  <c r="G149" i="25"/>
  <c r="H149" i="25"/>
  <c r="H127" i="25" s="1"/>
  <c r="G156" i="25"/>
  <c r="H156" i="25"/>
  <c r="G142" i="25"/>
  <c r="H142" i="25"/>
  <c r="G170" i="25"/>
  <c r="H170" i="25"/>
  <c r="H60" i="25"/>
  <c r="G191" i="24"/>
  <c r="H191" i="24"/>
  <c r="G163" i="24"/>
  <c r="H163" i="24"/>
  <c r="G177" i="24"/>
  <c r="H177" i="24"/>
  <c r="G184" i="24"/>
  <c r="H184" i="24"/>
  <c r="G33" i="24"/>
  <c r="G149" i="24"/>
  <c r="H149" i="24"/>
  <c r="G156" i="24"/>
  <c r="H156" i="24"/>
  <c r="G10" i="24"/>
  <c r="G142" i="24"/>
  <c r="H142" i="24"/>
  <c r="G170" i="24"/>
  <c r="H170" i="24"/>
  <c r="G156" i="23"/>
  <c r="H156" i="23"/>
  <c r="G170" i="23"/>
  <c r="H170" i="23"/>
  <c r="G177" i="23"/>
  <c r="H177" i="23"/>
  <c r="G10" i="23"/>
  <c r="G142" i="23"/>
  <c r="H142" i="23"/>
  <c r="G149" i="23"/>
  <c r="H149" i="23"/>
  <c r="G22" i="23"/>
  <c r="G76" i="23"/>
  <c r="G135" i="23"/>
  <c r="H135" i="23"/>
  <c r="G163" i="23"/>
  <c r="H163" i="23"/>
  <c r="G191" i="23"/>
  <c r="H191" i="23"/>
  <c r="G198" i="23"/>
  <c r="G10" i="22"/>
  <c r="G156" i="22"/>
  <c r="H156" i="22"/>
  <c r="G170" i="22"/>
  <c r="H170" i="22"/>
  <c r="G177" i="22"/>
  <c r="H177" i="22"/>
  <c r="G142" i="22"/>
  <c r="H142" i="22"/>
  <c r="G149" i="22"/>
  <c r="H149" i="22"/>
  <c r="G22" i="22"/>
  <c r="G76" i="22"/>
  <c r="G135" i="22"/>
  <c r="H135" i="22"/>
  <c r="G163" i="22"/>
  <c r="H163" i="22"/>
  <c r="G191" i="22"/>
  <c r="H191" i="22"/>
  <c r="G198" i="22"/>
  <c r="G151" i="14"/>
  <c r="H151" i="14"/>
  <c r="G158" i="14"/>
  <c r="H158" i="14"/>
  <c r="G165" i="14"/>
  <c r="H165" i="14"/>
  <c r="G172" i="14"/>
  <c r="H172" i="14"/>
  <c r="G179" i="14"/>
  <c r="H179" i="14"/>
  <c r="G186" i="14"/>
  <c r="H186" i="14"/>
  <c r="G193" i="14"/>
  <c r="H193" i="14"/>
  <c r="G200" i="14"/>
  <c r="H200" i="14"/>
  <c r="G207" i="14"/>
  <c r="H207" i="14"/>
  <c r="G214" i="14"/>
  <c r="H214" i="14"/>
  <c r="G151" i="18"/>
  <c r="G165" i="18"/>
  <c r="H165" i="18"/>
  <c r="G179" i="18"/>
  <c r="H179" i="18"/>
  <c r="G193" i="18"/>
  <c r="H193" i="18"/>
  <c r="G207" i="18"/>
  <c r="H207" i="18"/>
  <c r="H239" i="18"/>
  <c r="G151" i="17"/>
  <c r="G150" i="17"/>
  <c r="G179" i="17"/>
  <c r="H179" i="17"/>
  <c r="G207" i="17"/>
  <c r="H207" i="17"/>
  <c r="G150" i="16"/>
  <c r="G178" i="16"/>
  <c r="H178" i="16"/>
  <c r="G206" i="16"/>
  <c r="H206" i="16"/>
  <c r="G157" i="15"/>
  <c r="H157" i="15"/>
  <c r="G185" i="15"/>
  <c r="H185" i="15"/>
  <c r="G213" i="15"/>
  <c r="H213" i="15"/>
  <c r="G158" i="13"/>
  <c r="H158" i="13"/>
  <c r="G186" i="13"/>
  <c r="H186" i="13"/>
  <c r="G214" i="13"/>
  <c r="H214" i="13"/>
  <c r="G157" i="8"/>
  <c r="H157" i="8"/>
  <c r="G164" i="8"/>
  <c r="H164" i="8"/>
  <c r="G199" i="8"/>
  <c r="H199" i="8"/>
  <c r="G213" i="8"/>
  <c r="H213" i="8"/>
  <c r="G185" i="8"/>
  <c r="H185" i="8"/>
  <c r="G192" i="8"/>
  <c r="H192" i="8"/>
  <c r="G150" i="8"/>
  <c r="G178" i="8"/>
  <c r="H178" i="8"/>
  <c r="G206" i="8"/>
  <c r="H206" i="8"/>
  <c r="G188" i="7"/>
  <c r="H188" i="7"/>
  <c r="G202" i="7"/>
  <c r="H202" i="7"/>
  <c r="G209" i="7"/>
  <c r="H209" i="7"/>
  <c r="G174" i="7"/>
  <c r="H174" i="7"/>
  <c r="G181" i="7"/>
  <c r="H181" i="7"/>
  <c r="G216" i="7"/>
  <c r="H216" i="7"/>
  <c r="G167" i="7"/>
  <c r="H167" i="7"/>
  <c r="G195" i="7"/>
  <c r="H195" i="7"/>
  <c r="G246" i="12"/>
  <c r="H128" i="36"/>
  <c r="H205" i="36"/>
  <c r="G204" i="36"/>
  <c r="G22" i="36"/>
  <c r="G60" i="36"/>
  <c r="G76" i="36"/>
  <c r="G198" i="36"/>
  <c r="H128" i="35"/>
  <c r="H205" i="35"/>
  <c r="G204" i="35"/>
  <c r="G22" i="35"/>
  <c r="G60" i="35"/>
  <c r="G76" i="35"/>
  <c r="G198" i="35"/>
  <c r="H205" i="34"/>
  <c r="G204" i="34"/>
  <c r="G22" i="34"/>
  <c r="G60" i="34"/>
  <c r="G76" i="34"/>
  <c r="G198" i="34"/>
  <c r="H128" i="33"/>
  <c r="H205" i="33"/>
  <c r="G204" i="33"/>
  <c r="G22" i="33"/>
  <c r="G76" i="33"/>
  <c r="G198" i="33"/>
  <c r="H128" i="32"/>
  <c r="G127" i="32"/>
  <c r="H205" i="32"/>
  <c r="G204" i="32"/>
  <c r="G22" i="32"/>
  <c r="G60" i="32"/>
  <c r="G76" i="32"/>
  <c r="G198" i="32"/>
  <c r="H61" i="31"/>
  <c r="G60" i="31"/>
  <c r="H77" i="31"/>
  <c r="G76" i="31"/>
  <c r="H199" i="31"/>
  <c r="H198" i="31" s="1"/>
  <c r="G198" i="31"/>
  <c r="G204" i="31"/>
  <c r="H61" i="30"/>
  <c r="G60" i="30"/>
  <c r="G33" i="30"/>
  <c r="G127" i="30"/>
  <c r="H205" i="30"/>
  <c r="G204" i="30"/>
  <c r="H61" i="29"/>
  <c r="G60" i="29"/>
  <c r="G33" i="29"/>
  <c r="H205" i="29"/>
  <c r="G204" i="29"/>
  <c r="H61" i="28"/>
  <c r="G60" i="28"/>
  <c r="G33" i="28"/>
  <c r="H205" i="28"/>
  <c r="H204" i="28" s="1"/>
  <c r="G204" i="28"/>
  <c r="H61" i="27"/>
  <c r="H60" i="27" s="1"/>
  <c r="G60" i="27"/>
  <c r="G33" i="27"/>
  <c r="G127" i="27"/>
  <c r="H205" i="27"/>
  <c r="G204" i="27"/>
  <c r="H61" i="26"/>
  <c r="H60" i="26" s="1"/>
  <c r="G60" i="26"/>
  <c r="H77" i="26"/>
  <c r="G76" i="26"/>
  <c r="H199" i="26"/>
  <c r="G198" i="26"/>
  <c r="G204" i="26"/>
  <c r="H128" i="25"/>
  <c r="G127" i="25"/>
  <c r="H205" i="25"/>
  <c r="G204" i="25"/>
  <c r="G22" i="25"/>
  <c r="G60" i="25"/>
  <c r="G76" i="25"/>
  <c r="G198" i="25"/>
  <c r="H128" i="24"/>
  <c r="G127" i="24"/>
  <c r="H205" i="24"/>
  <c r="G204" i="24"/>
  <c r="G22" i="24"/>
  <c r="G60" i="24"/>
  <c r="G76" i="24"/>
  <c r="G198" i="24"/>
  <c r="H61" i="23"/>
  <c r="G60" i="23"/>
  <c r="G33" i="23"/>
  <c r="G127" i="23"/>
  <c r="H205" i="23"/>
  <c r="G204" i="23"/>
  <c r="H61" i="22"/>
  <c r="H60" i="22" s="1"/>
  <c r="G60" i="22"/>
  <c r="G33" i="22"/>
  <c r="H205" i="22"/>
  <c r="H204" i="22" s="1"/>
  <c r="G204" i="22"/>
  <c r="G150" i="14"/>
  <c r="H240" i="14"/>
  <c r="G239" i="14"/>
  <c r="G239" i="18"/>
  <c r="H151" i="17"/>
  <c r="H240" i="17"/>
  <c r="G239" i="17"/>
  <c r="H150" i="16"/>
  <c r="G149" i="16"/>
  <c r="H239" i="16"/>
  <c r="H238" i="16" s="1"/>
  <c r="G238" i="16"/>
  <c r="H242" i="15"/>
  <c r="G241" i="15"/>
  <c r="H240" i="13"/>
  <c r="G239" i="13"/>
  <c r="H150" i="8"/>
  <c r="H149" i="8"/>
  <c r="H239" i="8"/>
  <c r="G238" i="8"/>
  <c r="H153" i="7"/>
  <c r="H243" i="7"/>
  <c r="G242" i="7"/>
  <c r="G149" i="15"/>
  <c r="G149" i="8"/>
  <c r="G244" i="8"/>
  <c r="G150" i="13"/>
  <c r="H149" i="16"/>
  <c r="G127" i="22"/>
  <c r="G127" i="28"/>
  <c r="G127" i="35"/>
  <c r="G152" i="7"/>
  <c r="G127" i="34"/>
  <c r="H127" i="33"/>
  <c r="G127" i="31"/>
  <c r="H128" i="31"/>
  <c r="H127" i="31" s="1"/>
  <c r="G127" i="29"/>
  <c r="G21" i="29"/>
  <c r="G210" i="29"/>
  <c r="G127" i="26"/>
  <c r="H128" i="26"/>
  <c r="G150" i="18"/>
  <c r="H151" i="18"/>
  <c r="G21" i="36"/>
  <c r="G210" i="36"/>
  <c r="G21" i="35"/>
  <c r="G210" i="35"/>
  <c r="G21" i="34"/>
  <c r="G210" i="34"/>
  <c r="G21" i="33"/>
  <c r="G210" i="33" s="1"/>
  <c r="G21" i="32"/>
  <c r="G210" i="32"/>
  <c r="G21" i="31"/>
  <c r="G210" i="31"/>
  <c r="G21" i="30"/>
  <c r="G210" i="30"/>
  <c r="G21" i="28"/>
  <c r="G210" i="28"/>
  <c r="G21" i="27"/>
  <c r="G210" i="27"/>
  <c r="G21" i="26"/>
  <c r="G210" i="26"/>
  <c r="G21" i="25"/>
  <c r="G210" i="25"/>
  <c r="G21" i="24"/>
  <c r="G210" i="24"/>
  <c r="G21" i="23"/>
  <c r="G210" i="23"/>
  <c r="G21" i="22"/>
  <c r="G210" i="22"/>
  <c r="G245" i="14"/>
  <c r="G245" i="18"/>
  <c r="G245" i="17"/>
  <c r="G244" i="16"/>
  <c r="G247" i="15"/>
  <c r="G245" i="13"/>
  <c r="G248" i="7"/>
  <c r="S73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E29" i="6"/>
  <c r="E26" i="6"/>
  <c r="E24" i="6"/>
  <c r="E2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E27" i="6"/>
  <c r="E25" i="6"/>
  <c r="E21" i="6"/>
  <c r="E17" i="6"/>
  <c r="E16" i="6"/>
  <c r="E15" i="6"/>
  <c r="E14" i="6"/>
  <c r="E13" i="6"/>
  <c r="E12" i="6"/>
  <c r="E10" i="6"/>
  <c r="E7" i="6"/>
  <c r="E28" i="6"/>
  <c r="E23" i="6"/>
  <c r="E22" i="6"/>
  <c r="E19" i="6"/>
  <c r="E18" i="6"/>
  <c r="E11" i="6"/>
  <c r="E9" i="6"/>
  <c r="E8" i="6"/>
  <c r="E6" i="6"/>
  <c r="E55" i="6"/>
  <c r="E54" i="6"/>
  <c r="E53" i="6"/>
  <c r="E50" i="6"/>
  <c r="E48" i="6"/>
  <c r="E47" i="6"/>
  <c r="E46" i="6"/>
  <c r="E44" i="6"/>
  <c r="E43" i="6"/>
  <c r="E42" i="6"/>
  <c r="E41" i="6"/>
  <c r="E34" i="6"/>
  <c r="E51" i="6"/>
  <c r="E49" i="6"/>
  <c r="E45" i="6"/>
  <c r="E40" i="6"/>
  <c r="E39" i="6"/>
  <c r="E38" i="6"/>
  <c r="E37" i="6"/>
  <c r="E36" i="6"/>
  <c r="E35" i="6"/>
  <c r="E33" i="6"/>
  <c r="E32" i="6"/>
  <c r="A5" i="6"/>
  <c r="C69" i="6"/>
  <c r="C65" i="6"/>
  <c r="G72" i="4" l="1"/>
  <c r="C66" i="6" s="1"/>
  <c r="H73" i="4"/>
  <c r="H154" i="4"/>
  <c r="G153" i="4"/>
  <c r="C68" i="6" s="1"/>
  <c r="H35" i="4"/>
  <c r="H33" i="4" s="1"/>
  <c r="C63" i="6"/>
  <c r="C75" i="6" s="1"/>
  <c r="H103" i="4"/>
  <c r="H10" i="15"/>
  <c r="H22" i="15"/>
  <c r="H149" i="15"/>
  <c r="H241" i="15"/>
  <c r="H150" i="17"/>
  <c r="H44" i="18"/>
  <c r="H72" i="18"/>
  <c r="H221" i="18"/>
  <c r="H150" i="14"/>
  <c r="H127" i="22"/>
  <c r="H44" i="22"/>
  <c r="H10" i="23"/>
  <c r="F16" i="6" s="1"/>
  <c r="H22" i="23"/>
  <c r="H76" i="23"/>
  <c r="H60" i="23"/>
  <c r="H204" i="24"/>
  <c r="H204" i="25"/>
  <c r="H10" i="25"/>
  <c r="H33" i="25"/>
  <c r="H33" i="26"/>
  <c r="H10" i="27"/>
  <c r="H22" i="27"/>
  <c r="H33" i="27"/>
  <c r="H44" i="27"/>
  <c r="H198" i="28"/>
  <c r="H127" i="28"/>
  <c r="H127" i="29"/>
  <c r="H60" i="30"/>
  <c r="H60" i="31"/>
  <c r="H44" i="31"/>
  <c r="H76" i="33"/>
  <c r="H127" i="34"/>
  <c r="H22" i="34"/>
  <c r="H33" i="34"/>
  <c r="H21" i="34" s="1"/>
  <c r="F53" i="6" s="1"/>
  <c r="H204" i="34"/>
  <c r="H22" i="35"/>
  <c r="H44" i="35"/>
  <c r="H127" i="35"/>
  <c r="H204" i="35"/>
  <c r="H22" i="36"/>
  <c r="H204" i="36"/>
  <c r="H33" i="36"/>
  <c r="H44" i="36"/>
  <c r="H60" i="36"/>
  <c r="H198" i="36"/>
  <c r="H127" i="36"/>
  <c r="H198" i="35"/>
  <c r="H33" i="35"/>
  <c r="H10" i="35"/>
  <c r="H76" i="34"/>
  <c r="H60" i="33"/>
  <c r="H198" i="33"/>
  <c r="H204" i="33"/>
  <c r="H10" i="32"/>
  <c r="H10" i="31"/>
  <c r="H22" i="31"/>
  <c r="H204" i="31"/>
  <c r="H76" i="31"/>
  <c r="H204" i="30"/>
  <c r="H127" i="30"/>
  <c r="H198" i="30"/>
  <c r="H10" i="30"/>
  <c r="F23" i="6" s="1"/>
  <c r="H22" i="30"/>
  <c r="H44" i="30"/>
  <c r="H76" i="29"/>
  <c r="H204" i="29"/>
  <c r="H60" i="29"/>
  <c r="H21" i="29" s="1"/>
  <c r="F48" i="6" s="1"/>
  <c r="H60" i="28"/>
  <c r="H10" i="28"/>
  <c r="H22" i="28"/>
  <c r="H76" i="28"/>
  <c r="H127" i="27"/>
  <c r="H21" i="27" s="1"/>
  <c r="F46" i="6" s="1"/>
  <c r="H204" i="27"/>
  <c r="H76" i="27"/>
  <c r="H198" i="27"/>
  <c r="H127" i="26"/>
  <c r="H10" i="26"/>
  <c r="F19" i="6" s="1"/>
  <c r="H22" i="26"/>
  <c r="H44" i="26"/>
  <c r="H76" i="26"/>
  <c r="H198" i="26"/>
  <c r="H204" i="26"/>
  <c r="H22" i="25"/>
  <c r="H44" i="25"/>
  <c r="H21" i="25" s="1"/>
  <c r="F44" i="6" s="1"/>
  <c r="H76" i="25"/>
  <c r="H198" i="25"/>
  <c r="H10" i="24"/>
  <c r="F17" i="6" s="1"/>
  <c r="H22" i="24"/>
  <c r="H33" i="24"/>
  <c r="H44" i="24"/>
  <c r="H60" i="24"/>
  <c r="H76" i="24"/>
  <c r="H198" i="24"/>
  <c r="H127" i="24"/>
  <c r="H44" i="23"/>
  <c r="H21" i="23" s="1"/>
  <c r="H204" i="23"/>
  <c r="H127" i="23"/>
  <c r="H33" i="22"/>
  <c r="H198" i="22"/>
  <c r="H76" i="22"/>
  <c r="H44" i="14"/>
  <c r="H22" i="14"/>
  <c r="H10" i="14"/>
  <c r="F14" i="6" s="1"/>
  <c r="H239" i="14"/>
  <c r="H221" i="14"/>
  <c r="H71" i="14"/>
  <c r="H99" i="14"/>
  <c r="H33" i="14"/>
  <c r="H21" i="14" s="1"/>
  <c r="F40" i="6" s="1"/>
  <c r="H99" i="18"/>
  <c r="H150" i="18"/>
  <c r="H22" i="18"/>
  <c r="H21" i="18" s="1"/>
  <c r="F39" i="6" s="1"/>
  <c r="H10" i="18"/>
  <c r="F13" i="6" s="1"/>
  <c r="H99" i="17"/>
  <c r="H239" i="17"/>
  <c r="H44" i="17"/>
  <c r="H22" i="17"/>
  <c r="H221" i="17"/>
  <c r="H72" i="17"/>
  <c r="H10" i="17"/>
  <c r="H33" i="17"/>
  <c r="H44" i="16"/>
  <c r="H10" i="16"/>
  <c r="H71" i="16"/>
  <c r="H98" i="16"/>
  <c r="H21" i="16" s="1"/>
  <c r="F37" i="6" s="1"/>
  <c r="H220" i="16"/>
  <c r="H33" i="16"/>
  <c r="H44" i="15"/>
  <c r="H220" i="15"/>
  <c r="H71" i="15"/>
  <c r="H98" i="15"/>
  <c r="H33" i="15"/>
  <c r="H239" i="13"/>
  <c r="H240" i="12"/>
  <c r="H151" i="12"/>
  <c r="H33" i="12"/>
  <c r="H44" i="12"/>
  <c r="H71" i="12"/>
  <c r="H150" i="13"/>
  <c r="H99" i="13"/>
  <c r="H10" i="13"/>
  <c r="H44" i="13"/>
  <c r="H22" i="13"/>
  <c r="H221" i="13"/>
  <c r="H70" i="13"/>
  <c r="H33" i="13"/>
  <c r="F9" i="6"/>
  <c r="H60" i="32"/>
  <c r="H204" i="32"/>
  <c r="H127" i="32"/>
  <c r="H22" i="32"/>
  <c r="H33" i="32"/>
  <c r="H44" i="32"/>
  <c r="H76" i="32"/>
  <c r="H198" i="32"/>
  <c r="H98" i="8"/>
  <c r="H44" i="8"/>
  <c r="H220" i="8"/>
  <c r="H238" i="8"/>
  <c r="H71" i="8"/>
  <c r="H22" i="8"/>
  <c r="H10" i="8"/>
  <c r="F8" i="6" s="1"/>
  <c r="H33" i="8"/>
  <c r="F29" i="6"/>
  <c r="F28" i="6"/>
  <c r="H21" i="35"/>
  <c r="F54" i="6" s="1"/>
  <c r="F27" i="6"/>
  <c r="F26" i="6"/>
  <c r="F25" i="6"/>
  <c r="F24" i="6"/>
  <c r="F22" i="6"/>
  <c r="F21" i="6"/>
  <c r="F20" i="6"/>
  <c r="F18" i="6"/>
  <c r="F12" i="6"/>
  <c r="F11" i="6"/>
  <c r="F10" i="6"/>
  <c r="H100" i="12"/>
  <c r="H22" i="12"/>
  <c r="H10" i="12"/>
  <c r="F7" i="6" s="1"/>
  <c r="H222" i="12"/>
  <c r="H152" i="7"/>
  <c r="H101" i="7"/>
  <c r="H153" i="4"/>
  <c r="H22" i="4"/>
  <c r="H44" i="4"/>
  <c r="H72" i="4"/>
  <c r="H102" i="4"/>
  <c r="H242" i="4"/>
  <c r="H10" i="4"/>
  <c r="H10" i="7"/>
  <c r="F6" i="6" s="1"/>
  <c r="H44" i="7"/>
  <c r="H223" i="7"/>
  <c r="H71" i="7"/>
  <c r="H22" i="7"/>
  <c r="H242" i="7"/>
  <c r="H33" i="7"/>
  <c r="E52" i="6"/>
  <c r="H12" i="39"/>
  <c r="G15" i="39"/>
  <c r="F15" i="39"/>
  <c r="F14" i="39"/>
  <c r="H8" i="39"/>
  <c r="H14" i="39" s="1"/>
  <c r="C71" i="6" s="1"/>
  <c r="E14" i="39"/>
  <c r="H21" i="8" l="1"/>
  <c r="F34" i="6" s="1"/>
  <c r="H21" i="12"/>
  <c r="F33" i="6" s="1"/>
  <c r="G21" i="4"/>
  <c r="H21" i="15"/>
  <c r="H21" i="17"/>
  <c r="H21" i="22"/>
  <c r="F42" i="6"/>
  <c r="H210" i="23"/>
  <c r="J19" i="41" s="1"/>
  <c r="H21" i="24"/>
  <c r="F43" i="6" s="1"/>
  <c r="H21" i="26"/>
  <c r="F45" i="6" s="1"/>
  <c r="H21" i="30"/>
  <c r="F49" i="6" s="1"/>
  <c r="H21" i="31"/>
  <c r="F50" i="6" s="1"/>
  <c r="H21" i="33"/>
  <c r="F52" i="6" s="1"/>
  <c r="H21" i="36"/>
  <c r="F55" i="6" s="1"/>
  <c r="H210" i="33"/>
  <c r="J29" i="41" s="1"/>
  <c r="H21" i="28"/>
  <c r="D64" i="6"/>
  <c r="F38" i="6"/>
  <c r="H245" i="17"/>
  <c r="J15" i="41" s="1"/>
  <c r="F36" i="6"/>
  <c r="H247" i="15"/>
  <c r="J13" i="41" s="1"/>
  <c r="H21" i="13"/>
  <c r="F35" i="6" s="1"/>
  <c r="D65" i="6"/>
  <c r="H21" i="32"/>
  <c r="F51" i="6" s="1"/>
  <c r="H244" i="8"/>
  <c r="J11" i="41" s="1"/>
  <c r="H210" i="36"/>
  <c r="J32" i="41" s="1"/>
  <c r="H210" i="35"/>
  <c r="J31" i="41" s="1"/>
  <c r="H210" i="34"/>
  <c r="J30" i="41" s="1"/>
  <c r="H210" i="31"/>
  <c r="J27" i="41" s="1"/>
  <c r="H210" i="30"/>
  <c r="J26" i="41" s="1"/>
  <c r="H210" i="29"/>
  <c r="J25" i="41" s="1"/>
  <c r="H210" i="27"/>
  <c r="J23" i="41" s="1"/>
  <c r="H210" i="26"/>
  <c r="J22" i="41" s="1"/>
  <c r="H210" i="25"/>
  <c r="J21" i="41" s="1"/>
  <c r="H210" i="24"/>
  <c r="J20" i="41" s="1"/>
  <c r="F41" i="6"/>
  <c r="H210" i="22"/>
  <c r="J18" i="41" s="1"/>
  <c r="H245" i="14"/>
  <c r="J17" i="41" s="1"/>
  <c r="H245" i="18"/>
  <c r="J16" i="41" s="1"/>
  <c r="H244" i="16"/>
  <c r="J14" i="41" s="1"/>
  <c r="D69" i="6"/>
  <c r="H246" i="12"/>
  <c r="J10" i="41" s="1"/>
  <c r="D63" i="6"/>
  <c r="D67" i="6"/>
  <c r="D68" i="6"/>
  <c r="D61" i="6"/>
  <c r="F5" i="6"/>
  <c r="H21" i="4"/>
  <c r="F31" i="6" s="1"/>
  <c r="D66" i="6"/>
  <c r="D70" i="6"/>
  <c r="F4" i="6"/>
  <c r="H248" i="4"/>
  <c r="J8" i="41" s="1"/>
  <c r="H21" i="7"/>
  <c r="H248" i="7" s="1"/>
  <c r="J9" i="41" s="1"/>
  <c r="J3" i="41" s="1"/>
  <c r="B25" i="39" s="1"/>
  <c r="E15" i="39"/>
  <c r="H9" i="39"/>
  <c r="H15" i="39" s="1"/>
  <c r="D71" i="6" s="1"/>
  <c r="C76" i="6"/>
  <c r="H245" i="13" l="1"/>
  <c r="J12" i="41" s="1"/>
  <c r="J5" i="41" s="1"/>
  <c r="B31" i="39" s="1"/>
  <c r="J2" i="41"/>
  <c r="B22" i="39" s="1"/>
  <c r="J4" i="41"/>
  <c r="B28" i="39" s="1"/>
  <c r="E31" i="6"/>
  <c r="E30" i="6" s="1"/>
  <c r="E56" i="6" s="1"/>
  <c r="G248" i="4"/>
  <c r="I8" i="41" s="1"/>
  <c r="I2" i="41" s="1"/>
  <c r="B21" i="39" s="1"/>
  <c r="B33" i="39" s="1"/>
  <c r="C62" i="6"/>
  <c r="C72" i="6" s="1"/>
  <c r="D75" i="6" s="1"/>
  <c r="F47" i="6"/>
  <c r="H210" i="28"/>
  <c r="J24" i="41" s="1"/>
  <c r="H210" i="32"/>
  <c r="J28" i="41" s="1"/>
  <c r="D62" i="6"/>
  <c r="D72" i="6" s="1"/>
  <c r="F32" i="6"/>
  <c r="F30" i="6" s="1"/>
  <c r="F56" i="6" s="1"/>
  <c r="E76" i="6"/>
  <c r="D76" i="6" l="1"/>
  <c r="E75" i="6"/>
  <c r="B34" i="39"/>
</calcChain>
</file>

<file path=xl/comments1.xml><?xml version="1.0" encoding="utf-8"?>
<comments xmlns="http://schemas.openxmlformats.org/spreadsheetml/2006/main">
  <authors>
    <author>L.Sestokiene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  <charset val="186"/>
          </rPr>
          <t>Įsitikinkite</t>
        </r>
        <r>
          <rPr>
            <sz val="9"/>
            <color indexed="81"/>
            <rFont val="Tahoma"/>
            <family val="2"/>
            <charset val="186"/>
          </rPr>
          <t>, ar netiesioginių išlaidų suma neviršija pagal Projektų administravimo ir finansavimo taisyklių, patvirtintų 2014 m. spalio 8 d. LR finansų ministro įsakymu Nr. 1K-316, 10 priede pateiktą aprašą nustatytos didžiausios galimos netiesioginių išlaidų sumos.</t>
        </r>
      </text>
    </comment>
  </commentList>
</comments>
</file>

<file path=xl/sharedStrings.xml><?xml version="1.0" encoding="utf-8"?>
<sst xmlns="http://schemas.openxmlformats.org/spreadsheetml/2006/main" count="10179" uniqueCount="265">
  <si>
    <t>Įranga, įrenginiai ir kt. turtas</t>
  </si>
  <si>
    <t>Matavimo vnt.</t>
  </si>
  <si>
    <t>Kiekis</t>
  </si>
  <si>
    <t>Vieneto kaina be PVM, Eur</t>
  </si>
  <si>
    <t>Eil. Nr.</t>
  </si>
  <si>
    <t>val.</t>
  </si>
  <si>
    <t>PROJEKTO VYKDYMAS</t>
  </si>
  <si>
    <t>5.1</t>
  </si>
  <si>
    <t>5.2</t>
  </si>
  <si>
    <t>5.3</t>
  </si>
  <si>
    <t>5.4</t>
  </si>
  <si>
    <t>Išlaidų pagrindimo dokumentų pavadinimas, data ir Nr.</t>
  </si>
  <si>
    <t>Išlaidų pavadinimas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</si>
  <si>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</si>
  <si>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</si>
  <si>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</si>
  <si>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</si>
  <si>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</si>
  <si>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</si>
  <si>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</si>
  <si>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</si>
  <si>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</si>
  <si>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</si>
  <si>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</si>
  <si>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</si>
  <si>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</si>
  <si>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</si>
  <si>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</si>
  <si>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</si>
  <si>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</si>
  <si>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</si>
  <si>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</si>
  <si>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</si>
  <si>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</si>
  <si>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</si>
  <si>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</si>
  <si>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</si>
  <si>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</si>
  <si>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</si>
  <si>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</si>
  <si>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</si>
  <si>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</si>
  <si>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</si>
  <si>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Iš viso tinkamų finansuoti išlaidų: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</si>
  <si>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</si>
  <si>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</si>
  <si>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</si>
  <si>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</si>
  <si>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</si>
  <si>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</si>
  <si>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</si>
  <si>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</si>
  <si>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</si>
  <si>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</si>
  <si>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Paslaugos pavadinimas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</si>
  <si>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</si>
  <si>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</si>
  <si>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</si>
  <si>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</si>
  <si>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</si>
  <si>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</si>
  <si>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</si>
  <si>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</si>
  <si>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</si>
  <si>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</si>
  <si>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5.5</t>
  </si>
  <si>
    <t>5.5.1</t>
  </si>
  <si>
    <t>5.5.2</t>
  </si>
  <si>
    <t>5.5.3</t>
  </si>
  <si>
    <t>5.5.4</t>
  </si>
  <si>
    <t>5.5.5</t>
  </si>
  <si>
    <t>5.6</t>
  </si>
  <si>
    <t>Įrangos pavadinimas</t>
  </si>
  <si>
    <t>Fizinio rodiklio pavadinimas:</t>
  </si>
  <si>
    <t>5.5.6</t>
  </si>
  <si>
    <t>5.5.7</t>
  </si>
  <si>
    <t>5.5.8</t>
  </si>
  <si>
    <t>5.5.9</t>
  </si>
  <si>
    <t>5.5.10</t>
  </si>
  <si>
    <t>Projektą vykdančio personalo darbo užmokestis ir išlaidos su darbo santykiais susijusiems darbdavio įsipareigojimams</t>
  </si>
  <si>
    <t>Projektą vykdančio personalo komandiruočių išlaidos</t>
  </si>
  <si>
    <r>
      <t xml:space="preserve">Įrangos nuomos išlaidos, </t>
    </r>
    <r>
      <rPr>
        <sz val="8"/>
        <color theme="1"/>
        <rFont val="Times New Roman"/>
        <family val="1"/>
        <charset val="186"/>
      </rPr>
      <t>veiklai priskirtos pro rata principu. Įranga turi būti tiesiogiai susijusi su projekto įgyvendinimu ir negali būti įsigyta iš ES struktūrinių fondų ar kt. ES finansinių priemonių lėšų</t>
    </r>
  </si>
  <si>
    <t>Fizinio rodiklio pavadinimas</t>
  </si>
  <si>
    <t>Tinkamų finansuoti išlaidų suma, Eur</t>
  </si>
  <si>
    <t>Iš viso:</t>
  </si>
  <si>
    <t>Fizinio rodiklio Nr.:</t>
  </si>
  <si>
    <t>Finansavimo suma, Eur</t>
  </si>
  <si>
    <t>Tinkamų finansuoti išlaidų suma be PVM, Eur</t>
  </si>
  <si>
    <t>Pasirinkite veiklos tipą:</t>
  </si>
  <si>
    <t>Finansavimo intensyvumas:</t>
  </si>
  <si>
    <t>Pildymo instrukcija</t>
  </si>
  <si>
    <t>Pildykite tik žalia spalva pažymėtus laukus.</t>
  </si>
  <si>
    <r>
      <t>ĮRANGA, ĮRENGINIAI IR KT. TURTAS</t>
    </r>
    <r>
      <rPr>
        <sz val="10"/>
        <color theme="1"/>
        <rFont val="Times New Roman"/>
        <family val="1"/>
        <charset val="186"/>
      </rPr>
      <t xml:space="preserve"> (techninių žinių ir išradimų patentų arba teisių pagal licencijų sutartį įsigijimo išlaidos)</t>
    </r>
  </si>
  <si>
    <t>5.3.11</t>
  </si>
  <si>
    <t>5.3.12</t>
  </si>
  <si>
    <t>5.3.13</t>
  </si>
  <si>
    <t>5.3.14</t>
  </si>
  <si>
    <t>5.3.15</t>
  </si>
  <si>
    <t>5.7</t>
  </si>
  <si>
    <t>5.7.1</t>
  </si>
  <si>
    <t>5.7.2</t>
  </si>
  <si>
    <t>5.7.3</t>
  </si>
  <si>
    <t>5.7.4</t>
  </si>
  <si>
    <t>5.7.5</t>
  </si>
  <si>
    <t>5.8</t>
  </si>
  <si>
    <t>5.8.1</t>
  </si>
  <si>
    <t>5.8.2</t>
  </si>
  <si>
    <t>5.8.3</t>
  </si>
  <si>
    <t>5.8.4</t>
  </si>
  <si>
    <t>5.8.5</t>
  </si>
  <si>
    <r>
      <t xml:space="preserve">Pastatų ar patalpų nuomos išlaidos, </t>
    </r>
    <r>
      <rPr>
        <sz val="8"/>
        <color theme="1"/>
        <rFont val="Times New Roman"/>
        <family val="1"/>
        <charset val="186"/>
      </rPr>
      <t>veiklai priskirtos pro rata principu. Pastatai ar patalpos turi būti tiesiogiai susijusi su projekto įgyvendinimu.</t>
    </r>
  </si>
  <si>
    <t>Pastato, patalpų adresas</t>
  </si>
  <si>
    <t>Pareigybės pavadinimas</t>
  </si>
  <si>
    <t>Darbuotojo vardas pavardė</t>
  </si>
  <si>
    <t>MTEP paslaugos</t>
  </si>
  <si>
    <r>
      <t xml:space="preserve">Projekto MTEP veikloms naudojamo ilgalaikio materialaus turto (įrangos, prietaisų, įrankių, įrenginių, mašinų ir įrengimų, pastatų ir (ar) patalpų), nusidėvėjimo sąnaudos, </t>
    </r>
    <r>
      <rPr>
        <sz val="8"/>
        <color theme="1"/>
        <rFont val="Times New Roman"/>
        <family val="1"/>
        <charset val="186"/>
      </rPr>
      <t>jeigu šiam turtui įsigyti nebuvo naudojamos viešosios (įskaitant ir kitų valstybių) lėšos</t>
    </r>
  </si>
  <si>
    <t>Turtas, kurio nusidėvėjimą, amortizaciją prašoma finansuoti</t>
  </si>
  <si>
    <t>Turto įvedimo į eksploataciją data</t>
  </si>
  <si>
    <t>Turto įsigijimo vertė, Eur</t>
  </si>
  <si>
    <t>Turto nudėvėjimo, amortizacijos laikotarpis, mėn.</t>
  </si>
  <si>
    <t>Numatoma turto likutinė vertė, Eur</t>
  </si>
  <si>
    <t>1 mėn. nudėvėjimo, amortizacijos suma, Eur</t>
  </si>
  <si>
    <t>Turto naudojamo projekto reikmėms laikas, mėn.</t>
  </si>
  <si>
    <t>Turto panaudojimo projekto reikmėms dalis (proc.)</t>
  </si>
  <si>
    <t>Projektui priskirta turto nusidėvėjimo, amortizacijos suma per projekto laikotarpį, Eur</t>
  </si>
  <si>
    <r>
      <rPr>
        <i/>
        <sz val="10"/>
        <color theme="1"/>
        <rFont val="Times New Roman"/>
        <family val="1"/>
        <charset val="186"/>
      </rPr>
      <t>pro rata</t>
    </r>
    <r>
      <rPr>
        <sz val="10"/>
        <color theme="1"/>
        <rFont val="Times New Roman"/>
        <family val="1"/>
        <charset val="186"/>
      </rPr>
      <t xml:space="preserve"> proc.</t>
    </r>
  </si>
  <si>
    <t>5</t>
  </si>
  <si>
    <t>Projekto vykdymas</t>
  </si>
  <si>
    <t>7</t>
  </si>
  <si>
    <t>Netiesioginės išlaidos ir kt. išlaidos pagal fiksuotąją projekto išlaidų normą</t>
  </si>
  <si>
    <t>Projekto MTEP veikloms naudojamo ilgalaikio materialaus turto (įrangos, prietaisų, įrankių, įrenginių, mašinų ir įrengimų, pastatų ir (ar) patalpų), nusidėvėjimo sąnaudos</t>
  </si>
  <si>
    <t>Įrangos nuomos išlaidos, veiklai priskirtos pro rata principu</t>
  </si>
  <si>
    <t>Pastatų ar patalpų nuomos išlaidos, veiklai priskirtos pro rata principu</t>
  </si>
  <si>
    <t>4</t>
  </si>
  <si>
    <r>
      <t xml:space="preserve">Nereikalingų eilučių, stulpelių </t>
    </r>
    <r>
      <rPr>
        <b/>
        <sz val="12"/>
        <color theme="1"/>
        <rFont val="Times New Roman"/>
        <family val="1"/>
        <charset val="186"/>
      </rPr>
      <t>netrinkite</t>
    </r>
    <r>
      <rPr>
        <sz val="12"/>
        <color theme="1"/>
        <rFont val="Times New Roman"/>
        <family val="1"/>
        <charset val="186"/>
      </rPr>
      <t xml:space="preserve">, esant poreikiui eilutes, stulpelius galite tik paslėpti </t>
    </r>
    <r>
      <rPr>
        <i/>
        <sz val="12"/>
        <color theme="1"/>
        <rFont val="Times New Roman"/>
        <family val="1"/>
        <charset val="186"/>
      </rPr>
      <t>(hide).</t>
    </r>
  </si>
  <si>
    <t>5.4.11</t>
  </si>
  <si>
    <t>5.4.12</t>
  </si>
  <si>
    <t>5.4.13</t>
  </si>
  <si>
    <t>5.4.14</t>
  </si>
  <si>
    <t>5.4.15</t>
  </si>
  <si>
    <t>Fizinio rodiklio matavimo vnt.</t>
  </si>
  <si>
    <t>Fizinio rodiklio vnt. skaičius</t>
  </si>
  <si>
    <t>Juridinis asmuo (pareiškėjas, partneris), atsakingas už fizinį rodiklį:</t>
  </si>
  <si>
    <t>Naudojimo projekte trukmė, mėn.</t>
  </si>
  <si>
    <t>Fizinio rodiklio matavimo vnt.:</t>
  </si>
  <si>
    <t>Fizinio rodiklio vnt. skaičius:</t>
  </si>
  <si>
    <r>
      <t xml:space="preserve">Veiklų, vykdomų pagal Aprašo 10.1 punktą, išlaidų suvestinė lentelė pagal fizinius rodiklius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</si>
  <si>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r>
      <t xml:space="preserve">Veiklų, vykdomų pagal Aprašo 10.1 punktą, išlaidų suvestinė lentelė pagal išlaidų kategorijas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</si>
  <si>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t>Faktinės 1 mėnesio išlaidos, Eur</t>
  </si>
  <si>
    <t>Komandiruotės pavadinimas, vieta, trukmė dienomis, vykstančių asmenų skaičius</t>
  </si>
  <si>
    <t>Iš viso komandiruotei</t>
  </si>
  <si>
    <t>Dienpinigiai</t>
  </si>
  <si>
    <t>Gyvenamojo ploto nuoma</t>
  </si>
  <si>
    <t>Kelionės išlaidos</t>
  </si>
  <si>
    <t>Dalyvavimo mokestis</t>
  </si>
  <si>
    <t>Kitos išlaidų pavadinimas</t>
  </si>
  <si>
    <t>Antrajame konkurso etape kartu su verslo planu turi būti pateiktas ir šis verslo plano priedas (popierinė ir elektroninė versijos). LVPA teikiamoje elektroninėje versijoje turi likti visos skaičiavimams naudotos formulės.</t>
  </si>
  <si>
    <t>Jei projektas vykdomas kartu su partneriu(-iais), rekomenduojama pareiškėjui ir partneriui(-iams) numatyti atskirus  pirmo lygio fizinius rodiklius.</t>
  </si>
  <si>
    <t>Verslo plano priedas „Reikalingi ištekliai“
Nr. 1A</t>
  </si>
  <si>
    <t>4, 5.1 ir 5.2 biudžeto eilučių suma ir procentinė dalis</t>
  </si>
  <si>
    <t>7. Netiesioginių išlaidų ir kt. išlaidų pagal fiksuotąją projekto išlaidų normą apskaičiavimas</t>
  </si>
  <si>
    <t>Fizinio rodiklio Nr.</t>
  </si>
  <si>
    <t>Iš viso netiesioginių išlaidų:</t>
  </si>
  <si>
    <t>Pasirinkite biudžeto išlaidų kategoriją:</t>
  </si>
  <si>
    <t>Netiesioginės išlaidos</t>
  </si>
  <si>
    <t>Iš viso, Eur</t>
  </si>
  <si>
    <t>Pareiškėjo</t>
  </si>
  <si>
    <t>Partnerio Nr. 1</t>
  </si>
  <si>
    <t>Partnerio Nr. 2</t>
  </si>
  <si>
    <t>Partnerio Nr. 3</t>
  </si>
  <si>
    <r>
      <t>1 lentelė:</t>
    </r>
    <r>
      <rPr>
        <sz val="11"/>
        <rFont val="Times New Roman"/>
        <family val="1"/>
        <charset val="186"/>
      </rPr>
      <t xml:space="preserve"> Netiesioginių išlaidų pasiskirstymas pagal projekto vykdytojus</t>
    </r>
  </si>
  <si>
    <t>Kai užpildysite visas fizinių rodiklių išlaidas, kortelėje „Suvestinė“ paspauskite viršuje kairėje pusėje esantį mygtuką „Tvarkyti lentelę“, kad užsipildytų suminė informacija šioje kortelėje.</t>
  </si>
  <si>
    <t>Mokslinių tyrimų (MT) veiklos</t>
  </si>
  <si>
    <t>Iš viso MT netiesioginės išlaidos:</t>
  </si>
  <si>
    <t>MT finansavimo suma, Eur</t>
  </si>
  <si>
    <t>Iš viso EP netiesioginės išlaidos:</t>
  </si>
  <si>
    <t>EP finansavimo suma, Eur</t>
  </si>
  <si>
    <t>Bendra finansavimo suma, Eur</t>
  </si>
  <si>
    <r>
      <t xml:space="preserve">Kiekvienam </t>
    </r>
    <r>
      <rPr>
        <u/>
        <sz val="12"/>
        <rFont val="Times New Roman"/>
        <family val="1"/>
        <charset val="186"/>
      </rPr>
      <t>pirmo lygio</t>
    </r>
    <r>
      <rPr>
        <sz val="12"/>
        <rFont val="Times New Roman"/>
        <family val="1"/>
        <charset val="186"/>
      </rPr>
      <t xml:space="preserve"> (kurio paraiškoje nurodytas numeris susideda iš trijų skaitmenų) fiziniam rodikliui, nurodytam paraiškos 6 dalyje „Projekto loginis pagrindimas“, pildykite atskirą lapą. Fizinio rodiklio pavadinimas ir numeris turi sutapti su paraiškoje nurodytais fizinių rodiklių pavadinimais ir numeriais. Jei projektas vykdomas kartu su partneriu(-iais), veikloms, kurios vykdomos kartu su partneriu(-iais) rekomenduojama atskirai numatyti pareiškėjui ir partneriui(-iams) tenkančius fizinius rodiklius.
Atkreipiame dėmesį, kad vienam fiziniam rodikliui gali būti priskirta tik viena biudžeto išlaidų kategorija.</t>
    </r>
  </si>
  <si>
    <t>Medžiagos, mažavertis inventorius, atsargos ir pan. produktai, priskirtini trumpalaikiam turtui ir tiesiogiai susiję su MTEP veikla</t>
  </si>
  <si>
    <t>Išlaidų kategorijos pavadinimas</t>
  </si>
  <si>
    <t>Faktiškai gaunamas darbo užmokesti už 1 valandą pagal  pastarųjų 6 mėn. vidurkį, Eur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</si>
  <si>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</si>
  <si>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</si>
  <si>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</si>
  <si>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</si>
  <si>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</si>
  <si>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</si>
  <si>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</si>
  <si>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</si>
  <si>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</si>
  <si>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</si>
  <si>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Eksperimentinės plėtros (EP) veiklos</t>
  </si>
  <si>
    <r>
      <t xml:space="preserve">Šis verslo plano priedas </t>
    </r>
    <r>
      <rPr>
        <b/>
        <sz val="12"/>
        <rFont val="Times New Roman"/>
        <family val="1"/>
        <charset val="186"/>
      </rPr>
      <t xml:space="preserve">Nr. 1A </t>
    </r>
    <r>
      <rPr>
        <sz val="12"/>
        <rFont val="Times New Roman"/>
        <family val="1"/>
        <charset val="186"/>
      </rPr>
      <t xml:space="preserve">pildomas tik projekto veikloms, nurodytoms 2014–2020 metų Europos Sąjungos fondų investicijų veiksmų programos 1 prioriteto „Mokslinių tyrimų, eksperimentinės plėtros ir inovacijų skatinimas“ priemonės Nr. J05-LVPA-K „Intelektas. Bendri mokslo–verslo projektai“ projektų finansavimo sąlygų aprašo Nr. 1 (toliau – Aprašas) </t>
    </r>
    <r>
      <rPr>
        <b/>
        <sz val="12"/>
        <rFont val="Times New Roman"/>
        <family val="1"/>
        <charset val="186"/>
      </rPr>
      <t>10.1 punkte</t>
    </r>
    <r>
      <rPr>
        <sz val="12"/>
        <rFont val="Times New Roman"/>
        <family val="1"/>
        <charset val="186"/>
      </rPr>
      <t>.</t>
    </r>
  </si>
  <si>
    <t>5.8 ir 7 biudžeto eilučių suma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</si>
  <si>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</si>
  <si>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</si>
  <si>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</si>
  <si>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</si>
  <si>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</si>
  <si>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</si>
  <si>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</si>
  <si>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</si>
  <si>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</si>
  <si>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</si>
  <si>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5.3.26</t>
  </si>
  <si>
    <t>5.3.27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</si>
  <si>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</si>
  <si>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</si>
  <si>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</si>
  <si>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</si>
  <si>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</si>
  <si>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</si>
  <si>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</si>
  <si>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</si>
  <si>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5.4.24</t>
  </si>
  <si>
    <t>5.4.25</t>
  </si>
  <si>
    <t>5.4.26</t>
  </si>
  <si>
    <t>5.4.27</t>
  </si>
  <si>
    <t>5.4.28</t>
  </si>
  <si>
    <t>5.4.29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</si>
  <si>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</si>
  <si>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</si>
  <si>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</si>
  <si>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</si>
  <si>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</si>
  <si>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</si>
  <si>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</si>
  <si>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</si>
  <si>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</si>
  <si>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</si>
  <si>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</si>
  <si>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</si>
  <si>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</si>
  <si>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</si>
  <si>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</si>
  <si>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Pareiškėjas</t>
  </si>
  <si>
    <t>Veiklos tipas</t>
  </si>
  <si>
    <t>Intensyvumas</t>
  </si>
  <si>
    <t>Partneris Nr. 1</t>
  </si>
  <si>
    <t>Partneris Nr. 2</t>
  </si>
  <si>
    <t>Partneris Nr. 3</t>
  </si>
  <si>
    <t>Vykdytojo tipas:</t>
  </si>
  <si>
    <t>Veiklos Nr.</t>
  </si>
  <si>
    <t>Vykdytojo tipas</t>
  </si>
  <si>
    <t>MT VID. intensyvumas</t>
  </si>
  <si>
    <t>TIS</t>
  </si>
  <si>
    <t>FS</t>
  </si>
  <si>
    <t>EP VID. intensyvumas</t>
  </si>
  <si>
    <t>1</t>
  </si>
  <si>
    <t>Juridinis asmuo</t>
  </si>
  <si>
    <t>Pareiškėjas:</t>
  </si>
  <si>
    <t>Išlaidų suma, Eur</t>
  </si>
  <si>
    <t>Partneris Nr. 1:</t>
  </si>
  <si>
    <t>Partneris Nr. 2:</t>
  </si>
  <si>
    <t>Partneris Nr. 3:</t>
  </si>
  <si>
    <t xml:space="preserve">Žemiau esančios lentelės žaliuose laukuose įrašykite planuojamas patirti su projekto administravimu susijusias išlaidas mokslinių tyrimų ir eksperimentinės plėtros veikloms atskirai. Pareiškėjui ir kiekvienam projekto partneriui pildykite atskirą lentelės stulpelį. 
</t>
  </si>
  <si>
    <r>
      <t xml:space="preserve">2 lentelė: </t>
    </r>
    <r>
      <rPr>
        <sz val="11"/>
        <color theme="1"/>
        <rFont val="Times New Roman"/>
        <family val="1"/>
      </rPr>
      <t>Projekto biudžeto paskirstymas pagal pareiškėją ir partnerį (-ius)</t>
    </r>
  </si>
  <si>
    <t>Konsultavimo ir lygiavertės paslaugos, naudojamos vien tik projekto MTEP veiklai, išlaidos dėl MTEP veiklai reikalingų paslaugų</t>
  </si>
  <si>
    <r>
      <t>Konsultavimo ir lygiavertės paslaugos,</t>
    </r>
    <r>
      <rPr>
        <b/>
        <sz val="10"/>
        <color theme="1"/>
        <rFont val="Times New Roman"/>
        <family val="1"/>
      </rPr>
      <t xml:space="preserve"> naudojamos vien tik projekto MTEP veiklai, išlaidos dėl MTEP veiklai reikalingų paslaugų</t>
    </r>
  </si>
  <si>
    <r>
      <t>Konsultavimo ir lygiavertės pasla</t>
    </r>
    <r>
      <rPr>
        <b/>
        <sz val="10"/>
        <color theme="1"/>
        <rFont val="Times New Roman"/>
        <family val="1"/>
      </rPr>
      <t>ugos, naudojamos vien tik projekto MTEP veiklai, išlaidos dėl MTEP veiklai reikalingų paslaugų</t>
    </r>
  </si>
  <si>
    <r>
      <t xml:space="preserve">Konsultavimo ir lygiavertės paslaugos, </t>
    </r>
    <r>
      <rPr>
        <b/>
        <sz val="10"/>
        <color theme="1"/>
        <rFont val="Times New Roman"/>
        <family val="1"/>
      </rPr>
      <t>naudojamos vien tik projekto MTEP veiklai, išlaidos dėl MTEP veiklai reikalingų paslaugų</t>
    </r>
  </si>
  <si>
    <r>
      <t xml:space="preserve">Konsultavimo ir lygiavertės paslaugos, </t>
    </r>
    <r>
      <rPr>
        <b/>
        <sz val="8"/>
        <color theme="1"/>
        <rFont val="Times New Roman"/>
        <family val="1"/>
      </rPr>
      <t>naudojamos vien tik projekto MTEP veiklai, išlaidos dėl MTEP veiklai reikalingų paslaugų</t>
    </r>
  </si>
  <si>
    <r>
      <t>Konsultavimo ir lygiavertės paslaugos,</t>
    </r>
    <r>
      <rPr>
        <sz val="10"/>
        <color theme="1"/>
        <rFont val="Times New Roman"/>
        <family val="1"/>
      </rPr>
      <t xml:space="preserve"> naudojamos vien tik projekto MTEP veiklai, išlaidos dėl MTEP veiklai reikalingų paslaugų</t>
    </r>
  </si>
  <si>
    <r>
      <t>Konsultavimo ir lygiavertės paslaugos,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naudojamos vien tik projekto MTEP veiklai, išlaidos dėl MTEP veiklai reikalingų paslaugų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</si>
</sst>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\ &quot;€&quot;"/>
  </numFmts>
  <fonts count="3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92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5" fillId="2" borderId="9" xfId="0" applyFont="1" applyFill="1" applyBorder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" fontId="1" fillId="4" borderId="1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" fontId="10" fillId="2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49" fontId="2" fillId="0" borderId="1" xfId="0" applyNumberFormat="1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vertical="center" wrapText="1"/>
    </xf>
    <xf numFmtId="4" fontId="1" fillId="5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/>
    <xf numFmtId="165" fontId="2" fillId="2" borderId="1" xfId="0" applyNumberFormat="1" applyFont="1" applyFill="1" applyBorder="1" applyAlignment="1" applyProtection="1">
      <alignment vertical="center"/>
    </xf>
    <xf numFmtId="10" fontId="2" fillId="2" borderId="1" xfId="0" applyNumberFormat="1" applyFont="1" applyFill="1" applyBorder="1" applyAlignment="1" applyProtection="1">
      <alignment horizontal="right"/>
    </xf>
    <xf numFmtId="0" fontId="14" fillId="6" borderId="0" xfId="0" applyFont="1" applyFill="1" applyBorder="1" applyAlignment="1" applyProtection="1"/>
    <xf numFmtId="0" fontId="7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Protection="1"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4" fillId="2" borderId="0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2" borderId="1" xfId="0" applyNumberFormat="1" applyFont="1" applyFill="1" applyBorder="1" applyAlignment="1" applyProtection="1">
      <alignment horizontal="center" vertical="top"/>
      <protection locked="0"/>
    </xf>
    <xf numFmtId="10" fontId="2" fillId="3" borderId="1" xfId="0" applyNumberFormat="1" applyFont="1" applyFill="1" applyBorder="1" applyAlignment="1" applyProtection="1">
      <alignment horizontal="center" vertical="top"/>
      <protection locked="0"/>
    </xf>
    <xf numFmtId="0" fontId="14" fillId="6" borderId="0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Protection="1">
      <protection locked="0"/>
    </xf>
    <xf numFmtId="4" fontId="1" fillId="4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Protection="1"/>
    <xf numFmtId="0" fontId="18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3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1" xfId="0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4" fontId="18" fillId="5" borderId="8" xfId="0" applyNumberFormat="1" applyFont="1" applyFill="1" applyBorder="1" applyAlignment="1" applyProtection="1">
      <alignment horizontal="center" vertical="center" wrapText="1"/>
    </xf>
    <xf numFmtId="4" fontId="17" fillId="5" borderId="1" xfId="0" applyNumberFormat="1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1" fillId="3" borderId="8" xfId="0" applyNumberFormat="1" applyFont="1" applyFill="1" applyBorder="1" applyAlignment="1" applyProtection="1">
      <alignment horizontal="center" wrapText="1"/>
      <protection locked="0"/>
    </xf>
    <xf numFmtId="9" fontId="1" fillId="3" borderId="1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10" fontId="26" fillId="0" borderId="0" xfId="0" applyNumberFormat="1" applyFont="1" applyProtection="1">
      <protection hidden="1"/>
    </xf>
    <xf numFmtId="10" fontId="26" fillId="0" borderId="0" xfId="1" applyNumberFormat="1" applyFont="1" applyProtection="1">
      <protection hidden="1"/>
    </xf>
    <xf numFmtId="9" fontId="26" fillId="0" borderId="0" xfId="1" applyFont="1" applyProtection="1">
      <protection hidden="1"/>
    </xf>
    <xf numFmtId="2" fontId="26" fillId="0" borderId="0" xfId="0" applyNumberFormat="1" applyFont="1" applyProtection="1">
      <protection hidden="1"/>
    </xf>
    <xf numFmtId="49" fontId="27" fillId="0" borderId="0" xfId="0" applyNumberFormat="1" applyFont="1" applyProtection="1">
      <protection hidden="1"/>
    </xf>
    <xf numFmtId="0" fontId="26" fillId="0" borderId="0" xfId="0" applyNumberFormat="1" applyFont="1" applyProtection="1">
      <protection hidden="1"/>
    </xf>
    <xf numFmtId="4" fontId="26" fillId="0" borderId="0" xfId="0" applyNumberFormat="1" applyFont="1" applyProtection="1">
      <protection hidden="1"/>
    </xf>
    <xf numFmtId="0" fontId="24" fillId="2" borderId="0" xfId="0" quotePrefix="1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9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8" fillId="2" borderId="0" xfId="0" applyFont="1" applyFill="1" applyProtection="1">
      <protection hidden="1"/>
    </xf>
    <xf numFmtId="0" fontId="28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4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Protection="1">
      <protection locked="0"/>
    </xf>
    <xf numFmtId="0" fontId="18" fillId="0" borderId="1" xfId="0" applyFont="1" applyFill="1" applyBorder="1" applyAlignment="1" applyProtection="1">
      <alignment horizontal="right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4" fontId="17" fillId="0" borderId="11" xfId="0" applyNumberFormat="1" applyFont="1" applyFill="1" applyBorder="1" applyAlignment="1" applyProtection="1">
      <alignment horizontal="right"/>
      <protection hidden="1"/>
    </xf>
    <xf numFmtId="0" fontId="30" fillId="0" borderId="12" xfId="0" applyFont="1" applyFill="1" applyBorder="1" applyAlignment="1" applyProtection="1">
      <alignment horizontal="left"/>
      <protection hidden="1"/>
    </xf>
    <xf numFmtId="4" fontId="17" fillId="0" borderId="13" xfId="0" applyNumberFormat="1" applyFont="1" applyFill="1" applyBorder="1" applyAlignment="1" applyProtection="1">
      <alignment horizontal="right"/>
      <protection hidden="1"/>
    </xf>
    <xf numFmtId="4" fontId="31" fillId="0" borderId="14" xfId="0" applyNumberFormat="1" applyFont="1" applyFill="1" applyBorder="1" applyAlignment="1" applyProtection="1">
      <alignment horizontal="left"/>
      <protection hidden="1"/>
    </xf>
    <xf numFmtId="0" fontId="31" fillId="0" borderId="14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justify" vertical="top" wrapText="1"/>
    </xf>
    <xf numFmtId="0" fontId="8" fillId="2" borderId="0" xfId="0" applyNumberFormat="1" applyFont="1" applyFill="1" applyBorder="1" applyAlignment="1">
      <alignment horizontal="justify" vertical="top" wrapText="1"/>
    </xf>
    <xf numFmtId="0" fontId="8" fillId="2" borderId="9" xfId="0" applyNumberFormat="1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2" fillId="5" borderId="2" xfId="0" applyFont="1" applyFill="1" applyBorder="1" applyAlignment="1" applyProtection="1">
      <alignment horizontal="right" vertical="center"/>
    </xf>
    <xf numFmtId="0" fontId="2" fillId="5" borderId="3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right" vertical="center"/>
    </xf>
    <xf numFmtId="49" fontId="1" fillId="4" borderId="3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center" vertical="top"/>
      <protection locked="0"/>
    </xf>
    <xf numFmtId="49" fontId="2" fillId="2" borderId="7" xfId="0" applyNumberFormat="1" applyFont="1" applyFill="1" applyBorder="1" applyAlignment="1" applyProtection="1">
      <alignment horizontal="center" vertical="top"/>
      <protection locked="0"/>
    </xf>
    <xf numFmtId="49" fontId="2" fillId="2" borderId="8" xfId="0" applyNumberFormat="1" applyFont="1" applyFill="1" applyBorder="1" applyAlignment="1" applyProtection="1">
      <alignment horizontal="center" vertical="top"/>
      <protection locked="0"/>
    </xf>
    <xf numFmtId="4" fontId="2" fillId="2" borderId="6" xfId="0" applyNumberFormat="1" applyFont="1" applyFill="1" applyBorder="1" applyAlignment="1" applyProtection="1">
      <alignment horizontal="center" vertical="center"/>
    </xf>
    <xf numFmtId="4" fontId="2" fillId="2" borderId="7" xfId="0" applyNumberFormat="1" applyFont="1" applyFill="1" applyBorder="1" applyAlignment="1" applyProtection="1">
      <alignment horizontal="center" vertical="center"/>
    </xf>
    <xf numFmtId="4" fontId="2" fillId="2" borderId="8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3" fontId="2" fillId="3" borderId="8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0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shrinkToFit="1"/>
      <protection locked="0"/>
    </xf>
    <xf numFmtId="49" fontId="1" fillId="2" borderId="10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49" fontId="17" fillId="5" borderId="2" xfId="0" applyNumberFormat="1" applyFont="1" applyFill="1" applyBorder="1" applyAlignment="1" applyProtection="1">
      <alignment horizontal="center" vertical="center"/>
      <protection locked="0"/>
    </xf>
    <xf numFmtId="49" fontId="17" fillId="5" borderId="5" xfId="0" applyNumberFormat="1" applyFont="1" applyFill="1" applyBorder="1" applyAlignment="1" applyProtection="1">
      <alignment horizontal="center" vertical="center"/>
      <protection locked="0"/>
    </xf>
    <xf numFmtId="49" fontId="17" fillId="5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right" vertical="center"/>
      <protection locked="0"/>
    </xf>
    <xf numFmtId="49" fontId="18" fillId="0" borderId="5" xfId="0" applyNumberFormat="1" applyFont="1" applyFill="1" applyBorder="1" applyAlignment="1" applyProtection="1">
      <alignment horizontal="right" vertical="center"/>
      <protection locked="0"/>
    </xf>
    <xf numFmtId="49" fontId="18" fillId="0" borderId="3" xfId="0" applyNumberFormat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right" vertical="center"/>
      <protection locked="0"/>
    </xf>
    <xf numFmtId="0" fontId="34" fillId="5" borderId="2" xfId="0" applyFont="1" applyFill="1" applyBorder="1" applyAlignment="1" applyProtection="1">
      <alignment horizontal="left" vertical="center" wrapText="1"/>
      <protection locked="0"/>
    </xf>
  </cellXfs>
  <cellStyles count="2">
    <cellStyle name="Įprastas" xfId="0" builtinId="0"/>
    <cellStyle name="Procentai" xfId="1" builtinId="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b/>
        <i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438150</xdr:colOff>
          <xdr:row>1</xdr:row>
          <xdr:rowOff>142875</xdr:rowOff>
        </xdr:to>
        <xdr:sp macro="" textlink="">
          <xdr:nvSpPr>
            <xdr:cNvPr id="31747" name="CommandButton1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O33"/>
  <sheetViews>
    <sheetView workbookViewId="0">
      <selection sqref="A1:XFD1048576"/>
    </sheetView>
  </sheetViews>
  <sheetFormatPr defaultRowHeight="12.75" x14ac:dyDescent="0.2"/>
  <cols>
    <col min="1" max="1" width="9.140625" style="98"/>
    <col min="2" max="2" width="18.42578125" style="98" bestFit="1" customWidth="1"/>
    <col min="3" max="3" width="13.7109375" style="98" bestFit="1" customWidth="1"/>
    <col min="4" max="4" width="11.7109375" style="98" bestFit="1" customWidth="1"/>
    <col min="5" max="7" width="9.140625" style="98"/>
    <col min="8" max="8" width="13.140625" style="98" bestFit="1" customWidth="1"/>
    <col min="9" max="13" width="9.140625" style="98"/>
    <col min="14" max="14" width="13.140625" style="98" bestFit="1" customWidth="1"/>
    <col min="15" max="15" width="12.85546875" style="98" bestFit="1" customWidth="1"/>
    <col min="16" max="16384" width="9.140625" style="98"/>
  </cols>
  <sheetData>
    <row r="1" spans="1:15" x14ac:dyDescent="0.2">
      <c r="B1" s="99" t="s">
        <v>244</v>
      </c>
      <c r="C1" s="99" t="s">
        <v>245</v>
      </c>
      <c r="D1" s="99" t="s">
        <v>248</v>
      </c>
      <c r="H1" s="99" t="s">
        <v>244</v>
      </c>
      <c r="I1" s="99" t="s">
        <v>246</v>
      </c>
      <c r="J1" s="99" t="s">
        <v>247</v>
      </c>
      <c r="N1" s="99" t="s">
        <v>244</v>
      </c>
      <c r="O1" s="99" t="s">
        <v>250</v>
      </c>
    </row>
    <row r="2" spans="1:15" x14ac:dyDescent="0.2">
      <c r="B2" s="98" t="s">
        <v>236</v>
      </c>
      <c r="C2" s="100">
        <f>IF(ISERROR(AVERAGEIFS($D$8:$D$32,$C$8:$C$32,B2,$B$8:$B$32,"Moksliniai tyrimai")),0,AVERAGEIFS($D$8:$D$32,$C$8:$C$32,B2,$B$8:$B$32,"Moksliniai tyrimai"))</f>
        <v>0</v>
      </c>
      <c r="D2" s="101">
        <f>IF(ISERROR(AVERAGEIFS($D$8:$D$32,$C$8:$C$32,B2,$B$8:$B$32,"Eksperimentinė plėtra")),0,AVERAGEIFS($D$8:$D$32,$C$8:$C$32,B2,$B$8:$B$32,"Eksperimentinė plėtra"))</f>
        <v>0</v>
      </c>
      <c r="G2" s="102"/>
      <c r="H2" s="98" t="s">
        <v>236</v>
      </c>
      <c r="I2" s="103">
        <f>SUMIF($H$8:$H$32,H2,$I$8:$I$32)</f>
        <v>0</v>
      </c>
      <c r="J2" s="103">
        <f>SUMIF($H$8:$H$32,H2,$J$8:$J$32)</f>
        <v>0</v>
      </c>
      <c r="N2" s="98" t="s">
        <v>236</v>
      </c>
      <c r="O2" s="98" t="e">
        <f>VLOOKUP(N2,$N$8:$O$32,2,FALSE)</f>
        <v>#N/A</v>
      </c>
    </row>
    <row r="3" spans="1:15" x14ac:dyDescent="0.2">
      <c r="B3" s="98" t="s">
        <v>239</v>
      </c>
      <c r="C3" s="100">
        <f t="shared" ref="C3:C5" si="0">IF(ISERROR(AVERAGEIFS($D$8:$D$32,$C$8:$C$32,B3,$B$8:$B$32,"Moksliniai tyrimai")),0,AVERAGEIFS($D$8:$D$32,$C$8:$C$32,B3,$B$8:$B$32,"Moksliniai tyrimai"))</f>
        <v>0</v>
      </c>
      <c r="D3" s="101">
        <f t="shared" ref="D3:D5" si="1">IF(ISERROR(AVERAGEIFS($D$8:$D$32,$C$8:$C$32,B3,$B$8:$B$32,"Eksperimentinė plėtra")),0,AVERAGEIFS($D$8:$D$32,$C$8:$C$32,B3,$B$8:$B$32,"Eksperimentinė plėtra"))</f>
        <v>0</v>
      </c>
      <c r="H3" s="98" t="s">
        <v>239</v>
      </c>
      <c r="I3" s="103">
        <f t="shared" ref="I3:I4" si="2">SUMIF($H$8:$H$32,H3,$I$8:$I$32)</f>
        <v>0</v>
      </c>
      <c r="J3" s="103">
        <f t="shared" ref="J3:J5" si="3">SUMIF($H$8:$H$32,H3,$J$8:$J$32)</f>
        <v>0</v>
      </c>
      <c r="N3" s="98" t="s">
        <v>239</v>
      </c>
      <c r="O3" s="98" t="e">
        <f t="shared" ref="O3:O5" si="4">VLOOKUP(N3,$N$8:$O$32,2,FALSE)</f>
        <v>#N/A</v>
      </c>
    </row>
    <row r="4" spans="1:15" x14ac:dyDescent="0.2">
      <c r="B4" s="98" t="s">
        <v>240</v>
      </c>
      <c r="C4" s="100">
        <f t="shared" si="0"/>
        <v>0</v>
      </c>
      <c r="D4" s="101">
        <f t="shared" si="1"/>
        <v>0</v>
      </c>
      <c r="H4" s="98" t="s">
        <v>240</v>
      </c>
      <c r="I4" s="103">
        <f t="shared" si="2"/>
        <v>0</v>
      </c>
      <c r="J4" s="103">
        <f t="shared" si="3"/>
        <v>0</v>
      </c>
      <c r="N4" s="98" t="s">
        <v>240</v>
      </c>
      <c r="O4" s="98" t="e">
        <f t="shared" si="4"/>
        <v>#N/A</v>
      </c>
    </row>
    <row r="5" spans="1:15" x14ac:dyDescent="0.2">
      <c r="B5" s="98" t="s">
        <v>241</v>
      </c>
      <c r="C5" s="100">
        <f t="shared" si="0"/>
        <v>0</v>
      </c>
      <c r="D5" s="101">
        <f t="shared" si="1"/>
        <v>0</v>
      </c>
      <c r="H5" s="98" t="s">
        <v>241</v>
      </c>
      <c r="I5" s="103">
        <f>SUMIF($H$8:$H$32,H5,$I$8:$I$32)</f>
        <v>0</v>
      </c>
      <c r="J5" s="103">
        <f t="shared" si="3"/>
        <v>0</v>
      </c>
      <c r="N5" s="98" t="s">
        <v>241</v>
      </c>
      <c r="O5" s="98" t="e">
        <f t="shared" si="4"/>
        <v>#N/A</v>
      </c>
    </row>
    <row r="7" spans="1:15" x14ac:dyDescent="0.2">
      <c r="A7" s="99" t="s">
        <v>243</v>
      </c>
      <c r="B7" s="104" t="s">
        <v>237</v>
      </c>
      <c r="C7" s="99" t="s">
        <v>244</v>
      </c>
      <c r="D7" s="99" t="s">
        <v>238</v>
      </c>
      <c r="G7" s="99" t="s">
        <v>243</v>
      </c>
      <c r="H7" s="99" t="s">
        <v>244</v>
      </c>
      <c r="I7" s="99" t="s">
        <v>246</v>
      </c>
      <c r="J7" s="99" t="s">
        <v>247</v>
      </c>
      <c r="M7" s="99" t="s">
        <v>243</v>
      </c>
      <c r="N7" s="99" t="s">
        <v>244</v>
      </c>
      <c r="O7" s="99" t="s">
        <v>250</v>
      </c>
    </row>
    <row r="8" spans="1:15" x14ac:dyDescent="0.2">
      <c r="A8" s="98">
        <v>1</v>
      </c>
      <c r="B8" s="105" t="str">
        <f>IF('1'!D1="","",'1'!D1)</f>
        <v/>
      </c>
      <c r="C8" s="105" t="str">
        <f>IF('1'!D6="","",'1'!D6)</f>
        <v/>
      </c>
      <c r="D8" s="101" t="str">
        <f>IF('1'!D7="","",'1'!D7)</f>
        <v/>
      </c>
      <c r="G8" s="98">
        <v>1</v>
      </c>
      <c r="H8" s="98" t="str">
        <f>IF('1'!D6="","",'1'!D6)</f>
        <v/>
      </c>
      <c r="I8" s="106">
        <f>'1'!G248</f>
        <v>0</v>
      </c>
      <c r="J8" s="106">
        <f>'1'!H248</f>
        <v>0</v>
      </c>
      <c r="M8" s="98">
        <v>1</v>
      </c>
      <c r="N8" s="98" t="str">
        <f>IF('1'!D6="","",'1'!D6)</f>
        <v/>
      </c>
      <c r="O8" s="105" t="str">
        <f>IF('1'!D5="","",'1'!D5)</f>
        <v/>
      </c>
    </row>
    <row r="9" spans="1:15" x14ac:dyDescent="0.2">
      <c r="A9" s="98">
        <v>2</v>
      </c>
      <c r="B9" s="105" t="str">
        <f>IF('2'!D1="","",'2'!D1)</f>
        <v/>
      </c>
      <c r="C9" s="105" t="str">
        <f>IF('2'!D6="","",'2'!D6)</f>
        <v/>
      </c>
      <c r="D9" s="101" t="str">
        <f>IF('2'!D7="","",'2'!D7)</f>
        <v/>
      </c>
      <c r="G9" s="98">
        <v>2</v>
      </c>
      <c r="H9" s="98" t="str">
        <f>IF('2'!D6="","",'2'!D6)</f>
        <v/>
      </c>
      <c r="I9" s="106">
        <f>'2'!G248</f>
        <v>0</v>
      </c>
      <c r="J9" s="106">
        <f>'2'!H248</f>
        <v>0</v>
      </c>
      <c r="M9" s="98">
        <v>2</v>
      </c>
      <c r="N9" s="98" t="str">
        <f>IF('2'!D6="","",'2'!D6)</f>
        <v/>
      </c>
      <c r="O9" s="105" t="str">
        <f>IF('2'!D5="","",'2'!D5)</f>
        <v/>
      </c>
    </row>
    <row r="10" spans="1:15" x14ac:dyDescent="0.2">
      <c r="A10" s="98">
        <v>3</v>
      </c>
      <c r="B10" s="105" t="str">
        <f>IF('3'!D1="","",'3'!D1)</f>
        <v/>
      </c>
      <c r="C10" s="105" t="str">
        <f>IF('3'!D6="","",'3'!D6)</f>
        <v/>
      </c>
      <c r="D10" s="100" t="str">
        <f>IF('3'!D7="","",'3'!D7)</f>
        <v/>
      </c>
      <c r="G10" s="98">
        <v>3</v>
      </c>
      <c r="H10" s="98" t="str">
        <f>IF('3'!D6="","",'3'!D6)</f>
        <v/>
      </c>
      <c r="I10" s="106">
        <f>'3'!G246</f>
        <v>0</v>
      </c>
      <c r="J10" s="106">
        <f>'3'!H246</f>
        <v>0</v>
      </c>
      <c r="M10" s="98">
        <v>3</v>
      </c>
      <c r="N10" s="98" t="str">
        <f>IF('3'!D6="","",'3'!D6)</f>
        <v/>
      </c>
      <c r="O10" s="105" t="str">
        <f>IF('3'!D5="","",'3'!D5)</f>
        <v/>
      </c>
    </row>
    <row r="11" spans="1:15" x14ac:dyDescent="0.2">
      <c r="A11" s="98">
        <v>4</v>
      </c>
      <c r="B11" s="105" t="str">
        <f>IF('4'!D1="","",'4'!D1)</f>
        <v/>
      </c>
      <c r="C11" s="105" t="str">
        <f>IF('4'!D6="","",'4'!D6)</f>
        <v/>
      </c>
      <c r="D11" s="100" t="str">
        <f>IF('4'!D7="","",'4'!D7)</f>
        <v/>
      </c>
      <c r="G11" s="98">
        <v>4</v>
      </c>
      <c r="H11" s="98" t="str">
        <f>IF('4'!D6="","",'4'!D6)</f>
        <v/>
      </c>
      <c r="I11" s="106">
        <f>'4'!G244</f>
        <v>0</v>
      </c>
      <c r="J11" s="106">
        <f>'4'!H244</f>
        <v>0</v>
      </c>
      <c r="M11" s="98">
        <v>4</v>
      </c>
      <c r="N11" s="98" t="str">
        <f>IF('4'!D6="","",'4'!D6)</f>
        <v/>
      </c>
      <c r="O11" s="105" t="str">
        <f>IF('4'!D5="","",'4'!D5)</f>
        <v/>
      </c>
    </row>
    <row r="12" spans="1:15" x14ac:dyDescent="0.2">
      <c r="A12" s="98">
        <v>5</v>
      </c>
      <c r="B12" s="105" t="str">
        <f>IF('5'!D1="","",'5'!D1)</f>
        <v/>
      </c>
      <c r="C12" s="105" t="str">
        <f>IF('5'!D6="","",'5'!D6)</f>
        <v/>
      </c>
      <c r="D12" s="100" t="str">
        <f>IF('5'!D7="","",'5'!D7)</f>
        <v/>
      </c>
      <c r="G12" s="98">
        <v>5</v>
      </c>
      <c r="H12" s="98" t="str">
        <f>IF('5'!D6="","",'5'!D6)</f>
        <v/>
      </c>
      <c r="I12" s="106">
        <f>'5'!G245</f>
        <v>0</v>
      </c>
      <c r="J12" s="106">
        <f>'5'!H245</f>
        <v>0</v>
      </c>
      <c r="M12" s="98">
        <v>5</v>
      </c>
      <c r="N12" s="98" t="str">
        <f>IF('5'!D6="","",'5'!D6)</f>
        <v/>
      </c>
      <c r="O12" s="105" t="str">
        <f>IF('5'!D5="","",'5'!D5)</f>
        <v/>
      </c>
    </row>
    <row r="13" spans="1:15" x14ac:dyDescent="0.2">
      <c r="A13" s="98">
        <v>6</v>
      </c>
      <c r="B13" s="105" t="str">
        <f>IF('6'!D1="","",'6'!D1)</f>
        <v/>
      </c>
      <c r="C13" s="105" t="str">
        <f>IF('6'!D6="","",'6'!D6)</f>
        <v/>
      </c>
      <c r="D13" s="100" t="str">
        <f>IF('6'!D7="","",'6'!D7)</f>
        <v/>
      </c>
      <c r="G13" s="98">
        <v>6</v>
      </c>
      <c r="H13" s="98" t="str">
        <f>IF('6'!D6="","",'6'!D6)</f>
        <v/>
      </c>
      <c r="I13" s="106">
        <f>'6'!G247</f>
        <v>0</v>
      </c>
      <c r="J13" s="106">
        <f>'6'!H247</f>
        <v>0</v>
      </c>
      <c r="M13" s="98">
        <v>6</v>
      </c>
      <c r="N13" s="98" t="str">
        <f>IF('6'!D6="","",'6'!D6)</f>
        <v/>
      </c>
      <c r="O13" s="105" t="str">
        <f>IF('6'!D5="","",'6'!D5)</f>
        <v/>
      </c>
    </row>
    <row r="14" spans="1:15" x14ac:dyDescent="0.2">
      <c r="A14" s="98">
        <v>7</v>
      </c>
      <c r="B14" s="105" t="str">
        <f>IF('7'!D1="","",'7'!D1)</f>
        <v/>
      </c>
      <c r="C14" s="105" t="str">
        <f>IF('7'!D6="","",'7'!D6)</f>
        <v/>
      </c>
      <c r="D14" s="100" t="str">
        <f>IF('7'!D7="","",'7'!D7)</f>
        <v/>
      </c>
      <c r="G14" s="98">
        <v>7</v>
      </c>
      <c r="H14" s="98" t="str">
        <f>IF('7'!D6="","",'7'!D6)</f>
        <v/>
      </c>
      <c r="I14" s="106">
        <f>'7'!G244</f>
        <v>0</v>
      </c>
      <c r="J14" s="106">
        <f>'7'!H244</f>
        <v>0</v>
      </c>
      <c r="M14" s="98">
        <v>7</v>
      </c>
      <c r="N14" s="98" t="str">
        <f>IF('7'!D6="","",'7'!D6)</f>
        <v/>
      </c>
      <c r="O14" s="105" t="str">
        <f>IF('7'!D5="","",'7'!D5)</f>
        <v/>
      </c>
    </row>
    <row r="15" spans="1:15" x14ac:dyDescent="0.2">
      <c r="A15" s="98">
        <v>8</v>
      </c>
      <c r="B15" s="105" t="str">
        <f>IF('8'!D1="","",'8'!D1)</f>
        <v/>
      </c>
      <c r="C15" s="105" t="str">
        <f>IF('8'!D6="","",'8'!D6)</f>
        <v/>
      </c>
      <c r="D15" s="100" t="str">
        <f>IF('8'!D7="","",'8'!D7)</f>
        <v/>
      </c>
      <c r="G15" s="98">
        <v>8</v>
      </c>
      <c r="H15" s="98" t="str">
        <f>IF('8'!D6="","",'8'!D6)</f>
        <v/>
      </c>
      <c r="I15" s="106">
        <f>'8'!G245</f>
        <v>0</v>
      </c>
      <c r="J15" s="106">
        <f>'8'!H245</f>
        <v>0</v>
      </c>
      <c r="M15" s="98">
        <v>8</v>
      </c>
      <c r="N15" s="98" t="str">
        <f>IF('8'!D6="","",'8'!D6)</f>
        <v/>
      </c>
      <c r="O15" s="105" t="str">
        <f>IF('8'!D5="","",'8'!D5)</f>
        <v/>
      </c>
    </row>
    <row r="16" spans="1:15" x14ac:dyDescent="0.2">
      <c r="A16" s="98">
        <v>9</v>
      </c>
      <c r="B16" s="105" t="str">
        <f>IF('9'!D1="","",'9'!D1)</f>
        <v/>
      </c>
      <c r="C16" s="105" t="str">
        <f>IF('9'!D6="","",'9'!D6)</f>
        <v/>
      </c>
      <c r="D16" s="100" t="str">
        <f>IF('9'!D7="","",'9'!D7)</f>
        <v/>
      </c>
      <c r="G16" s="98">
        <v>9</v>
      </c>
      <c r="H16" s="98" t="str">
        <f>IF('9'!D6="","",'9'!D6)</f>
        <v/>
      </c>
      <c r="I16" s="106">
        <f>'9'!G245</f>
        <v>0</v>
      </c>
      <c r="J16" s="106">
        <f>'9'!H245</f>
        <v>0</v>
      </c>
      <c r="M16" s="98">
        <v>9</v>
      </c>
      <c r="N16" s="98" t="str">
        <f>IF('9'!D6="","",'9'!D6)</f>
        <v/>
      </c>
      <c r="O16" s="105" t="str">
        <f>IF('9'!D5="","",'9'!D5)</f>
        <v/>
      </c>
    </row>
    <row r="17" spans="1:15" x14ac:dyDescent="0.2">
      <c r="A17" s="98">
        <v>10</v>
      </c>
      <c r="B17" s="105" t="str">
        <f>IF('10'!D1="","",'10'!D1)</f>
        <v/>
      </c>
      <c r="C17" s="105" t="str">
        <f>IF('10'!D6="","",'10'!D6)</f>
        <v/>
      </c>
      <c r="D17" s="100" t="str">
        <f>IF('10'!D7="","",'10'!D7)</f>
        <v/>
      </c>
      <c r="G17" s="98">
        <v>10</v>
      </c>
      <c r="H17" s="98" t="str">
        <f>IF('10'!D6="","",'10'!D6)</f>
        <v/>
      </c>
      <c r="I17" s="106">
        <f>'10'!G245</f>
        <v>0</v>
      </c>
      <c r="J17" s="106">
        <f>'10'!H245</f>
        <v>0</v>
      </c>
      <c r="M17" s="98">
        <v>10</v>
      </c>
      <c r="N17" s="98" t="str">
        <f>IF('10'!D6="","",'10'!D6)</f>
        <v/>
      </c>
      <c r="O17" s="105" t="str">
        <f>IF('10'!D5="","",'10'!D5)</f>
        <v/>
      </c>
    </row>
    <row r="18" spans="1:15" x14ac:dyDescent="0.2">
      <c r="A18" s="98">
        <v>11</v>
      </c>
      <c r="B18" s="105" t="str">
        <f>IF('11'!D1="","",'11'!D1)</f>
        <v/>
      </c>
      <c r="C18" s="105" t="str">
        <f>IF('11'!D6="","",'11'!D6)</f>
        <v/>
      </c>
      <c r="D18" s="100" t="str">
        <f>IF('11'!D7="","",'11'!D7)</f>
        <v/>
      </c>
      <c r="G18" s="98">
        <v>11</v>
      </c>
      <c r="H18" s="98" t="str">
        <f>IF('11'!D6="","",'11'!D6)</f>
        <v/>
      </c>
      <c r="I18" s="106">
        <f>'11'!G210</f>
        <v>0</v>
      </c>
      <c r="J18" s="106">
        <f>'11'!H210</f>
        <v>0</v>
      </c>
      <c r="M18" s="98">
        <v>11</v>
      </c>
      <c r="N18" s="98" t="str">
        <f>IF('11'!D6="","",'11'!D6)</f>
        <v/>
      </c>
      <c r="O18" s="105" t="str">
        <f>IF('11'!D5="","",'11'!D5)</f>
        <v/>
      </c>
    </row>
    <row r="19" spans="1:15" x14ac:dyDescent="0.2">
      <c r="A19" s="98">
        <v>12</v>
      </c>
      <c r="B19" s="105" t="str">
        <f>IF('12'!D1="","",'12'!D1)</f>
        <v/>
      </c>
      <c r="C19" s="105" t="str">
        <f>IF('12'!D6="","",'12'!D6)</f>
        <v/>
      </c>
      <c r="D19" s="100" t="str">
        <f>IF('12'!D7="","",'12'!D7)</f>
        <v/>
      </c>
      <c r="G19" s="98">
        <v>12</v>
      </c>
      <c r="H19" s="98" t="str">
        <f>IF('12'!D6="","",'12'!D6)</f>
        <v/>
      </c>
      <c r="I19" s="106">
        <f>'12'!G210</f>
        <v>0</v>
      </c>
      <c r="J19" s="106">
        <f>'12'!H210</f>
        <v>0</v>
      </c>
      <c r="M19" s="98">
        <v>12</v>
      </c>
      <c r="N19" s="98" t="str">
        <f>IF('12'!D6="","",'12'!D6)</f>
        <v/>
      </c>
      <c r="O19" s="105" t="str">
        <f>IF('12'!D5="","",'12'!D5)</f>
        <v/>
      </c>
    </row>
    <row r="20" spans="1:15" x14ac:dyDescent="0.2">
      <c r="A20" s="98">
        <v>13</v>
      </c>
      <c r="B20" s="105" t="str">
        <f>IF('13'!D1="","",'13'!D1)</f>
        <v/>
      </c>
      <c r="C20" s="105" t="str">
        <f>IF('13'!D6="","",'13'!D6)</f>
        <v/>
      </c>
      <c r="D20" s="100" t="str">
        <f>IF('13'!D7="","",'13'!D7)</f>
        <v/>
      </c>
      <c r="G20" s="98">
        <v>13</v>
      </c>
      <c r="H20" s="98" t="str">
        <f>IF('13'!D6="","",'13'!D6)</f>
        <v/>
      </c>
      <c r="I20" s="106">
        <f>'13'!G210</f>
        <v>0</v>
      </c>
      <c r="J20" s="106">
        <f>'13'!H210</f>
        <v>0</v>
      </c>
      <c r="M20" s="98">
        <v>13</v>
      </c>
      <c r="N20" s="98" t="str">
        <f>IF('13'!D6="","",'13'!D6)</f>
        <v/>
      </c>
      <c r="O20" s="105" t="str">
        <f>IF('13'!D5="","",'13'!D5)</f>
        <v/>
      </c>
    </row>
    <row r="21" spans="1:15" x14ac:dyDescent="0.2">
      <c r="A21" s="98">
        <v>14</v>
      </c>
      <c r="B21" s="105" t="str">
        <f>IF('14'!D1="","",'14'!D1)</f>
        <v/>
      </c>
      <c r="C21" s="105" t="str">
        <f>IF('14'!D6="","",'14'!D6)</f>
        <v/>
      </c>
      <c r="D21" s="100" t="str">
        <f>IF('14'!D7="","",'14'!D7)</f>
        <v/>
      </c>
      <c r="G21" s="98">
        <v>14</v>
      </c>
      <c r="H21" s="98" t="str">
        <f>IF('14'!D6="","",'14'!D6)</f>
        <v/>
      </c>
      <c r="I21" s="106">
        <f>'14'!G210</f>
        <v>0</v>
      </c>
      <c r="J21" s="106">
        <f>'14'!H210</f>
        <v>0</v>
      </c>
      <c r="M21" s="98">
        <v>14</v>
      </c>
      <c r="N21" s="98" t="str">
        <f>IF('14'!D6="","",'14'!D6)</f>
        <v/>
      </c>
      <c r="O21" s="105" t="str">
        <f>IF('14'!D5="","",'14'!D5)</f>
        <v/>
      </c>
    </row>
    <row r="22" spans="1:15" x14ac:dyDescent="0.2">
      <c r="A22" s="98">
        <v>15</v>
      </c>
      <c r="B22" s="105" t="str">
        <f>IF('15'!D1="","",'15'!D1)</f>
        <v/>
      </c>
      <c r="C22" s="105" t="str">
        <f>IF('15'!D6="","",'15'!D6)</f>
        <v/>
      </c>
      <c r="D22" s="100" t="str">
        <f>IF('15'!D7="","",'15'!D7)</f>
        <v/>
      </c>
      <c r="G22" s="98">
        <v>15</v>
      </c>
      <c r="H22" s="98" t="str">
        <f>IF('15'!D6="","",'15'!D6)</f>
        <v/>
      </c>
      <c r="I22" s="106">
        <f>'15'!G210</f>
        <v>0</v>
      </c>
      <c r="J22" s="106">
        <f>'15'!H210</f>
        <v>0</v>
      </c>
      <c r="M22" s="98">
        <v>15</v>
      </c>
      <c r="N22" s="98" t="str">
        <f>IF('15'!D6="","",'15'!D6)</f>
        <v/>
      </c>
      <c r="O22" s="105" t="str">
        <f>IF('15'!D5="","",'15'!D5)</f>
        <v/>
      </c>
    </row>
    <row r="23" spans="1:15" x14ac:dyDescent="0.2">
      <c r="A23" s="98">
        <v>16</v>
      </c>
      <c r="B23" s="105" t="str">
        <f>IF('16'!D1="","",'16'!D1)</f>
        <v/>
      </c>
      <c r="C23" s="105" t="str">
        <f>IF('16'!D6="","",'16'!D6)</f>
        <v/>
      </c>
      <c r="D23" s="100" t="str">
        <f>IF('16'!D7="","",'16'!D7)</f>
        <v/>
      </c>
      <c r="G23" s="98">
        <v>16</v>
      </c>
      <c r="H23" s="98" t="str">
        <f>IF('16'!D6="","",'16'!D6)</f>
        <v/>
      </c>
      <c r="I23" s="106">
        <f>'16'!G210</f>
        <v>0</v>
      </c>
      <c r="J23" s="106">
        <f>'16'!H210</f>
        <v>0</v>
      </c>
      <c r="M23" s="98">
        <v>16</v>
      </c>
      <c r="N23" s="98" t="str">
        <f>IF('16'!D6="","",'16'!D6)</f>
        <v/>
      </c>
      <c r="O23" s="105" t="str">
        <f>IF('16'!D5="","",'16'!D5)</f>
        <v/>
      </c>
    </row>
    <row r="24" spans="1:15" x14ac:dyDescent="0.2">
      <c r="A24" s="98">
        <v>17</v>
      </c>
      <c r="B24" s="105" t="str">
        <f>IF('17'!D1="","",'17'!D1)</f>
        <v/>
      </c>
      <c r="C24" s="105" t="str">
        <f>IF('17'!D6="","",'17'!D6)</f>
        <v/>
      </c>
      <c r="D24" s="100" t="str">
        <f>IF('17'!D7="","",'17'!D7)</f>
        <v/>
      </c>
      <c r="G24" s="98">
        <v>17</v>
      </c>
      <c r="H24" s="98" t="str">
        <f>IF('17'!D6="","",'17'!D6)</f>
        <v/>
      </c>
      <c r="I24" s="106">
        <f>'17'!G210</f>
        <v>0</v>
      </c>
      <c r="J24" s="106">
        <f>'17'!H210</f>
        <v>0</v>
      </c>
      <c r="M24" s="98">
        <v>17</v>
      </c>
      <c r="N24" s="98" t="str">
        <f>IF('17'!D6="","",'17'!D6)</f>
        <v/>
      </c>
      <c r="O24" s="105" t="str">
        <f>IF('17'!D5="","",'17'!D5)</f>
        <v/>
      </c>
    </row>
    <row r="25" spans="1:15" x14ac:dyDescent="0.2">
      <c r="A25" s="98">
        <v>18</v>
      </c>
      <c r="B25" s="105" t="str">
        <f>IF('18'!D1="","",'18'!D1)</f>
        <v/>
      </c>
      <c r="C25" s="105" t="str">
        <f>IF('18'!D6="","",'18'!D6)</f>
        <v/>
      </c>
      <c r="D25" s="100" t="str">
        <f>IF('18'!D7="","",'18'!D7)</f>
        <v/>
      </c>
      <c r="G25" s="98">
        <v>18</v>
      </c>
      <c r="H25" s="98" t="str">
        <f>IF('18'!D6="","",'18'!D6)</f>
        <v/>
      </c>
      <c r="I25" s="106">
        <f>'18'!G210</f>
        <v>0</v>
      </c>
      <c r="J25" s="106">
        <f>'18'!H210</f>
        <v>0</v>
      </c>
      <c r="M25" s="98">
        <v>18</v>
      </c>
      <c r="N25" s="98" t="str">
        <f>IF('18'!D6="","",'18'!D6)</f>
        <v/>
      </c>
      <c r="O25" s="105" t="str">
        <f>IF('18'!D5="","",'18'!D5)</f>
        <v/>
      </c>
    </row>
    <row r="26" spans="1:15" x14ac:dyDescent="0.2">
      <c r="A26" s="98">
        <v>19</v>
      </c>
      <c r="B26" s="105" t="str">
        <f>IF('19'!D1="","",'19'!D1)</f>
        <v/>
      </c>
      <c r="C26" s="105" t="str">
        <f>IF('19'!D6="","",'19'!D6)</f>
        <v/>
      </c>
      <c r="D26" s="100" t="str">
        <f>IF('19'!D7="","",'19'!D7)</f>
        <v/>
      </c>
      <c r="G26" s="98">
        <v>19</v>
      </c>
      <c r="H26" s="98" t="str">
        <f>IF('19'!D6="","",'19'!D6)</f>
        <v/>
      </c>
      <c r="I26" s="106">
        <f>'19'!G210</f>
        <v>0</v>
      </c>
      <c r="J26" s="106">
        <f>'19'!H210</f>
        <v>0</v>
      </c>
      <c r="M26" s="98">
        <v>19</v>
      </c>
      <c r="N26" s="98" t="str">
        <f>IF('19'!D6="","",'19'!D6)</f>
        <v/>
      </c>
      <c r="O26" s="105" t="str">
        <f>IF('19'!D5="","",'19'!D5)</f>
        <v/>
      </c>
    </row>
    <row r="27" spans="1:15" x14ac:dyDescent="0.2">
      <c r="A27" s="98">
        <v>20</v>
      </c>
      <c r="B27" s="105" t="str">
        <f>IF('20'!D1="","",'20'!D1)</f>
        <v/>
      </c>
      <c r="C27" s="105" t="str">
        <f>IF('20'!D6="","",'20'!D6)</f>
        <v/>
      </c>
      <c r="D27" s="100" t="str">
        <f>IF('20'!D7="","",'20'!D7)</f>
        <v/>
      </c>
      <c r="G27" s="98">
        <v>20</v>
      </c>
      <c r="H27" s="98" t="str">
        <f>IF('20'!D6="","",'20'!D6)</f>
        <v/>
      </c>
      <c r="I27" s="106">
        <f>'20'!G210</f>
        <v>0</v>
      </c>
      <c r="J27" s="106">
        <f>'20'!H210</f>
        <v>0</v>
      </c>
      <c r="M27" s="98">
        <v>20</v>
      </c>
      <c r="N27" s="98" t="str">
        <f>IF('20'!D6="","",'20'!D6)</f>
        <v/>
      </c>
      <c r="O27" s="105" t="str">
        <f>IF('20'!D5="","",'20'!D5)</f>
        <v/>
      </c>
    </row>
    <row r="28" spans="1:15" x14ac:dyDescent="0.2">
      <c r="A28" s="98">
        <v>21</v>
      </c>
      <c r="B28" s="105" t="str">
        <f>IF('21'!D1="","",'21'!D1)</f>
        <v/>
      </c>
      <c r="C28" s="105" t="str">
        <f>IF('21'!D6="","",'21'!D6)</f>
        <v/>
      </c>
      <c r="D28" s="100" t="str">
        <f>IF('21'!D7="","",'21'!D7)</f>
        <v/>
      </c>
      <c r="G28" s="98">
        <v>21</v>
      </c>
      <c r="H28" s="98" t="str">
        <f>IF('21'!D6="","",'21'!D6)</f>
        <v/>
      </c>
      <c r="I28" s="106">
        <f>'21'!G210</f>
        <v>0</v>
      </c>
      <c r="J28" s="106">
        <f>'21'!H210</f>
        <v>0</v>
      </c>
      <c r="M28" s="98">
        <v>21</v>
      </c>
      <c r="N28" s="98" t="str">
        <f>IF('21'!D6="","",'21'!D6)</f>
        <v/>
      </c>
      <c r="O28" s="105" t="str">
        <f>IF('21'!D5="","",'21'!D5)</f>
        <v/>
      </c>
    </row>
    <row r="29" spans="1:15" x14ac:dyDescent="0.2">
      <c r="A29" s="98">
        <v>22</v>
      </c>
      <c r="B29" s="105" t="str">
        <f>IF('22'!D1="","",'22'!D1)</f>
        <v/>
      </c>
      <c r="C29" s="105" t="str">
        <f>IF('22'!D6="","",'22'!D6)</f>
        <v/>
      </c>
      <c r="D29" s="100" t="str">
        <f>IF('22'!D7="","",'22'!D7)</f>
        <v/>
      </c>
      <c r="G29" s="98">
        <v>22</v>
      </c>
      <c r="H29" s="98" t="str">
        <f>IF('22'!D6="","",'22'!D6)</f>
        <v/>
      </c>
      <c r="I29" s="106">
        <f>'22'!G210</f>
        <v>0</v>
      </c>
      <c r="J29" s="106">
        <f>'22'!H210</f>
        <v>0</v>
      </c>
      <c r="M29" s="98">
        <v>22</v>
      </c>
      <c r="N29" s="98" t="str">
        <f>IF('22'!D6="","",'22'!D6)</f>
        <v/>
      </c>
      <c r="O29" s="105" t="str">
        <f>IF('22'!D5="","",'22'!D5)</f>
        <v/>
      </c>
    </row>
    <row r="30" spans="1:15" x14ac:dyDescent="0.2">
      <c r="A30" s="98">
        <v>23</v>
      </c>
      <c r="B30" s="105" t="str">
        <f>IF('23'!D1="","",'23'!D1)</f>
        <v/>
      </c>
      <c r="C30" s="105" t="str">
        <f>IF('23'!D6="","",'23'!D6)</f>
        <v/>
      </c>
      <c r="D30" s="100" t="str">
        <f>IF('23'!D7="","",'23'!D7)</f>
        <v/>
      </c>
      <c r="G30" s="98">
        <v>23</v>
      </c>
      <c r="H30" s="98" t="str">
        <f>IF('23'!D6="","",'23'!D6)</f>
        <v/>
      </c>
      <c r="I30" s="106">
        <f>'23'!G210</f>
        <v>0</v>
      </c>
      <c r="J30" s="106">
        <f>'23'!H210</f>
        <v>0</v>
      </c>
      <c r="M30" s="98">
        <v>23</v>
      </c>
      <c r="N30" s="98" t="str">
        <f>IF('23'!D6="","",'23'!D6)</f>
        <v/>
      </c>
      <c r="O30" s="105" t="str">
        <f>IF('23'!D5="","",'23'!D5)</f>
        <v/>
      </c>
    </row>
    <row r="31" spans="1:15" x14ac:dyDescent="0.2">
      <c r="A31" s="98">
        <v>24</v>
      </c>
      <c r="B31" s="105" t="str">
        <f>IF('24'!D1="","",'24'!D1)</f>
        <v/>
      </c>
      <c r="C31" s="105" t="str">
        <f>IF('24'!D6="","",'24'!D6)</f>
        <v/>
      </c>
      <c r="D31" s="100" t="str">
        <f>IF('24'!D7="","",'24'!D7)</f>
        <v/>
      </c>
      <c r="G31" s="98">
        <v>24</v>
      </c>
      <c r="H31" s="98" t="str">
        <f>IF('24'!D6="","",'24'!D6)</f>
        <v/>
      </c>
      <c r="I31" s="106">
        <f>'24'!G210</f>
        <v>0</v>
      </c>
      <c r="J31" s="106">
        <f>'24'!H210</f>
        <v>0</v>
      </c>
      <c r="M31" s="98">
        <v>24</v>
      </c>
      <c r="N31" s="98" t="str">
        <f>IF('24'!D6="","",'24'!D6)</f>
        <v/>
      </c>
      <c r="O31" s="105" t="str">
        <f>IF('24'!D5="","",'24'!D5)</f>
        <v/>
      </c>
    </row>
    <row r="32" spans="1:15" x14ac:dyDescent="0.2">
      <c r="A32" s="98">
        <v>25</v>
      </c>
      <c r="B32" s="105" t="str">
        <f>IF('25'!D1="","",'25'!D1)</f>
        <v/>
      </c>
      <c r="C32" s="105" t="str">
        <f>IF('25'!D6="","",'25'!D6)</f>
        <v/>
      </c>
      <c r="D32" s="100" t="str">
        <f>IF('25'!D7="","",'25'!D7)</f>
        <v/>
      </c>
      <c r="G32" s="98">
        <v>25</v>
      </c>
      <c r="H32" s="98" t="str">
        <f>IF('25'!D6="","",'25'!D6)</f>
        <v/>
      </c>
      <c r="I32" s="106">
        <f>'25'!G210</f>
        <v>0</v>
      </c>
      <c r="J32" s="106">
        <f>'25'!H210</f>
        <v>0</v>
      </c>
      <c r="M32" s="98">
        <v>25</v>
      </c>
      <c r="N32" s="98" t="str">
        <f>IF('25'!D6="","",'25'!D6)</f>
        <v/>
      </c>
      <c r="O32" s="105" t="str">
        <f>IF('25'!D5="","",'25'!D5)</f>
        <v/>
      </c>
    </row>
    <row r="33" spans="15:15" x14ac:dyDescent="0.2">
      <c r="O33" s="105"/>
    </row>
  </sheetData>
  <sheetProtection algorithmName="SHA-512" hashValue="h7RO4dLwPGypcvPf66iJJMub3K4HXdCYXT3YdZKXUimVGBauuKdfGjfGJ51z60aJ4ht/Jyiyhf1E16By448etw==" saltValue="uf2bIdr+OqGDMNtgysG4s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>
    <tabColor rgb="FF92D050"/>
    <pageSetUpPr fitToPage="1"/>
  </sheetPr>
  <dimension ref="A1:S245"/>
  <sheetViews>
    <sheetView zoomScaleNormal="100" workbookViewId="0">
      <pane ySplit="9" topLeftCell="A10" activePane="bottomLeft" state="frozen"/>
      <selection pane="bottomLeft" activeCell="B22" sqref="B22:F22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37" si="0">ROUND(E11*F11,2)</f>
        <v>0</v>
      </c>
      <c r="H11" s="73">
        <f t="shared" ref="H11:H97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G22+G33+G44+G71+G98+G149+G220+G238</f>
        <v>0</v>
      </c>
      <c r="H21" s="72">
        <f>H22+H33+H44+H71+H98+H149+H220+H238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1.7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SUM(G45:G70)</f>
        <v>0</v>
      </c>
      <c r="H44" s="74">
        <f>SUM(H45:H70)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0" si="4">ROUND(E45*F45,2)</f>
        <v>0</v>
      </c>
      <c r="H45" s="73">
        <f t="shared" ref="H45:H70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ref="G47:G57" si="6">ROUND(E47*F47,2)</f>
        <v>0</v>
      </c>
      <c r="H47" s="73">
        <f t="shared" ref="H47:H57" si="7">ROUND(G47*$D$7,2)</f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6"/>
        <v>0</v>
      </c>
      <c r="H48" s="73">
        <f t="shared" si="7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6"/>
        <v>0</v>
      </c>
      <c r="H49" s="73">
        <f t="shared" si="7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6"/>
        <v>0</v>
      </c>
      <c r="H50" s="73">
        <f t="shared" si="7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6"/>
        <v>0</v>
      </c>
      <c r="H51" s="73">
        <f t="shared" si="7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6"/>
        <v>0</v>
      </c>
      <c r="H52" s="73">
        <f t="shared" si="7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6"/>
        <v>0</v>
      </c>
      <c r="H53" s="73">
        <f t="shared" si="7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6"/>
        <v>0</v>
      </c>
      <c r="H54" s="73">
        <f t="shared" si="7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6"/>
        <v>0</v>
      </c>
      <c r="H55" s="73">
        <f t="shared" si="7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6"/>
        <v>0</v>
      </c>
      <c r="H56" s="73">
        <f t="shared" si="7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6"/>
        <v>0</v>
      </c>
      <c r="H57" s="73">
        <f t="shared" si="7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ht="51.75" customHeight="1" x14ac:dyDescent="0.2">
      <c r="A71" s="51" t="s">
        <v>10</v>
      </c>
      <c r="B71" s="164" t="s">
        <v>115</v>
      </c>
      <c r="C71" s="165"/>
      <c r="D71" s="165"/>
      <c r="E71" s="165"/>
      <c r="F71" s="166"/>
      <c r="G71" s="74">
        <f>SUM(G72:G97)</f>
        <v>0</v>
      </c>
      <c r="H71" s="74">
        <f>SUM(H72:H97)</f>
        <v>0</v>
      </c>
      <c r="I71" s="52"/>
      <c r="J71" s="45"/>
      <c r="K71" s="54" t="s">
        <v>117</v>
      </c>
      <c r="L71" s="54" t="s">
        <v>118</v>
      </c>
      <c r="M71" s="54" t="s">
        <v>119</v>
      </c>
      <c r="N71" s="54" t="s">
        <v>120</v>
      </c>
      <c r="O71" s="54" t="s">
        <v>121</v>
      </c>
      <c r="P71" s="54" t="s">
        <v>122</v>
      </c>
      <c r="Q71" s="54" t="s">
        <v>123</v>
      </c>
      <c r="R71" s="54" t="s">
        <v>124</v>
      </c>
    </row>
    <row r="72" spans="1:19" x14ac:dyDescent="0.2">
      <c r="A72" s="46" t="s">
        <v>55</v>
      </c>
      <c r="B72" s="135" t="s">
        <v>116</v>
      </c>
      <c r="C72" s="135"/>
      <c r="D72" s="47"/>
      <c r="E72" s="77">
        <v>1</v>
      </c>
      <c r="F72" s="73">
        <f>R72</f>
        <v>0</v>
      </c>
      <c r="G72" s="73">
        <f t="shared" ref="G72:G97" si="8">ROUND(E72*F72,2)</f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>IFERROR(ROUND((L72-N72)/M72,2),"0")</f>
        <v>0</v>
      </c>
      <c r="P72" s="56"/>
      <c r="Q72" s="58"/>
      <c r="R72" s="76">
        <f>O72*P72*Q72</f>
        <v>0</v>
      </c>
      <c r="S72" s="80" t="str">
        <f ca="1">IF(K72=0," ",IF(K72+(M72*30.5)&lt;TODAY(),"DĖMESIO! Patikrinkite, ar nurodytas turtas dar nėra nudėvėtas, amortizuotas"," "))</f>
        <v xml:space="preserve"> </v>
      </c>
    </row>
    <row r="73" spans="1:19" x14ac:dyDescent="0.2">
      <c r="A73" s="46" t="s">
        <v>56</v>
      </c>
      <c r="B73" s="135" t="s">
        <v>116</v>
      </c>
      <c r="C73" s="135"/>
      <c r="D73" s="47"/>
      <c r="E73" s="77">
        <v>1</v>
      </c>
      <c r="F73" s="73">
        <f t="shared" ref="F73:F97" si="9">R73</f>
        <v>0</v>
      </c>
      <c r="G73" s="73">
        <f t="shared" si="8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ref="O73:O97" si="10">IFERROR(ROUND((L73-N73)/M73,2),"0")</f>
        <v>0</v>
      </c>
      <c r="P73" s="56"/>
      <c r="Q73" s="58"/>
      <c r="R73" s="76">
        <f t="shared" ref="R73:R97" si="11">O73*P73*Q73</f>
        <v>0</v>
      </c>
      <c r="S73" s="80" t="str">
        <f t="shared" ref="S73:S97" ca="1" si="12">IF(K73=0," ",IF(K73+(M73*30.5)&lt;TODAY(),"DĖMESIO! Patikrinkite, ar nurodytas turtas dar nėra nudėvėtas, amortizuotas"," "))</f>
        <v xml:space="preserve"> </v>
      </c>
    </row>
    <row r="74" spans="1:19" x14ac:dyDescent="0.2">
      <c r="A74" s="46" t="s">
        <v>57</v>
      </c>
      <c r="B74" s="135" t="s">
        <v>116</v>
      </c>
      <c r="C74" s="135"/>
      <c r="D74" s="47"/>
      <c r="E74" s="77">
        <v>1</v>
      </c>
      <c r="F74" s="73">
        <f t="shared" ref="F74:F84" si="13">R74</f>
        <v>0</v>
      </c>
      <c r="G74" s="73">
        <f t="shared" ref="G74:G84" si="14">ROUND(E74*F74,2)</f>
        <v>0</v>
      </c>
      <c r="H74" s="73">
        <f t="shared" ref="H74:H84" si="15">ROUND(G74*$D$7,2)</f>
        <v>0</v>
      </c>
      <c r="I74" s="50"/>
      <c r="J74" s="45"/>
      <c r="K74" s="55"/>
      <c r="L74" s="56"/>
      <c r="M74" s="56"/>
      <c r="N74" s="56"/>
      <c r="O74" s="76" t="str">
        <f t="shared" si="10"/>
        <v>0</v>
      </c>
      <c r="P74" s="56"/>
      <c r="Q74" s="58"/>
      <c r="R74" s="76">
        <f t="shared" si="11"/>
        <v>0</v>
      </c>
      <c r="S74" s="80"/>
    </row>
    <row r="75" spans="1:19" x14ac:dyDescent="0.2">
      <c r="A75" s="46" t="s">
        <v>58</v>
      </c>
      <c r="B75" s="135" t="s">
        <v>116</v>
      </c>
      <c r="C75" s="135"/>
      <c r="D75" s="47"/>
      <c r="E75" s="77">
        <v>1</v>
      </c>
      <c r="F75" s="73">
        <f t="shared" si="13"/>
        <v>0</v>
      </c>
      <c r="G75" s="73">
        <f t="shared" si="14"/>
        <v>0</v>
      </c>
      <c r="H75" s="73">
        <f t="shared" si="15"/>
        <v>0</v>
      </c>
      <c r="I75" s="50"/>
      <c r="J75" s="45"/>
      <c r="K75" s="55"/>
      <c r="L75" s="56"/>
      <c r="M75" s="56"/>
      <c r="N75" s="56"/>
      <c r="O75" s="76" t="str">
        <f t="shared" si="10"/>
        <v>0</v>
      </c>
      <c r="P75" s="56"/>
      <c r="Q75" s="58"/>
      <c r="R75" s="76">
        <f t="shared" si="11"/>
        <v>0</v>
      </c>
      <c r="S75" s="80"/>
    </row>
    <row r="76" spans="1:19" x14ac:dyDescent="0.2">
      <c r="A76" s="46" t="s">
        <v>59</v>
      </c>
      <c r="B76" s="135" t="s">
        <v>116</v>
      </c>
      <c r="C76" s="135"/>
      <c r="D76" s="47"/>
      <c r="E76" s="77">
        <v>1</v>
      </c>
      <c r="F76" s="73">
        <f t="shared" si="13"/>
        <v>0</v>
      </c>
      <c r="G76" s="73">
        <f t="shared" si="14"/>
        <v>0</v>
      </c>
      <c r="H76" s="73">
        <f t="shared" si="15"/>
        <v>0</v>
      </c>
      <c r="I76" s="50"/>
      <c r="J76" s="45"/>
      <c r="K76" s="55"/>
      <c r="L76" s="56"/>
      <c r="M76" s="56"/>
      <c r="N76" s="56"/>
      <c r="O76" s="76" t="str">
        <f t="shared" si="10"/>
        <v>0</v>
      </c>
      <c r="P76" s="56"/>
      <c r="Q76" s="58"/>
      <c r="R76" s="76">
        <f t="shared" si="11"/>
        <v>0</v>
      </c>
      <c r="S76" s="80"/>
    </row>
    <row r="77" spans="1:19" x14ac:dyDescent="0.2">
      <c r="A77" s="46" t="s">
        <v>60</v>
      </c>
      <c r="B77" s="135" t="s">
        <v>116</v>
      </c>
      <c r="C77" s="135"/>
      <c r="D77" s="47"/>
      <c r="E77" s="77">
        <v>1</v>
      </c>
      <c r="F77" s="73">
        <f t="shared" si="13"/>
        <v>0</v>
      </c>
      <c r="G77" s="73">
        <f t="shared" si="14"/>
        <v>0</v>
      </c>
      <c r="H77" s="73">
        <f t="shared" si="15"/>
        <v>0</v>
      </c>
      <c r="I77" s="50"/>
      <c r="J77" s="45"/>
      <c r="K77" s="55"/>
      <c r="L77" s="56"/>
      <c r="M77" s="56"/>
      <c r="N77" s="56"/>
      <c r="O77" s="76" t="str">
        <f t="shared" si="10"/>
        <v>0</v>
      </c>
      <c r="P77" s="56"/>
      <c r="Q77" s="58"/>
      <c r="R77" s="76">
        <f t="shared" si="11"/>
        <v>0</v>
      </c>
      <c r="S77" s="80"/>
    </row>
    <row r="78" spans="1:19" x14ac:dyDescent="0.2">
      <c r="A78" s="46" t="s">
        <v>61</v>
      </c>
      <c r="B78" s="135" t="s">
        <v>116</v>
      </c>
      <c r="C78" s="135"/>
      <c r="D78" s="47"/>
      <c r="E78" s="77">
        <v>1</v>
      </c>
      <c r="F78" s="73">
        <f t="shared" si="13"/>
        <v>0</v>
      </c>
      <c r="G78" s="73">
        <f t="shared" si="14"/>
        <v>0</v>
      </c>
      <c r="H78" s="73">
        <f t="shared" si="15"/>
        <v>0</v>
      </c>
      <c r="I78" s="50"/>
      <c r="J78" s="45"/>
      <c r="K78" s="55"/>
      <c r="L78" s="56"/>
      <c r="M78" s="56"/>
      <c r="N78" s="56"/>
      <c r="O78" s="76" t="str">
        <f t="shared" si="10"/>
        <v>0</v>
      </c>
      <c r="P78" s="56"/>
      <c r="Q78" s="58"/>
      <c r="R78" s="76">
        <f t="shared" si="11"/>
        <v>0</v>
      </c>
      <c r="S78" s="80"/>
    </row>
    <row r="79" spans="1:19" x14ac:dyDescent="0.2">
      <c r="A79" s="46" t="s">
        <v>62</v>
      </c>
      <c r="B79" s="135" t="s">
        <v>116</v>
      </c>
      <c r="C79" s="135"/>
      <c r="D79" s="47"/>
      <c r="E79" s="77">
        <v>1</v>
      </c>
      <c r="F79" s="73">
        <f t="shared" si="13"/>
        <v>0</v>
      </c>
      <c r="G79" s="73">
        <f t="shared" si="14"/>
        <v>0</v>
      </c>
      <c r="H79" s="73">
        <f t="shared" si="15"/>
        <v>0</v>
      </c>
      <c r="I79" s="50"/>
      <c r="J79" s="45"/>
      <c r="K79" s="55"/>
      <c r="L79" s="56"/>
      <c r="M79" s="56"/>
      <c r="N79" s="56"/>
      <c r="O79" s="76" t="str">
        <f t="shared" si="10"/>
        <v>0</v>
      </c>
      <c r="P79" s="56"/>
      <c r="Q79" s="58"/>
      <c r="R79" s="76">
        <f t="shared" si="11"/>
        <v>0</v>
      </c>
      <c r="S79" s="80"/>
    </row>
    <row r="80" spans="1:19" x14ac:dyDescent="0.2">
      <c r="A80" s="46" t="s">
        <v>63</v>
      </c>
      <c r="B80" s="135" t="s">
        <v>116</v>
      </c>
      <c r="C80" s="135"/>
      <c r="D80" s="47"/>
      <c r="E80" s="77">
        <v>1</v>
      </c>
      <c r="F80" s="73">
        <f t="shared" si="13"/>
        <v>0</v>
      </c>
      <c r="G80" s="73">
        <f t="shared" si="14"/>
        <v>0</v>
      </c>
      <c r="H80" s="73">
        <f t="shared" si="15"/>
        <v>0</v>
      </c>
      <c r="I80" s="50"/>
      <c r="J80" s="45"/>
      <c r="K80" s="55"/>
      <c r="L80" s="56"/>
      <c r="M80" s="56"/>
      <c r="N80" s="56"/>
      <c r="O80" s="76" t="str">
        <f t="shared" si="10"/>
        <v>0</v>
      </c>
      <c r="P80" s="56"/>
      <c r="Q80" s="58"/>
      <c r="R80" s="76">
        <f t="shared" si="11"/>
        <v>0</v>
      </c>
      <c r="S80" s="80"/>
    </row>
    <row r="81" spans="1:19" x14ac:dyDescent="0.2">
      <c r="A81" s="46" t="s">
        <v>64</v>
      </c>
      <c r="B81" s="135" t="s">
        <v>116</v>
      </c>
      <c r="C81" s="135"/>
      <c r="D81" s="47"/>
      <c r="E81" s="77">
        <v>1</v>
      </c>
      <c r="F81" s="73">
        <f t="shared" si="13"/>
        <v>0</v>
      </c>
      <c r="G81" s="73">
        <f t="shared" si="14"/>
        <v>0</v>
      </c>
      <c r="H81" s="73">
        <f t="shared" si="15"/>
        <v>0</v>
      </c>
      <c r="I81" s="50"/>
      <c r="J81" s="45"/>
      <c r="K81" s="55"/>
      <c r="L81" s="56"/>
      <c r="M81" s="56"/>
      <c r="N81" s="56"/>
      <c r="O81" s="76" t="str">
        <f t="shared" si="10"/>
        <v>0</v>
      </c>
      <c r="P81" s="56"/>
      <c r="Q81" s="58"/>
      <c r="R81" s="76">
        <f t="shared" si="11"/>
        <v>0</v>
      </c>
      <c r="S81" s="80"/>
    </row>
    <row r="82" spans="1:19" x14ac:dyDescent="0.2">
      <c r="A82" s="46" t="s">
        <v>135</v>
      </c>
      <c r="B82" s="135" t="s">
        <v>116</v>
      </c>
      <c r="C82" s="135"/>
      <c r="D82" s="47"/>
      <c r="E82" s="77">
        <v>1</v>
      </c>
      <c r="F82" s="73">
        <f t="shared" si="13"/>
        <v>0</v>
      </c>
      <c r="G82" s="73">
        <f t="shared" si="14"/>
        <v>0</v>
      </c>
      <c r="H82" s="73">
        <f t="shared" si="15"/>
        <v>0</v>
      </c>
      <c r="I82" s="50"/>
      <c r="J82" s="45"/>
      <c r="K82" s="55"/>
      <c r="L82" s="56"/>
      <c r="M82" s="56"/>
      <c r="N82" s="56"/>
      <c r="O82" s="76" t="str">
        <f t="shared" si="10"/>
        <v>0</v>
      </c>
      <c r="P82" s="56"/>
      <c r="Q82" s="58"/>
      <c r="R82" s="76">
        <f t="shared" si="11"/>
        <v>0</v>
      </c>
      <c r="S82" s="80"/>
    </row>
    <row r="83" spans="1:19" x14ac:dyDescent="0.2">
      <c r="A83" s="46" t="s">
        <v>136</v>
      </c>
      <c r="B83" s="135" t="s">
        <v>116</v>
      </c>
      <c r="C83" s="135"/>
      <c r="D83" s="47"/>
      <c r="E83" s="77">
        <v>1</v>
      </c>
      <c r="F83" s="73">
        <f t="shared" si="13"/>
        <v>0</v>
      </c>
      <c r="G83" s="73">
        <f t="shared" si="14"/>
        <v>0</v>
      </c>
      <c r="H83" s="73">
        <f t="shared" si="15"/>
        <v>0</v>
      </c>
      <c r="I83" s="50"/>
      <c r="J83" s="45"/>
      <c r="K83" s="55"/>
      <c r="L83" s="56"/>
      <c r="M83" s="56"/>
      <c r="N83" s="56"/>
      <c r="O83" s="76" t="str">
        <f t="shared" si="10"/>
        <v>0</v>
      </c>
      <c r="P83" s="56"/>
      <c r="Q83" s="58"/>
      <c r="R83" s="76">
        <f t="shared" si="11"/>
        <v>0</v>
      </c>
      <c r="S83" s="80"/>
    </row>
    <row r="84" spans="1:19" x14ac:dyDescent="0.2">
      <c r="A84" s="46" t="s">
        <v>137</v>
      </c>
      <c r="B84" s="135" t="s">
        <v>116</v>
      </c>
      <c r="C84" s="135"/>
      <c r="D84" s="47"/>
      <c r="E84" s="77">
        <v>1</v>
      </c>
      <c r="F84" s="73">
        <f t="shared" si="13"/>
        <v>0</v>
      </c>
      <c r="G84" s="73">
        <f t="shared" si="14"/>
        <v>0</v>
      </c>
      <c r="H84" s="73">
        <f t="shared" si="15"/>
        <v>0</v>
      </c>
      <c r="I84" s="50"/>
      <c r="J84" s="45"/>
      <c r="K84" s="55"/>
      <c r="L84" s="56"/>
      <c r="M84" s="56"/>
      <c r="N84" s="56"/>
      <c r="O84" s="76" t="str">
        <f t="shared" si="10"/>
        <v>0</v>
      </c>
      <c r="P84" s="56"/>
      <c r="Q84" s="58"/>
      <c r="R84" s="76">
        <f t="shared" si="11"/>
        <v>0</v>
      </c>
      <c r="S84" s="80"/>
    </row>
    <row r="85" spans="1:19" x14ac:dyDescent="0.2">
      <c r="A85" s="46" t="s">
        <v>138</v>
      </c>
      <c r="B85" s="135" t="s">
        <v>116</v>
      </c>
      <c r="C85" s="135"/>
      <c r="D85" s="47"/>
      <c r="E85" s="77">
        <v>1</v>
      </c>
      <c r="F85" s="73">
        <f t="shared" si="9"/>
        <v>0</v>
      </c>
      <c r="G85" s="73">
        <f t="shared" si="8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10"/>
        <v>0</v>
      </c>
      <c r="P85" s="56"/>
      <c r="Q85" s="58"/>
      <c r="R85" s="76">
        <f t="shared" si="11"/>
        <v>0</v>
      </c>
      <c r="S85" s="80" t="str">
        <f t="shared" ca="1" si="12"/>
        <v xml:space="preserve"> </v>
      </c>
    </row>
    <row r="86" spans="1:19" x14ac:dyDescent="0.2">
      <c r="A86" s="46" t="s">
        <v>139</v>
      </c>
      <c r="B86" s="135" t="s">
        <v>116</v>
      </c>
      <c r="C86" s="135"/>
      <c r="D86" s="47"/>
      <c r="E86" s="77">
        <v>1</v>
      </c>
      <c r="F86" s="73">
        <f t="shared" si="9"/>
        <v>0</v>
      </c>
      <c r="G86" s="73">
        <f t="shared" si="8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10"/>
        <v>0</v>
      </c>
      <c r="P86" s="56"/>
      <c r="Q86" s="58"/>
      <c r="R86" s="76">
        <f t="shared" si="11"/>
        <v>0</v>
      </c>
      <c r="S86" s="80" t="str">
        <f t="shared" ca="1" si="12"/>
        <v xml:space="preserve"> </v>
      </c>
    </row>
    <row r="87" spans="1:19" x14ac:dyDescent="0.2">
      <c r="A87" s="46" t="s">
        <v>207</v>
      </c>
      <c r="B87" s="135" t="s">
        <v>116</v>
      </c>
      <c r="C87" s="135"/>
      <c r="D87" s="47"/>
      <c r="E87" s="77">
        <v>1</v>
      </c>
      <c r="F87" s="73">
        <f t="shared" si="9"/>
        <v>0</v>
      </c>
      <c r="G87" s="73">
        <f t="shared" si="8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10"/>
        <v>0</v>
      </c>
      <c r="P87" s="56"/>
      <c r="Q87" s="58"/>
      <c r="R87" s="76">
        <f t="shared" si="11"/>
        <v>0</v>
      </c>
      <c r="S87" s="80" t="str">
        <f t="shared" ca="1" si="12"/>
        <v xml:space="preserve"> </v>
      </c>
    </row>
    <row r="88" spans="1:19" x14ac:dyDescent="0.2">
      <c r="A88" s="46" t="s">
        <v>208</v>
      </c>
      <c r="B88" s="135" t="s">
        <v>116</v>
      </c>
      <c r="C88" s="135"/>
      <c r="D88" s="47"/>
      <c r="E88" s="77">
        <v>1</v>
      </c>
      <c r="F88" s="73">
        <f t="shared" si="9"/>
        <v>0</v>
      </c>
      <c r="G88" s="73">
        <f t="shared" si="8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10"/>
        <v>0</v>
      </c>
      <c r="P88" s="56"/>
      <c r="Q88" s="58"/>
      <c r="R88" s="76">
        <f t="shared" si="11"/>
        <v>0</v>
      </c>
      <c r="S88" s="80" t="str">
        <f t="shared" ca="1" si="12"/>
        <v xml:space="preserve"> </v>
      </c>
    </row>
    <row r="89" spans="1:19" x14ac:dyDescent="0.2">
      <c r="A89" s="46" t="s">
        <v>209</v>
      </c>
      <c r="B89" s="135" t="s">
        <v>116</v>
      </c>
      <c r="C89" s="135"/>
      <c r="D89" s="47"/>
      <c r="E89" s="77">
        <v>1</v>
      </c>
      <c r="F89" s="73">
        <f t="shared" si="9"/>
        <v>0</v>
      </c>
      <c r="G89" s="73">
        <f t="shared" si="8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10"/>
        <v>0</v>
      </c>
      <c r="P89" s="56"/>
      <c r="Q89" s="58"/>
      <c r="R89" s="76">
        <f t="shared" si="11"/>
        <v>0</v>
      </c>
      <c r="S89" s="80" t="str">
        <f t="shared" ca="1" si="12"/>
        <v xml:space="preserve"> </v>
      </c>
    </row>
    <row r="90" spans="1:19" x14ac:dyDescent="0.2">
      <c r="A90" s="46" t="s">
        <v>210</v>
      </c>
      <c r="B90" s="135" t="s">
        <v>116</v>
      </c>
      <c r="C90" s="135"/>
      <c r="D90" s="47"/>
      <c r="E90" s="77">
        <v>1</v>
      </c>
      <c r="F90" s="73">
        <f t="shared" si="9"/>
        <v>0</v>
      </c>
      <c r="G90" s="73">
        <f t="shared" si="8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10"/>
        <v>0</v>
      </c>
      <c r="P90" s="56"/>
      <c r="Q90" s="58"/>
      <c r="R90" s="76">
        <f t="shared" si="11"/>
        <v>0</v>
      </c>
      <c r="S90" s="80" t="str">
        <f t="shared" ca="1" si="12"/>
        <v xml:space="preserve"> </v>
      </c>
    </row>
    <row r="91" spans="1:19" x14ac:dyDescent="0.2">
      <c r="A91" s="46" t="s">
        <v>211</v>
      </c>
      <c r="B91" s="135" t="s">
        <v>116</v>
      </c>
      <c r="C91" s="135"/>
      <c r="D91" s="47"/>
      <c r="E91" s="77">
        <v>1</v>
      </c>
      <c r="F91" s="73">
        <f t="shared" si="9"/>
        <v>0</v>
      </c>
      <c r="G91" s="73">
        <f t="shared" si="8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10"/>
        <v>0</v>
      </c>
      <c r="P91" s="56"/>
      <c r="Q91" s="58"/>
      <c r="R91" s="76">
        <f t="shared" si="11"/>
        <v>0</v>
      </c>
      <c r="S91" s="80" t="str">
        <f t="shared" ca="1" si="12"/>
        <v xml:space="preserve"> </v>
      </c>
    </row>
    <row r="92" spans="1:19" x14ac:dyDescent="0.2">
      <c r="A92" s="46" t="s">
        <v>212</v>
      </c>
      <c r="B92" s="135" t="s">
        <v>116</v>
      </c>
      <c r="C92" s="135"/>
      <c r="D92" s="47"/>
      <c r="E92" s="77">
        <v>1</v>
      </c>
      <c r="F92" s="73">
        <f t="shared" si="9"/>
        <v>0</v>
      </c>
      <c r="G92" s="73">
        <f t="shared" si="8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10"/>
        <v>0</v>
      </c>
      <c r="P92" s="56"/>
      <c r="Q92" s="58"/>
      <c r="R92" s="76">
        <f t="shared" si="11"/>
        <v>0</v>
      </c>
      <c r="S92" s="80" t="str">
        <f t="shared" ca="1" si="12"/>
        <v xml:space="preserve"> </v>
      </c>
    </row>
    <row r="93" spans="1:19" x14ac:dyDescent="0.2">
      <c r="A93" s="46" t="s">
        <v>213</v>
      </c>
      <c r="B93" s="135" t="s">
        <v>116</v>
      </c>
      <c r="C93" s="135"/>
      <c r="D93" s="47"/>
      <c r="E93" s="77">
        <v>1</v>
      </c>
      <c r="F93" s="73">
        <f t="shared" si="9"/>
        <v>0</v>
      </c>
      <c r="G93" s="73">
        <f t="shared" si="8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10"/>
        <v>0</v>
      </c>
      <c r="P93" s="56"/>
      <c r="Q93" s="58"/>
      <c r="R93" s="76">
        <f t="shared" si="11"/>
        <v>0</v>
      </c>
      <c r="S93" s="80" t="str">
        <f t="shared" ca="1" si="12"/>
        <v xml:space="preserve"> </v>
      </c>
    </row>
    <row r="94" spans="1:19" x14ac:dyDescent="0.2">
      <c r="A94" s="46" t="s">
        <v>214</v>
      </c>
      <c r="B94" s="135" t="s">
        <v>116</v>
      </c>
      <c r="C94" s="135"/>
      <c r="D94" s="47"/>
      <c r="E94" s="77">
        <v>1</v>
      </c>
      <c r="F94" s="73">
        <f t="shared" si="9"/>
        <v>0</v>
      </c>
      <c r="G94" s="73">
        <f t="shared" si="8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10"/>
        <v>0</v>
      </c>
      <c r="P94" s="56"/>
      <c r="Q94" s="58"/>
      <c r="R94" s="76">
        <f t="shared" si="11"/>
        <v>0</v>
      </c>
      <c r="S94" s="80" t="str">
        <f t="shared" ca="1" si="12"/>
        <v xml:space="preserve"> </v>
      </c>
    </row>
    <row r="95" spans="1:19" x14ac:dyDescent="0.2">
      <c r="A95" s="46" t="s">
        <v>215</v>
      </c>
      <c r="B95" s="135" t="s">
        <v>116</v>
      </c>
      <c r="C95" s="135"/>
      <c r="D95" s="47"/>
      <c r="E95" s="77">
        <v>1</v>
      </c>
      <c r="F95" s="73">
        <f t="shared" si="9"/>
        <v>0</v>
      </c>
      <c r="G95" s="73">
        <f t="shared" si="8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10"/>
        <v>0</v>
      </c>
      <c r="P95" s="56"/>
      <c r="Q95" s="58"/>
      <c r="R95" s="76">
        <f t="shared" si="11"/>
        <v>0</v>
      </c>
      <c r="S95" s="80" t="str">
        <f t="shared" ca="1" si="12"/>
        <v xml:space="preserve"> </v>
      </c>
    </row>
    <row r="96" spans="1:19" x14ac:dyDescent="0.2">
      <c r="A96" s="46" t="s">
        <v>216</v>
      </c>
      <c r="B96" s="135" t="s">
        <v>116</v>
      </c>
      <c r="C96" s="135"/>
      <c r="D96" s="47"/>
      <c r="E96" s="77">
        <v>1</v>
      </c>
      <c r="F96" s="73">
        <f t="shared" si="9"/>
        <v>0</v>
      </c>
      <c r="G96" s="73">
        <f t="shared" si="8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10"/>
        <v>0</v>
      </c>
      <c r="P96" s="56"/>
      <c r="Q96" s="58"/>
      <c r="R96" s="76">
        <f t="shared" si="11"/>
        <v>0</v>
      </c>
      <c r="S96" s="80" t="str">
        <f t="shared" ca="1" si="12"/>
        <v xml:space="preserve"> </v>
      </c>
    </row>
    <row r="97" spans="1:19" x14ac:dyDescent="0.2">
      <c r="A97" s="46" t="s">
        <v>217</v>
      </c>
      <c r="B97" s="135" t="s">
        <v>116</v>
      </c>
      <c r="C97" s="135"/>
      <c r="D97" s="47"/>
      <c r="E97" s="77">
        <v>1</v>
      </c>
      <c r="F97" s="73">
        <f t="shared" si="9"/>
        <v>0</v>
      </c>
      <c r="G97" s="73">
        <f t="shared" si="8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10"/>
        <v>0</v>
      </c>
      <c r="P97" s="56"/>
      <c r="Q97" s="58"/>
      <c r="R97" s="76">
        <f t="shared" si="11"/>
        <v>0</v>
      </c>
      <c r="S97" s="80" t="str">
        <f t="shared" ca="1" si="12"/>
        <v xml:space="preserve"> </v>
      </c>
    </row>
    <row r="98" spans="1:19" ht="39" customHeight="1" x14ac:dyDescent="0.2">
      <c r="A98" s="51" t="s">
        <v>65</v>
      </c>
      <c r="B98" s="136" t="s">
        <v>79</v>
      </c>
      <c r="C98" s="137"/>
      <c r="D98" s="137"/>
      <c r="E98" s="137"/>
      <c r="F98" s="138"/>
      <c r="G98" s="74">
        <f>SUM(G99:G148)</f>
        <v>0</v>
      </c>
      <c r="H98" s="74">
        <f>SUM(H99:H148)</f>
        <v>0</v>
      </c>
      <c r="I98" s="60"/>
      <c r="J98" s="45"/>
      <c r="K98" s="54" t="s">
        <v>181</v>
      </c>
    </row>
    <row r="99" spans="1:19" x14ac:dyDescent="0.2">
      <c r="A99" s="151" t="s">
        <v>66</v>
      </c>
      <c r="B99" s="154" t="s">
        <v>112</v>
      </c>
      <c r="C99" s="50" t="s">
        <v>113</v>
      </c>
      <c r="D99" s="157" t="s">
        <v>5</v>
      </c>
      <c r="E99" s="160"/>
      <c r="F99" s="145" t="str">
        <f>IFERROR(ROUND(AVERAGE(K99:K103),2),"0")</f>
        <v>0</v>
      </c>
      <c r="G99" s="145">
        <f>ROUND(E99*F99,2)</f>
        <v>0</v>
      </c>
      <c r="H99" s="145">
        <f>ROUND(G99*$D$7,2)</f>
        <v>0</v>
      </c>
      <c r="I99" s="148"/>
      <c r="J99" s="61"/>
      <c r="K99" s="56"/>
    </row>
    <row r="100" spans="1:19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9" x14ac:dyDescent="0.2">
      <c r="A101" s="152"/>
      <c r="B101" s="155"/>
      <c r="C101" s="50" t="s">
        <v>113</v>
      </c>
      <c r="D101" s="158"/>
      <c r="E101" s="161"/>
      <c r="F101" s="146"/>
      <c r="G101" s="146"/>
      <c r="H101" s="146"/>
      <c r="I101" s="149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3"/>
      <c r="B103" s="156"/>
      <c r="C103" s="50" t="s">
        <v>113</v>
      </c>
      <c r="D103" s="159"/>
      <c r="E103" s="162"/>
      <c r="F103" s="147"/>
      <c r="G103" s="147"/>
      <c r="H103" s="147"/>
      <c r="I103" s="150"/>
      <c r="J103" s="61"/>
      <c r="K103" s="56"/>
    </row>
    <row r="104" spans="1:19" x14ac:dyDescent="0.2">
      <c r="A104" s="151" t="s">
        <v>67</v>
      </c>
      <c r="B104" s="154" t="s">
        <v>112</v>
      </c>
      <c r="C104" s="50" t="s">
        <v>113</v>
      </c>
      <c r="D104" s="157" t="s">
        <v>5</v>
      </c>
      <c r="E104" s="160"/>
      <c r="F104" s="145" t="str">
        <f t="shared" ref="F104" si="16">IFERROR(ROUND(AVERAGE(K104:K108),2),"0")</f>
        <v>0</v>
      </c>
      <c r="G104" s="145">
        <f>ROUND(E104*F104,2)</f>
        <v>0</v>
      </c>
      <c r="H104" s="145">
        <f>ROUND(G104*$D$7,2)</f>
        <v>0</v>
      </c>
      <c r="I104" s="148"/>
      <c r="J104" s="61"/>
      <c r="K104" s="56"/>
    </row>
    <row r="105" spans="1:19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3"/>
      <c r="B108" s="156"/>
      <c r="C108" s="50" t="s">
        <v>113</v>
      </c>
      <c r="D108" s="159"/>
      <c r="E108" s="162"/>
      <c r="F108" s="147"/>
      <c r="G108" s="147"/>
      <c r="H108" s="147"/>
      <c r="I108" s="150"/>
      <c r="J108" s="61"/>
      <c r="K108" s="56"/>
    </row>
    <row r="109" spans="1:19" x14ac:dyDescent="0.2">
      <c r="A109" s="151" t="s">
        <v>68</v>
      </c>
      <c r="B109" s="154" t="s">
        <v>112</v>
      </c>
      <c r="C109" s="50" t="s">
        <v>113</v>
      </c>
      <c r="D109" s="157" t="s">
        <v>5</v>
      </c>
      <c r="E109" s="160"/>
      <c r="F109" s="145" t="str">
        <f t="shared" ref="F109" si="17">IFERROR(ROUND(AVERAGE(K109:K113),2),"0")</f>
        <v>0</v>
      </c>
      <c r="G109" s="145">
        <f>ROUND(E109*F109,2)</f>
        <v>0</v>
      </c>
      <c r="H109" s="145">
        <f>ROUND(G109*$D$7,2)</f>
        <v>0</v>
      </c>
      <c r="I109" s="148"/>
      <c r="J109" s="61"/>
      <c r="K109" s="56"/>
    </row>
    <row r="110" spans="1:19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3"/>
      <c r="B113" s="156"/>
      <c r="C113" s="50" t="s">
        <v>113</v>
      </c>
      <c r="D113" s="159"/>
      <c r="E113" s="162"/>
      <c r="F113" s="147"/>
      <c r="G113" s="147"/>
      <c r="H113" s="147"/>
      <c r="I113" s="150"/>
      <c r="J113" s="61"/>
      <c r="K113" s="56"/>
    </row>
    <row r="114" spans="1:11" x14ac:dyDescent="0.2">
      <c r="A114" s="151" t="s">
        <v>69</v>
      </c>
      <c r="B114" s="154" t="s">
        <v>112</v>
      </c>
      <c r="C114" s="50" t="s">
        <v>113</v>
      </c>
      <c r="D114" s="157" t="s">
        <v>5</v>
      </c>
      <c r="E114" s="160"/>
      <c r="F114" s="145" t="str">
        <f t="shared" ref="F114" si="18">IFERROR(ROUND(AVERAGE(K114:K118),2),"0")</f>
        <v>0</v>
      </c>
      <c r="G114" s="145">
        <f>ROUND(E114*F114,2)</f>
        <v>0</v>
      </c>
      <c r="H114" s="145">
        <f>ROUND(G114*$D$7,2)</f>
        <v>0</v>
      </c>
      <c r="I114" s="148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3"/>
      <c r="B118" s="156"/>
      <c r="C118" s="50" t="s">
        <v>113</v>
      </c>
      <c r="D118" s="159"/>
      <c r="E118" s="162"/>
      <c r="F118" s="147"/>
      <c r="G118" s="147"/>
      <c r="H118" s="147"/>
      <c r="I118" s="150"/>
      <c r="J118" s="61"/>
      <c r="K118" s="56"/>
    </row>
    <row r="119" spans="1:11" x14ac:dyDescent="0.2">
      <c r="A119" s="151" t="s">
        <v>70</v>
      </c>
      <c r="B119" s="154" t="s">
        <v>112</v>
      </c>
      <c r="C119" s="50" t="s">
        <v>113</v>
      </c>
      <c r="D119" s="157" t="s">
        <v>5</v>
      </c>
      <c r="E119" s="160"/>
      <c r="F119" s="145" t="str">
        <f t="shared" ref="F119" si="19">IFERROR(ROUND(AVERAGE(K119:K123),2),"0")</f>
        <v>0</v>
      </c>
      <c r="G119" s="145">
        <f>ROUND(E119*F119,2)</f>
        <v>0</v>
      </c>
      <c r="H119" s="145">
        <f>ROUND(G119*$D$7,2)</f>
        <v>0</v>
      </c>
      <c r="I119" s="148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3"/>
      <c r="B123" s="156"/>
      <c r="C123" s="50" t="s">
        <v>113</v>
      </c>
      <c r="D123" s="159"/>
      <c r="E123" s="162"/>
      <c r="F123" s="147"/>
      <c r="G123" s="147"/>
      <c r="H123" s="147"/>
      <c r="I123" s="150"/>
      <c r="J123" s="61"/>
      <c r="K123" s="56"/>
    </row>
    <row r="124" spans="1:11" x14ac:dyDescent="0.2">
      <c r="A124" s="151" t="s">
        <v>74</v>
      </c>
      <c r="B124" s="154" t="s">
        <v>112</v>
      </c>
      <c r="C124" s="50" t="s">
        <v>113</v>
      </c>
      <c r="D124" s="157" t="s">
        <v>5</v>
      </c>
      <c r="E124" s="160"/>
      <c r="F124" s="145" t="str">
        <f t="shared" ref="F124" si="20">IFERROR(ROUND(AVERAGE(K124:K128),2),"0")</f>
        <v>0</v>
      </c>
      <c r="G124" s="145">
        <f>ROUND(E124*F124,2)</f>
        <v>0</v>
      </c>
      <c r="H124" s="145">
        <f>ROUND(G124*$D$7,2)</f>
        <v>0</v>
      </c>
      <c r="I124" s="148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3"/>
      <c r="B128" s="156"/>
      <c r="C128" s="50" t="s">
        <v>113</v>
      </c>
      <c r="D128" s="159"/>
      <c r="E128" s="162"/>
      <c r="F128" s="147"/>
      <c r="G128" s="147"/>
      <c r="H128" s="147"/>
      <c r="I128" s="150"/>
      <c r="J128" s="61"/>
      <c r="K128" s="56"/>
    </row>
    <row r="129" spans="1:11" x14ac:dyDescent="0.2">
      <c r="A129" s="151" t="s">
        <v>75</v>
      </c>
      <c r="B129" s="154" t="s">
        <v>112</v>
      </c>
      <c r="C129" s="50" t="s">
        <v>113</v>
      </c>
      <c r="D129" s="157" t="s">
        <v>5</v>
      </c>
      <c r="E129" s="160"/>
      <c r="F129" s="145" t="str">
        <f t="shared" ref="F129" si="21">IFERROR(ROUND(AVERAGE(K129:K133),2),"0")</f>
        <v>0</v>
      </c>
      <c r="G129" s="145">
        <f>ROUND(E129*F129,2)</f>
        <v>0</v>
      </c>
      <c r="H129" s="145">
        <f>ROUND(G129*$D$7,2)</f>
        <v>0</v>
      </c>
      <c r="I129" s="148"/>
      <c r="J129" s="61"/>
      <c r="K129" s="56"/>
    </row>
    <row r="130" spans="1:11" x14ac:dyDescent="0.2">
      <c r="A130" s="152"/>
      <c r="B130" s="155"/>
      <c r="C130" s="50" t="s">
        <v>113</v>
      </c>
      <c r="D130" s="158"/>
      <c r="E130" s="161"/>
      <c r="F130" s="146"/>
      <c r="G130" s="146"/>
      <c r="H130" s="146"/>
      <c r="I130" s="149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3"/>
      <c r="B133" s="156"/>
      <c r="C133" s="50" t="s">
        <v>113</v>
      </c>
      <c r="D133" s="159"/>
      <c r="E133" s="162"/>
      <c r="F133" s="147"/>
      <c r="G133" s="147"/>
      <c r="H133" s="147"/>
      <c r="I133" s="150"/>
      <c r="J133" s="61"/>
      <c r="K133" s="56"/>
    </row>
    <row r="134" spans="1:11" x14ac:dyDescent="0.2">
      <c r="A134" s="151" t="s">
        <v>76</v>
      </c>
      <c r="B134" s="154" t="s">
        <v>112</v>
      </c>
      <c r="C134" s="50" t="s">
        <v>113</v>
      </c>
      <c r="D134" s="157" t="s">
        <v>5</v>
      </c>
      <c r="E134" s="160"/>
      <c r="F134" s="145" t="str">
        <f t="shared" ref="F134" si="22">IFERROR(ROUND(AVERAGE(K134:K138),2),"0")</f>
        <v>0</v>
      </c>
      <c r="G134" s="145">
        <f>ROUND(E134*F134,2)</f>
        <v>0</v>
      </c>
      <c r="H134" s="145">
        <f>ROUND(G134*$D$7,2)</f>
        <v>0</v>
      </c>
      <c r="I134" s="148"/>
      <c r="J134" s="61"/>
      <c r="K134" s="56"/>
    </row>
    <row r="135" spans="1:11" x14ac:dyDescent="0.2">
      <c r="A135" s="152"/>
      <c r="B135" s="155"/>
      <c r="C135" s="50" t="s">
        <v>113</v>
      </c>
      <c r="D135" s="158"/>
      <c r="E135" s="161"/>
      <c r="F135" s="146"/>
      <c r="G135" s="146"/>
      <c r="H135" s="146"/>
      <c r="I135" s="149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3"/>
      <c r="B138" s="156"/>
      <c r="C138" s="50" t="s">
        <v>113</v>
      </c>
      <c r="D138" s="159"/>
      <c r="E138" s="162"/>
      <c r="F138" s="147"/>
      <c r="G138" s="147"/>
      <c r="H138" s="147"/>
      <c r="I138" s="150"/>
      <c r="J138" s="61"/>
      <c r="K138" s="56"/>
    </row>
    <row r="139" spans="1:11" x14ac:dyDescent="0.2">
      <c r="A139" s="151" t="s">
        <v>77</v>
      </c>
      <c r="B139" s="154" t="s">
        <v>112</v>
      </c>
      <c r="C139" s="50" t="s">
        <v>113</v>
      </c>
      <c r="D139" s="157" t="s">
        <v>5</v>
      </c>
      <c r="E139" s="160"/>
      <c r="F139" s="145" t="str">
        <f t="shared" ref="F139" si="23">IFERROR(ROUND(AVERAGE(K139:K143),2),"0")</f>
        <v>0</v>
      </c>
      <c r="G139" s="145">
        <f>ROUND(E139*F139,2)</f>
        <v>0</v>
      </c>
      <c r="H139" s="145">
        <f>ROUND(G139*$D$7,2)</f>
        <v>0</v>
      </c>
      <c r="I139" s="148"/>
      <c r="J139" s="61"/>
      <c r="K139" s="56"/>
    </row>
    <row r="140" spans="1:11" x14ac:dyDescent="0.2">
      <c r="A140" s="152"/>
      <c r="B140" s="155"/>
      <c r="C140" s="50" t="s">
        <v>113</v>
      </c>
      <c r="D140" s="158"/>
      <c r="E140" s="161"/>
      <c r="F140" s="146"/>
      <c r="G140" s="146"/>
      <c r="H140" s="146"/>
      <c r="I140" s="149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3"/>
      <c r="B143" s="156"/>
      <c r="C143" s="50" t="s">
        <v>113</v>
      </c>
      <c r="D143" s="159"/>
      <c r="E143" s="162"/>
      <c r="F143" s="147"/>
      <c r="G143" s="147"/>
      <c r="H143" s="147"/>
      <c r="I143" s="150"/>
      <c r="J143" s="61"/>
      <c r="K143" s="56"/>
    </row>
    <row r="144" spans="1:11" x14ac:dyDescent="0.2">
      <c r="A144" s="151" t="s">
        <v>78</v>
      </c>
      <c r="B144" s="154" t="s">
        <v>112</v>
      </c>
      <c r="C144" s="50" t="s">
        <v>113</v>
      </c>
      <c r="D144" s="157" t="s">
        <v>5</v>
      </c>
      <c r="E144" s="160"/>
      <c r="F144" s="145" t="str">
        <f t="shared" ref="F144" si="24">IFERROR(ROUND(AVERAGE(K144:K148),2),"0")</f>
        <v>0</v>
      </c>
      <c r="G144" s="145">
        <f>ROUND(E144*F144,2)</f>
        <v>0</v>
      </c>
      <c r="H144" s="145">
        <f>ROUND(G144*$D$7,2)</f>
        <v>0</v>
      </c>
      <c r="I144" s="148"/>
      <c r="J144" s="61"/>
      <c r="K144" s="56"/>
    </row>
    <row r="145" spans="1:11" x14ac:dyDescent="0.2">
      <c r="A145" s="152"/>
      <c r="B145" s="155"/>
      <c r="C145" s="50" t="s">
        <v>113</v>
      </c>
      <c r="D145" s="158"/>
      <c r="E145" s="161"/>
      <c r="F145" s="146"/>
      <c r="G145" s="146"/>
      <c r="H145" s="146"/>
      <c r="I145" s="149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3"/>
      <c r="B148" s="156"/>
      <c r="C148" s="50" t="s">
        <v>113</v>
      </c>
      <c r="D148" s="159"/>
      <c r="E148" s="162"/>
      <c r="F148" s="147"/>
      <c r="G148" s="147"/>
      <c r="H148" s="147"/>
      <c r="I148" s="150"/>
      <c r="J148" s="61"/>
      <c r="K148" s="56"/>
    </row>
    <row r="149" spans="1:11" ht="12.75" customHeight="1" x14ac:dyDescent="0.2">
      <c r="A149" s="51" t="s">
        <v>71</v>
      </c>
      <c r="B149" s="136" t="s">
        <v>80</v>
      </c>
      <c r="C149" s="137"/>
      <c r="D149" s="137"/>
      <c r="E149" s="137"/>
      <c r="F149" s="138"/>
      <c r="G149" s="74">
        <f>SUM(G150,G157,G164,G171,G178,G185,G192,G199,G206,G213)</f>
        <v>0</v>
      </c>
      <c r="H149" s="74">
        <f>SUM(H150,H157,H164,H171,H178,H185,H192,H199,H206,H213)</f>
        <v>0</v>
      </c>
      <c r="I149" s="60"/>
      <c r="J149" s="45"/>
    </row>
    <row r="150" spans="1:11" x14ac:dyDescent="0.2">
      <c r="A150" s="142" t="s">
        <v>182</v>
      </c>
      <c r="B150" s="139" t="s">
        <v>149</v>
      </c>
      <c r="C150" s="62" t="s">
        <v>150</v>
      </c>
      <c r="D150" s="63"/>
      <c r="E150" s="64"/>
      <c r="F150" s="57"/>
      <c r="G150" s="75">
        <f>SUM(G151:G156)</f>
        <v>0</v>
      </c>
      <c r="H150" s="75">
        <f>ROUND(G150*$D$7,2)</f>
        <v>0</v>
      </c>
      <c r="I150" s="139"/>
    </row>
    <row r="151" spans="1:11" x14ac:dyDescent="0.2">
      <c r="A151" s="143"/>
      <c r="B151" s="140"/>
      <c r="C151" s="65" t="s">
        <v>151</v>
      </c>
      <c r="D151" s="66"/>
      <c r="E151" s="67"/>
      <c r="F151" s="56"/>
      <c r="G151" s="76">
        <f t="shared" ref="G151:G156" si="25">ROUND(E151*F151,2)</f>
        <v>0</v>
      </c>
      <c r="H151" s="68"/>
      <c r="I151" s="140"/>
    </row>
    <row r="152" spans="1:11" ht="13.5" customHeight="1" x14ac:dyDescent="0.2">
      <c r="A152" s="143"/>
      <c r="B152" s="140"/>
      <c r="C152" s="65" t="s">
        <v>152</v>
      </c>
      <c r="D152" s="66"/>
      <c r="E152" s="67"/>
      <c r="F152" s="56"/>
      <c r="G152" s="76">
        <f t="shared" si="25"/>
        <v>0</v>
      </c>
      <c r="H152" s="68"/>
      <c r="I152" s="140"/>
    </row>
    <row r="153" spans="1:11" x14ac:dyDescent="0.2">
      <c r="A153" s="143"/>
      <c r="B153" s="140"/>
      <c r="C153" s="65" t="s">
        <v>153</v>
      </c>
      <c r="D153" s="66"/>
      <c r="E153" s="67"/>
      <c r="F153" s="56"/>
      <c r="G153" s="76">
        <f t="shared" si="25"/>
        <v>0</v>
      </c>
      <c r="H153" s="68"/>
      <c r="I153" s="140"/>
    </row>
    <row r="154" spans="1:11" x14ac:dyDescent="0.2">
      <c r="A154" s="143"/>
      <c r="B154" s="140"/>
      <c r="C154" s="65" t="s">
        <v>154</v>
      </c>
      <c r="D154" s="66"/>
      <c r="E154" s="67"/>
      <c r="F154" s="56"/>
      <c r="G154" s="76">
        <f t="shared" si="25"/>
        <v>0</v>
      </c>
      <c r="H154" s="68"/>
      <c r="I154" s="140"/>
    </row>
    <row r="155" spans="1:11" x14ac:dyDescent="0.2">
      <c r="A155" s="143"/>
      <c r="B155" s="140"/>
      <c r="C155" s="68" t="s">
        <v>155</v>
      </c>
      <c r="D155" s="66"/>
      <c r="E155" s="67"/>
      <c r="F155" s="56"/>
      <c r="G155" s="76">
        <f t="shared" si="25"/>
        <v>0</v>
      </c>
      <c r="H155" s="68"/>
      <c r="I155" s="140"/>
    </row>
    <row r="156" spans="1:11" x14ac:dyDescent="0.2">
      <c r="A156" s="144"/>
      <c r="B156" s="141"/>
      <c r="C156" s="68" t="s">
        <v>155</v>
      </c>
      <c r="D156" s="66"/>
      <c r="E156" s="67"/>
      <c r="F156" s="56"/>
      <c r="G156" s="76">
        <f t="shared" si="25"/>
        <v>0</v>
      </c>
      <c r="H156" s="68"/>
      <c r="I156" s="141"/>
    </row>
    <row r="157" spans="1:11" ht="12.75" customHeight="1" x14ac:dyDescent="0.2">
      <c r="A157" s="142" t="s">
        <v>183</v>
      </c>
      <c r="B157" s="139" t="s">
        <v>149</v>
      </c>
      <c r="C157" s="62" t="s">
        <v>150</v>
      </c>
      <c r="D157" s="63"/>
      <c r="E157" s="64"/>
      <c r="F157" s="57"/>
      <c r="G157" s="75">
        <f>SUM(G158:G163)</f>
        <v>0</v>
      </c>
      <c r="H157" s="75">
        <f>ROUND(G157*$D$7,2)</f>
        <v>0</v>
      </c>
      <c r="I157" s="139"/>
    </row>
    <row r="158" spans="1:11" x14ac:dyDescent="0.2">
      <c r="A158" s="143"/>
      <c r="B158" s="140"/>
      <c r="C158" s="65" t="s">
        <v>151</v>
      </c>
      <c r="D158" s="66"/>
      <c r="E158" s="67"/>
      <c r="F158" s="56"/>
      <c r="G158" s="76">
        <f t="shared" ref="G158:G163" si="26">ROUND(E158*F158,2)</f>
        <v>0</v>
      </c>
      <c r="H158" s="68"/>
      <c r="I158" s="140"/>
    </row>
    <row r="159" spans="1:11" x14ac:dyDescent="0.2">
      <c r="A159" s="143"/>
      <c r="B159" s="140"/>
      <c r="C159" s="65" t="s">
        <v>152</v>
      </c>
      <c r="D159" s="66"/>
      <c r="E159" s="67"/>
      <c r="F159" s="56"/>
      <c r="G159" s="76">
        <f t="shared" si="26"/>
        <v>0</v>
      </c>
      <c r="H159" s="68"/>
      <c r="I159" s="140"/>
    </row>
    <row r="160" spans="1:11" x14ac:dyDescent="0.2">
      <c r="A160" s="143"/>
      <c r="B160" s="140"/>
      <c r="C160" s="65" t="s">
        <v>153</v>
      </c>
      <c r="D160" s="66"/>
      <c r="E160" s="67"/>
      <c r="F160" s="56"/>
      <c r="G160" s="76">
        <f t="shared" si="26"/>
        <v>0</v>
      </c>
      <c r="H160" s="68"/>
      <c r="I160" s="140"/>
    </row>
    <row r="161" spans="1:9" x14ac:dyDescent="0.2">
      <c r="A161" s="143"/>
      <c r="B161" s="140"/>
      <c r="C161" s="65" t="s">
        <v>154</v>
      </c>
      <c r="D161" s="66"/>
      <c r="E161" s="67"/>
      <c r="F161" s="56"/>
      <c r="G161" s="76">
        <f t="shared" si="26"/>
        <v>0</v>
      </c>
      <c r="H161" s="68"/>
      <c r="I161" s="140"/>
    </row>
    <row r="162" spans="1:9" x14ac:dyDescent="0.2">
      <c r="A162" s="143"/>
      <c r="B162" s="140"/>
      <c r="C162" s="68" t="s">
        <v>155</v>
      </c>
      <c r="D162" s="66"/>
      <c r="E162" s="67"/>
      <c r="F162" s="56"/>
      <c r="G162" s="76">
        <f t="shared" si="26"/>
        <v>0</v>
      </c>
      <c r="H162" s="68"/>
      <c r="I162" s="140"/>
    </row>
    <row r="163" spans="1:9" x14ac:dyDescent="0.2">
      <c r="A163" s="144"/>
      <c r="B163" s="141"/>
      <c r="C163" s="68" t="s">
        <v>155</v>
      </c>
      <c r="D163" s="66"/>
      <c r="E163" s="67"/>
      <c r="F163" s="56"/>
      <c r="G163" s="76">
        <f t="shared" si="26"/>
        <v>0</v>
      </c>
      <c r="H163" s="68"/>
      <c r="I163" s="141"/>
    </row>
    <row r="164" spans="1:9" ht="12.75" customHeight="1" x14ac:dyDescent="0.2">
      <c r="A164" s="142" t="s">
        <v>184</v>
      </c>
      <c r="B164" s="139" t="s">
        <v>149</v>
      </c>
      <c r="C164" s="62" t="s">
        <v>150</v>
      </c>
      <c r="D164" s="63"/>
      <c r="E164" s="64"/>
      <c r="F164" s="57"/>
      <c r="G164" s="75">
        <f>SUM(G165:G170)</f>
        <v>0</v>
      </c>
      <c r="H164" s="75">
        <f>ROUND(G164*$D$7,2)</f>
        <v>0</v>
      </c>
      <c r="I164" s="139"/>
    </row>
    <row r="165" spans="1:9" x14ac:dyDescent="0.2">
      <c r="A165" s="143"/>
      <c r="B165" s="140"/>
      <c r="C165" s="65" t="s">
        <v>151</v>
      </c>
      <c r="D165" s="66"/>
      <c r="E165" s="67"/>
      <c r="F165" s="56"/>
      <c r="G165" s="76">
        <f t="shared" ref="G165:G170" si="27">ROUND(E165*F165,2)</f>
        <v>0</v>
      </c>
      <c r="H165" s="68"/>
      <c r="I165" s="140"/>
    </row>
    <row r="166" spans="1:9" x14ac:dyDescent="0.2">
      <c r="A166" s="143"/>
      <c r="B166" s="140"/>
      <c r="C166" s="65" t="s">
        <v>152</v>
      </c>
      <c r="D166" s="66"/>
      <c r="E166" s="67"/>
      <c r="F166" s="56"/>
      <c r="G166" s="76">
        <f t="shared" si="27"/>
        <v>0</v>
      </c>
      <c r="H166" s="68"/>
      <c r="I166" s="140"/>
    </row>
    <row r="167" spans="1:9" x14ac:dyDescent="0.2">
      <c r="A167" s="143"/>
      <c r="B167" s="140"/>
      <c r="C167" s="65" t="s">
        <v>153</v>
      </c>
      <c r="D167" s="66"/>
      <c r="E167" s="67"/>
      <c r="F167" s="56"/>
      <c r="G167" s="76">
        <f t="shared" si="27"/>
        <v>0</v>
      </c>
      <c r="H167" s="68"/>
      <c r="I167" s="140"/>
    </row>
    <row r="168" spans="1:9" x14ac:dyDescent="0.2">
      <c r="A168" s="143"/>
      <c r="B168" s="140"/>
      <c r="C168" s="65" t="s">
        <v>154</v>
      </c>
      <c r="D168" s="66"/>
      <c r="E168" s="67"/>
      <c r="F168" s="56"/>
      <c r="G168" s="76">
        <f t="shared" si="27"/>
        <v>0</v>
      </c>
      <c r="H168" s="68"/>
      <c r="I168" s="140"/>
    </row>
    <row r="169" spans="1:9" x14ac:dyDescent="0.2">
      <c r="A169" s="143"/>
      <c r="B169" s="140"/>
      <c r="C169" s="68" t="s">
        <v>155</v>
      </c>
      <c r="D169" s="66"/>
      <c r="E169" s="67"/>
      <c r="F169" s="56"/>
      <c r="G169" s="76">
        <f t="shared" si="27"/>
        <v>0</v>
      </c>
      <c r="H169" s="68"/>
      <c r="I169" s="140"/>
    </row>
    <row r="170" spans="1:9" x14ac:dyDescent="0.2">
      <c r="A170" s="144"/>
      <c r="B170" s="141"/>
      <c r="C170" s="68" t="s">
        <v>155</v>
      </c>
      <c r="D170" s="66"/>
      <c r="E170" s="67"/>
      <c r="F170" s="56"/>
      <c r="G170" s="76">
        <f t="shared" si="27"/>
        <v>0</v>
      </c>
      <c r="H170" s="68"/>
      <c r="I170" s="141"/>
    </row>
    <row r="171" spans="1:9" ht="12.75" customHeight="1" x14ac:dyDescent="0.2">
      <c r="A171" s="142" t="s">
        <v>185</v>
      </c>
      <c r="B171" s="139" t="s">
        <v>149</v>
      </c>
      <c r="C171" s="62" t="s">
        <v>150</v>
      </c>
      <c r="D171" s="63"/>
      <c r="E171" s="64"/>
      <c r="F171" s="57"/>
      <c r="G171" s="75">
        <f>SUM(G172:G177)</f>
        <v>0</v>
      </c>
      <c r="H171" s="75">
        <f>ROUND(G171*$D$7,2)</f>
        <v>0</v>
      </c>
      <c r="I171" s="139"/>
    </row>
    <row r="172" spans="1:9" ht="12.75" customHeight="1" x14ac:dyDescent="0.2">
      <c r="A172" s="143"/>
      <c r="B172" s="140"/>
      <c r="C172" s="65" t="s">
        <v>151</v>
      </c>
      <c r="D172" s="66"/>
      <c r="E172" s="67"/>
      <c r="F172" s="56"/>
      <c r="G172" s="76">
        <f t="shared" ref="G172:G177" si="28">ROUND(E172*F172,2)</f>
        <v>0</v>
      </c>
      <c r="H172" s="68"/>
      <c r="I172" s="140"/>
    </row>
    <row r="173" spans="1:9" ht="12.75" customHeight="1" x14ac:dyDescent="0.2">
      <c r="A173" s="143"/>
      <c r="B173" s="140"/>
      <c r="C173" s="65" t="s">
        <v>152</v>
      </c>
      <c r="D173" s="66"/>
      <c r="E173" s="67"/>
      <c r="F173" s="56"/>
      <c r="G173" s="76">
        <f t="shared" si="28"/>
        <v>0</v>
      </c>
      <c r="H173" s="68"/>
      <c r="I173" s="140"/>
    </row>
    <row r="174" spans="1:9" ht="12.75" customHeight="1" x14ac:dyDescent="0.2">
      <c r="A174" s="143"/>
      <c r="B174" s="140"/>
      <c r="C174" s="65" t="s">
        <v>153</v>
      </c>
      <c r="D174" s="66"/>
      <c r="E174" s="67"/>
      <c r="F174" s="56"/>
      <c r="G174" s="76">
        <f t="shared" si="28"/>
        <v>0</v>
      </c>
      <c r="H174" s="68"/>
      <c r="I174" s="140"/>
    </row>
    <row r="175" spans="1:9" ht="12.75" customHeight="1" x14ac:dyDescent="0.2">
      <c r="A175" s="143"/>
      <c r="B175" s="140"/>
      <c r="C175" s="65" t="s">
        <v>154</v>
      </c>
      <c r="D175" s="66"/>
      <c r="E175" s="67"/>
      <c r="F175" s="56"/>
      <c r="G175" s="76">
        <f t="shared" si="28"/>
        <v>0</v>
      </c>
      <c r="H175" s="68"/>
      <c r="I175" s="140"/>
    </row>
    <row r="176" spans="1:9" ht="12.75" customHeight="1" x14ac:dyDescent="0.2">
      <c r="A176" s="143"/>
      <c r="B176" s="140"/>
      <c r="C176" s="68" t="s">
        <v>155</v>
      </c>
      <c r="D176" s="66"/>
      <c r="E176" s="67"/>
      <c r="F176" s="56"/>
      <c r="G176" s="76">
        <f t="shared" si="28"/>
        <v>0</v>
      </c>
      <c r="H176" s="68"/>
      <c r="I176" s="140"/>
    </row>
    <row r="177" spans="1:9" ht="12.75" customHeight="1" x14ac:dyDescent="0.2">
      <c r="A177" s="144"/>
      <c r="B177" s="141"/>
      <c r="C177" s="68" t="s">
        <v>155</v>
      </c>
      <c r="D177" s="66"/>
      <c r="E177" s="67"/>
      <c r="F177" s="56"/>
      <c r="G177" s="76">
        <f t="shared" si="28"/>
        <v>0</v>
      </c>
      <c r="H177" s="68"/>
      <c r="I177" s="141"/>
    </row>
    <row r="178" spans="1:9" ht="12.75" customHeight="1" x14ac:dyDescent="0.2">
      <c r="A178" s="142" t="s">
        <v>186</v>
      </c>
      <c r="B178" s="139" t="s">
        <v>149</v>
      </c>
      <c r="C178" s="62" t="s">
        <v>150</v>
      </c>
      <c r="D178" s="63"/>
      <c r="E178" s="64"/>
      <c r="F178" s="57"/>
      <c r="G178" s="75">
        <f>SUM(G179:G184)</f>
        <v>0</v>
      </c>
      <c r="H178" s="75">
        <f>ROUND(G178*$D$7,2)</f>
        <v>0</v>
      </c>
      <c r="I178" s="139"/>
    </row>
    <row r="179" spans="1:9" ht="12.75" customHeight="1" x14ac:dyDescent="0.2">
      <c r="A179" s="143"/>
      <c r="B179" s="140"/>
      <c r="C179" s="65" t="s">
        <v>151</v>
      </c>
      <c r="D179" s="66"/>
      <c r="E179" s="67"/>
      <c r="F179" s="56"/>
      <c r="G179" s="76">
        <f t="shared" ref="G179:G184" si="29">ROUND(E179*F179,2)</f>
        <v>0</v>
      </c>
      <c r="H179" s="68"/>
      <c r="I179" s="140"/>
    </row>
    <row r="180" spans="1:9" ht="12.75" customHeight="1" x14ac:dyDescent="0.2">
      <c r="A180" s="143"/>
      <c r="B180" s="140"/>
      <c r="C180" s="65" t="s">
        <v>152</v>
      </c>
      <c r="D180" s="66"/>
      <c r="E180" s="67"/>
      <c r="F180" s="56"/>
      <c r="G180" s="76">
        <f t="shared" si="29"/>
        <v>0</v>
      </c>
      <c r="H180" s="68"/>
      <c r="I180" s="140"/>
    </row>
    <row r="181" spans="1:9" ht="12.75" customHeight="1" x14ac:dyDescent="0.2">
      <c r="A181" s="143"/>
      <c r="B181" s="140"/>
      <c r="C181" s="65" t="s">
        <v>153</v>
      </c>
      <c r="D181" s="66"/>
      <c r="E181" s="67"/>
      <c r="F181" s="56"/>
      <c r="G181" s="76">
        <f t="shared" si="29"/>
        <v>0</v>
      </c>
      <c r="H181" s="68"/>
      <c r="I181" s="140"/>
    </row>
    <row r="182" spans="1:9" ht="12.75" customHeight="1" x14ac:dyDescent="0.2">
      <c r="A182" s="143"/>
      <c r="B182" s="140"/>
      <c r="C182" s="65" t="s">
        <v>154</v>
      </c>
      <c r="D182" s="66"/>
      <c r="E182" s="67"/>
      <c r="F182" s="56"/>
      <c r="G182" s="76">
        <f t="shared" si="29"/>
        <v>0</v>
      </c>
      <c r="H182" s="68"/>
      <c r="I182" s="140"/>
    </row>
    <row r="183" spans="1:9" ht="12.75" customHeight="1" x14ac:dyDescent="0.2">
      <c r="A183" s="143"/>
      <c r="B183" s="140"/>
      <c r="C183" s="68" t="s">
        <v>155</v>
      </c>
      <c r="D183" s="66"/>
      <c r="E183" s="67"/>
      <c r="F183" s="56"/>
      <c r="G183" s="76">
        <f t="shared" si="29"/>
        <v>0</v>
      </c>
      <c r="H183" s="68"/>
      <c r="I183" s="140"/>
    </row>
    <row r="184" spans="1:9" ht="12.75" customHeight="1" x14ac:dyDescent="0.2">
      <c r="A184" s="144"/>
      <c r="B184" s="141"/>
      <c r="C184" s="68" t="s">
        <v>155</v>
      </c>
      <c r="D184" s="66"/>
      <c r="E184" s="67"/>
      <c r="F184" s="56"/>
      <c r="G184" s="76">
        <f t="shared" si="29"/>
        <v>0</v>
      </c>
      <c r="H184" s="68"/>
      <c r="I184" s="141"/>
    </row>
    <row r="185" spans="1:9" ht="12.75" customHeight="1" x14ac:dyDescent="0.2">
      <c r="A185" s="142" t="s">
        <v>187</v>
      </c>
      <c r="B185" s="139" t="s">
        <v>149</v>
      </c>
      <c r="C185" s="62" t="s">
        <v>150</v>
      </c>
      <c r="D185" s="63"/>
      <c r="E185" s="64"/>
      <c r="F185" s="57"/>
      <c r="G185" s="75">
        <f>SUM(G186:G191)</f>
        <v>0</v>
      </c>
      <c r="H185" s="75">
        <f>ROUND(G185*$D$7,2)</f>
        <v>0</v>
      </c>
      <c r="I185" s="139"/>
    </row>
    <row r="186" spans="1:9" ht="12.75" customHeight="1" x14ac:dyDescent="0.2">
      <c r="A186" s="143"/>
      <c r="B186" s="140"/>
      <c r="C186" s="65" t="s">
        <v>151</v>
      </c>
      <c r="D186" s="66"/>
      <c r="E186" s="67"/>
      <c r="F186" s="56"/>
      <c r="G186" s="76">
        <f t="shared" ref="G186:G191" si="30">ROUND(E186*F186,2)</f>
        <v>0</v>
      </c>
      <c r="H186" s="68"/>
      <c r="I186" s="140"/>
    </row>
    <row r="187" spans="1:9" ht="12.75" customHeight="1" x14ac:dyDescent="0.2">
      <c r="A187" s="143"/>
      <c r="B187" s="140"/>
      <c r="C187" s="65" t="s">
        <v>152</v>
      </c>
      <c r="D187" s="66"/>
      <c r="E187" s="67"/>
      <c r="F187" s="56"/>
      <c r="G187" s="76">
        <f t="shared" si="30"/>
        <v>0</v>
      </c>
      <c r="H187" s="68"/>
      <c r="I187" s="140"/>
    </row>
    <row r="188" spans="1:9" ht="12.75" customHeight="1" x14ac:dyDescent="0.2">
      <c r="A188" s="143"/>
      <c r="B188" s="140"/>
      <c r="C188" s="65" t="s">
        <v>153</v>
      </c>
      <c r="D188" s="66"/>
      <c r="E188" s="67"/>
      <c r="F188" s="56"/>
      <c r="G188" s="76">
        <f t="shared" si="30"/>
        <v>0</v>
      </c>
      <c r="H188" s="68"/>
      <c r="I188" s="140"/>
    </row>
    <row r="189" spans="1:9" ht="12.75" customHeight="1" x14ac:dyDescent="0.2">
      <c r="A189" s="143"/>
      <c r="B189" s="140"/>
      <c r="C189" s="65" t="s">
        <v>154</v>
      </c>
      <c r="D189" s="66"/>
      <c r="E189" s="67"/>
      <c r="F189" s="56"/>
      <c r="G189" s="76">
        <f t="shared" si="30"/>
        <v>0</v>
      </c>
      <c r="H189" s="68"/>
      <c r="I189" s="140"/>
    </row>
    <row r="190" spans="1:9" ht="12.75" customHeight="1" x14ac:dyDescent="0.2">
      <c r="A190" s="143"/>
      <c r="B190" s="140"/>
      <c r="C190" s="68" t="s">
        <v>155</v>
      </c>
      <c r="D190" s="66"/>
      <c r="E190" s="67"/>
      <c r="F190" s="56"/>
      <c r="G190" s="76">
        <f t="shared" si="30"/>
        <v>0</v>
      </c>
      <c r="H190" s="68"/>
      <c r="I190" s="140"/>
    </row>
    <row r="191" spans="1:9" ht="12.75" customHeight="1" x14ac:dyDescent="0.2">
      <c r="A191" s="144"/>
      <c r="B191" s="141"/>
      <c r="C191" s="68" t="s">
        <v>155</v>
      </c>
      <c r="D191" s="66"/>
      <c r="E191" s="67"/>
      <c r="F191" s="56"/>
      <c r="G191" s="76">
        <f t="shared" si="30"/>
        <v>0</v>
      </c>
      <c r="H191" s="68"/>
      <c r="I191" s="141"/>
    </row>
    <row r="192" spans="1:9" ht="12.75" customHeight="1" x14ac:dyDescent="0.2">
      <c r="A192" s="142" t="s">
        <v>188</v>
      </c>
      <c r="B192" s="139" t="s">
        <v>149</v>
      </c>
      <c r="C192" s="62" t="s">
        <v>150</v>
      </c>
      <c r="D192" s="63"/>
      <c r="E192" s="64"/>
      <c r="F192" s="57"/>
      <c r="G192" s="75">
        <f>SUM(G193:G198)</f>
        <v>0</v>
      </c>
      <c r="H192" s="75">
        <f>ROUND(G192*$D$7,2)</f>
        <v>0</v>
      </c>
      <c r="I192" s="139"/>
    </row>
    <row r="193" spans="1:9" ht="12.75" customHeight="1" x14ac:dyDescent="0.2">
      <c r="A193" s="143"/>
      <c r="B193" s="140"/>
      <c r="C193" s="65" t="s">
        <v>151</v>
      </c>
      <c r="D193" s="66"/>
      <c r="E193" s="67"/>
      <c r="F193" s="56"/>
      <c r="G193" s="76">
        <f t="shared" ref="G193:G198" si="31">ROUND(E193*F193,2)</f>
        <v>0</v>
      </c>
      <c r="H193" s="68"/>
      <c r="I193" s="140"/>
    </row>
    <row r="194" spans="1:9" ht="12.75" customHeight="1" x14ac:dyDescent="0.2">
      <c r="A194" s="143"/>
      <c r="B194" s="140"/>
      <c r="C194" s="65" t="s">
        <v>152</v>
      </c>
      <c r="D194" s="66"/>
      <c r="E194" s="67"/>
      <c r="F194" s="56"/>
      <c r="G194" s="76">
        <f t="shared" si="31"/>
        <v>0</v>
      </c>
      <c r="H194" s="68"/>
      <c r="I194" s="140"/>
    </row>
    <row r="195" spans="1:9" ht="12.75" customHeight="1" x14ac:dyDescent="0.2">
      <c r="A195" s="143"/>
      <c r="B195" s="140"/>
      <c r="C195" s="65" t="s">
        <v>153</v>
      </c>
      <c r="D195" s="66"/>
      <c r="E195" s="67"/>
      <c r="F195" s="56"/>
      <c r="G195" s="76">
        <f t="shared" si="31"/>
        <v>0</v>
      </c>
      <c r="H195" s="68"/>
      <c r="I195" s="140"/>
    </row>
    <row r="196" spans="1:9" ht="12.75" customHeight="1" x14ac:dyDescent="0.2">
      <c r="A196" s="143"/>
      <c r="B196" s="140"/>
      <c r="C196" s="65" t="s">
        <v>154</v>
      </c>
      <c r="D196" s="66"/>
      <c r="E196" s="67"/>
      <c r="F196" s="56"/>
      <c r="G196" s="76">
        <f t="shared" si="31"/>
        <v>0</v>
      </c>
      <c r="H196" s="68"/>
      <c r="I196" s="140"/>
    </row>
    <row r="197" spans="1:9" ht="12.75" customHeight="1" x14ac:dyDescent="0.2">
      <c r="A197" s="143"/>
      <c r="B197" s="140"/>
      <c r="C197" s="68" t="s">
        <v>155</v>
      </c>
      <c r="D197" s="66"/>
      <c r="E197" s="67"/>
      <c r="F197" s="56"/>
      <c r="G197" s="76">
        <f t="shared" si="31"/>
        <v>0</v>
      </c>
      <c r="H197" s="68"/>
      <c r="I197" s="140"/>
    </row>
    <row r="198" spans="1:9" ht="12.75" customHeight="1" x14ac:dyDescent="0.2">
      <c r="A198" s="144"/>
      <c r="B198" s="141"/>
      <c r="C198" s="68" t="s">
        <v>155</v>
      </c>
      <c r="D198" s="66"/>
      <c r="E198" s="67"/>
      <c r="F198" s="56"/>
      <c r="G198" s="76">
        <f t="shared" si="31"/>
        <v>0</v>
      </c>
      <c r="H198" s="68"/>
      <c r="I198" s="141"/>
    </row>
    <row r="199" spans="1:9" ht="12.75" customHeight="1" x14ac:dyDescent="0.2">
      <c r="A199" s="142" t="s">
        <v>189</v>
      </c>
      <c r="B199" s="139" t="s">
        <v>149</v>
      </c>
      <c r="C199" s="62" t="s">
        <v>150</v>
      </c>
      <c r="D199" s="63"/>
      <c r="E199" s="64"/>
      <c r="F199" s="57"/>
      <c r="G199" s="75">
        <f>SUM(G200:G205)</f>
        <v>0</v>
      </c>
      <c r="H199" s="75">
        <f>ROUND(G199*$D$7,2)</f>
        <v>0</v>
      </c>
      <c r="I199" s="139"/>
    </row>
    <row r="200" spans="1:9" ht="12.75" customHeight="1" x14ac:dyDescent="0.2">
      <c r="A200" s="143"/>
      <c r="B200" s="140"/>
      <c r="C200" s="65" t="s">
        <v>151</v>
      </c>
      <c r="D200" s="66"/>
      <c r="E200" s="67"/>
      <c r="F200" s="56"/>
      <c r="G200" s="76">
        <f t="shared" ref="G200:G205" si="32">ROUND(E200*F200,2)</f>
        <v>0</v>
      </c>
      <c r="H200" s="68"/>
      <c r="I200" s="140"/>
    </row>
    <row r="201" spans="1:9" ht="12.75" customHeight="1" x14ac:dyDescent="0.2">
      <c r="A201" s="143"/>
      <c r="B201" s="140"/>
      <c r="C201" s="65" t="s">
        <v>152</v>
      </c>
      <c r="D201" s="66"/>
      <c r="E201" s="67"/>
      <c r="F201" s="56"/>
      <c r="G201" s="76">
        <f t="shared" si="32"/>
        <v>0</v>
      </c>
      <c r="H201" s="68"/>
      <c r="I201" s="140"/>
    </row>
    <row r="202" spans="1:9" ht="12.75" customHeight="1" x14ac:dyDescent="0.2">
      <c r="A202" s="143"/>
      <c r="B202" s="140"/>
      <c r="C202" s="65" t="s">
        <v>153</v>
      </c>
      <c r="D202" s="66"/>
      <c r="E202" s="67"/>
      <c r="F202" s="56"/>
      <c r="G202" s="76">
        <f t="shared" si="32"/>
        <v>0</v>
      </c>
      <c r="H202" s="68"/>
      <c r="I202" s="140"/>
    </row>
    <row r="203" spans="1:9" ht="12.75" customHeight="1" x14ac:dyDescent="0.2">
      <c r="A203" s="143"/>
      <c r="B203" s="140"/>
      <c r="C203" s="65" t="s">
        <v>154</v>
      </c>
      <c r="D203" s="66"/>
      <c r="E203" s="67"/>
      <c r="F203" s="56"/>
      <c r="G203" s="76">
        <f t="shared" si="32"/>
        <v>0</v>
      </c>
      <c r="H203" s="68"/>
      <c r="I203" s="140"/>
    </row>
    <row r="204" spans="1:9" ht="12.75" customHeight="1" x14ac:dyDescent="0.2">
      <c r="A204" s="143"/>
      <c r="B204" s="140"/>
      <c r="C204" s="68" t="s">
        <v>155</v>
      </c>
      <c r="D204" s="66"/>
      <c r="E204" s="67"/>
      <c r="F204" s="56"/>
      <c r="G204" s="76">
        <f t="shared" si="32"/>
        <v>0</v>
      </c>
      <c r="H204" s="68"/>
      <c r="I204" s="140"/>
    </row>
    <row r="205" spans="1:9" ht="12.75" customHeight="1" x14ac:dyDescent="0.2">
      <c r="A205" s="144"/>
      <c r="B205" s="141"/>
      <c r="C205" s="68" t="s">
        <v>155</v>
      </c>
      <c r="D205" s="66"/>
      <c r="E205" s="67"/>
      <c r="F205" s="56"/>
      <c r="G205" s="76">
        <f t="shared" si="32"/>
        <v>0</v>
      </c>
      <c r="H205" s="68"/>
      <c r="I205" s="141"/>
    </row>
    <row r="206" spans="1:9" ht="12.75" customHeight="1" x14ac:dyDescent="0.2">
      <c r="A206" s="142" t="s">
        <v>190</v>
      </c>
      <c r="B206" s="139" t="s">
        <v>149</v>
      </c>
      <c r="C206" s="62" t="s">
        <v>150</v>
      </c>
      <c r="D206" s="63"/>
      <c r="E206" s="64"/>
      <c r="F206" s="57"/>
      <c r="G206" s="75">
        <f>SUM(G207:G212)</f>
        <v>0</v>
      </c>
      <c r="H206" s="75">
        <f>ROUND(G206*$D$7,2)</f>
        <v>0</v>
      </c>
      <c r="I206" s="139"/>
    </row>
    <row r="207" spans="1:9" ht="12.75" customHeight="1" x14ac:dyDescent="0.2">
      <c r="A207" s="143"/>
      <c r="B207" s="140"/>
      <c r="C207" s="65" t="s">
        <v>151</v>
      </c>
      <c r="D207" s="66"/>
      <c r="E207" s="67"/>
      <c r="F207" s="56"/>
      <c r="G207" s="76">
        <f t="shared" ref="G207:G212" si="33">ROUND(E207*F207,2)</f>
        <v>0</v>
      </c>
      <c r="H207" s="68"/>
      <c r="I207" s="140"/>
    </row>
    <row r="208" spans="1:9" ht="12.75" customHeight="1" x14ac:dyDescent="0.2">
      <c r="A208" s="143"/>
      <c r="B208" s="140"/>
      <c r="C208" s="65" t="s">
        <v>152</v>
      </c>
      <c r="D208" s="66"/>
      <c r="E208" s="67"/>
      <c r="F208" s="56"/>
      <c r="G208" s="76">
        <f t="shared" si="33"/>
        <v>0</v>
      </c>
      <c r="H208" s="68"/>
      <c r="I208" s="140"/>
    </row>
    <row r="209" spans="1:12" ht="12.75" customHeight="1" x14ac:dyDescent="0.2">
      <c r="A209" s="143"/>
      <c r="B209" s="140"/>
      <c r="C209" s="65" t="s">
        <v>153</v>
      </c>
      <c r="D209" s="66"/>
      <c r="E209" s="67"/>
      <c r="F209" s="56"/>
      <c r="G209" s="76">
        <f t="shared" si="33"/>
        <v>0</v>
      </c>
      <c r="H209" s="68"/>
      <c r="I209" s="140"/>
    </row>
    <row r="210" spans="1:12" ht="12.75" customHeight="1" x14ac:dyDescent="0.2">
      <c r="A210" s="143"/>
      <c r="B210" s="140"/>
      <c r="C210" s="65" t="s">
        <v>154</v>
      </c>
      <c r="D210" s="66"/>
      <c r="E210" s="67"/>
      <c r="F210" s="56"/>
      <c r="G210" s="76">
        <f t="shared" si="33"/>
        <v>0</v>
      </c>
      <c r="H210" s="68"/>
      <c r="I210" s="140"/>
    </row>
    <row r="211" spans="1:12" ht="12.75" customHeight="1" x14ac:dyDescent="0.2">
      <c r="A211" s="143"/>
      <c r="B211" s="140"/>
      <c r="C211" s="68" t="s">
        <v>155</v>
      </c>
      <c r="D211" s="66"/>
      <c r="E211" s="67"/>
      <c r="F211" s="56"/>
      <c r="G211" s="76">
        <f t="shared" si="33"/>
        <v>0</v>
      </c>
      <c r="H211" s="68"/>
      <c r="I211" s="140"/>
    </row>
    <row r="212" spans="1:12" ht="12.75" customHeight="1" x14ac:dyDescent="0.2">
      <c r="A212" s="144"/>
      <c r="B212" s="141"/>
      <c r="C212" s="68" t="s">
        <v>155</v>
      </c>
      <c r="D212" s="66"/>
      <c r="E212" s="67"/>
      <c r="F212" s="56"/>
      <c r="G212" s="76">
        <f t="shared" si="33"/>
        <v>0</v>
      </c>
      <c r="H212" s="68"/>
      <c r="I212" s="141"/>
    </row>
    <row r="213" spans="1:12" ht="12.75" customHeight="1" x14ac:dyDescent="0.2">
      <c r="A213" s="142" t="s">
        <v>191</v>
      </c>
      <c r="B213" s="139" t="s">
        <v>149</v>
      </c>
      <c r="C213" s="62" t="s">
        <v>150</v>
      </c>
      <c r="D213" s="63"/>
      <c r="E213" s="64"/>
      <c r="F213" s="57"/>
      <c r="G213" s="75">
        <f>SUM(G214:G219)</f>
        <v>0</v>
      </c>
      <c r="H213" s="75">
        <f>ROUND(G213*$D$7,2)</f>
        <v>0</v>
      </c>
      <c r="I213" s="139"/>
    </row>
    <row r="214" spans="1:12" ht="12.75" customHeight="1" x14ac:dyDescent="0.2">
      <c r="A214" s="143"/>
      <c r="B214" s="140"/>
      <c r="C214" s="65" t="s">
        <v>151</v>
      </c>
      <c r="D214" s="66"/>
      <c r="E214" s="67"/>
      <c r="F214" s="56"/>
      <c r="G214" s="76">
        <f t="shared" ref="G214:G219" si="34">ROUND(E214*F214,2)</f>
        <v>0</v>
      </c>
      <c r="H214" s="68"/>
      <c r="I214" s="140"/>
    </row>
    <row r="215" spans="1:12" ht="12.75" customHeight="1" x14ac:dyDescent="0.2">
      <c r="A215" s="143"/>
      <c r="B215" s="140"/>
      <c r="C215" s="65" t="s">
        <v>152</v>
      </c>
      <c r="D215" s="66"/>
      <c r="E215" s="67"/>
      <c r="F215" s="56"/>
      <c r="G215" s="76">
        <f t="shared" si="34"/>
        <v>0</v>
      </c>
      <c r="H215" s="68"/>
      <c r="I215" s="140"/>
    </row>
    <row r="216" spans="1:12" ht="12.75" customHeight="1" x14ac:dyDescent="0.2">
      <c r="A216" s="143"/>
      <c r="B216" s="140"/>
      <c r="C216" s="65" t="s">
        <v>153</v>
      </c>
      <c r="D216" s="66"/>
      <c r="E216" s="67"/>
      <c r="F216" s="56"/>
      <c r="G216" s="76">
        <f t="shared" si="34"/>
        <v>0</v>
      </c>
      <c r="H216" s="68"/>
      <c r="I216" s="140"/>
    </row>
    <row r="217" spans="1:12" x14ac:dyDescent="0.2">
      <c r="A217" s="143"/>
      <c r="B217" s="140"/>
      <c r="C217" s="65" t="s">
        <v>154</v>
      </c>
      <c r="D217" s="66"/>
      <c r="E217" s="67"/>
      <c r="F217" s="56"/>
      <c r="G217" s="76">
        <f t="shared" si="34"/>
        <v>0</v>
      </c>
      <c r="H217" s="68"/>
      <c r="I217" s="140"/>
    </row>
    <row r="218" spans="1:12" x14ac:dyDescent="0.2">
      <c r="A218" s="143"/>
      <c r="B218" s="140"/>
      <c r="C218" s="68" t="s">
        <v>155</v>
      </c>
      <c r="D218" s="66"/>
      <c r="E218" s="67"/>
      <c r="F218" s="56"/>
      <c r="G218" s="76">
        <f t="shared" si="34"/>
        <v>0</v>
      </c>
      <c r="H218" s="68"/>
      <c r="I218" s="140"/>
    </row>
    <row r="219" spans="1:12" x14ac:dyDescent="0.2">
      <c r="A219" s="144"/>
      <c r="B219" s="141"/>
      <c r="C219" s="68" t="s">
        <v>155</v>
      </c>
      <c r="D219" s="66"/>
      <c r="E219" s="67"/>
      <c r="F219" s="56"/>
      <c r="G219" s="76">
        <f t="shared" si="34"/>
        <v>0</v>
      </c>
      <c r="H219" s="68"/>
      <c r="I219" s="141"/>
    </row>
    <row r="220" spans="1:12" ht="26.25" customHeight="1" x14ac:dyDescent="0.2">
      <c r="A220" s="51" t="s">
        <v>98</v>
      </c>
      <c r="B220" s="175" t="s">
        <v>81</v>
      </c>
      <c r="C220" s="175"/>
      <c r="D220" s="175"/>
      <c r="E220" s="175"/>
      <c r="F220" s="175"/>
      <c r="G220" s="74">
        <f>SUM(G221:G237)</f>
        <v>0</v>
      </c>
      <c r="H220" s="74">
        <f>SUM(H221:H237)</f>
        <v>0</v>
      </c>
      <c r="I220" s="60"/>
      <c r="J220" s="45"/>
      <c r="K220" s="54" t="s">
        <v>148</v>
      </c>
      <c r="L220" s="54" t="s">
        <v>143</v>
      </c>
    </row>
    <row r="221" spans="1:12" x14ac:dyDescent="0.2">
      <c r="A221" s="46" t="s">
        <v>99</v>
      </c>
      <c r="B221" s="135" t="s">
        <v>72</v>
      </c>
      <c r="C221" s="135"/>
      <c r="D221" s="69" t="s">
        <v>125</v>
      </c>
      <c r="E221" s="70"/>
      <c r="F221" s="73">
        <f>K221*L221</f>
        <v>0</v>
      </c>
      <c r="G221" s="73">
        <f t="shared" si="0"/>
        <v>0</v>
      </c>
      <c r="H221" s="73">
        <f>ROUND(G221*$D$7,2)</f>
        <v>0</v>
      </c>
      <c r="I221" s="50"/>
      <c r="J221" s="45"/>
      <c r="K221" s="56"/>
      <c r="L221" s="56"/>
    </row>
    <row r="222" spans="1:12" x14ac:dyDescent="0.2">
      <c r="A222" s="46" t="s">
        <v>100</v>
      </c>
      <c r="B222" s="135" t="s">
        <v>72</v>
      </c>
      <c r="C222" s="135"/>
      <c r="D222" s="69" t="s">
        <v>125</v>
      </c>
      <c r="E222" s="70"/>
      <c r="F222" s="73">
        <f t="shared" ref="F222:F233" si="35">K222*L222</f>
        <v>0</v>
      </c>
      <c r="G222" s="73">
        <f t="shared" ref="G222:G233" si="36">ROUND(E222*F222,2)</f>
        <v>0</v>
      </c>
      <c r="H222" s="73">
        <f t="shared" ref="H222:H233" si="37">ROUND(G222*$D$7,2)</f>
        <v>0</v>
      </c>
      <c r="I222" s="50"/>
      <c r="J222" s="45"/>
      <c r="K222" s="56"/>
      <c r="L222" s="56"/>
    </row>
    <row r="223" spans="1:12" x14ac:dyDescent="0.2">
      <c r="A223" s="46" t="s">
        <v>101</v>
      </c>
      <c r="B223" s="135" t="s">
        <v>72</v>
      </c>
      <c r="C223" s="135"/>
      <c r="D223" s="69" t="s">
        <v>125</v>
      </c>
      <c r="E223" s="70"/>
      <c r="F223" s="73">
        <f t="shared" si="35"/>
        <v>0</v>
      </c>
      <c r="G223" s="73">
        <f t="shared" si="36"/>
        <v>0</v>
      </c>
      <c r="H223" s="73">
        <f t="shared" si="37"/>
        <v>0</v>
      </c>
      <c r="I223" s="50"/>
      <c r="J223" s="45"/>
      <c r="K223" s="56"/>
      <c r="L223" s="56"/>
    </row>
    <row r="224" spans="1:12" x14ac:dyDescent="0.2">
      <c r="A224" s="46" t="s">
        <v>102</v>
      </c>
      <c r="B224" s="135" t="s">
        <v>72</v>
      </c>
      <c r="C224" s="135"/>
      <c r="D224" s="69" t="s">
        <v>125</v>
      </c>
      <c r="E224" s="70"/>
      <c r="F224" s="73">
        <f t="shared" si="35"/>
        <v>0</v>
      </c>
      <c r="G224" s="73">
        <f t="shared" si="36"/>
        <v>0</v>
      </c>
      <c r="H224" s="73">
        <f t="shared" si="37"/>
        <v>0</v>
      </c>
      <c r="I224" s="50"/>
      <c r="J224" s="45"/>
      <c r="K224" s="56"/>
      <c r="L224" s="56"/>
    </row>
    <row r="225" spans="1:12" x14ac:dyDescent="0.2">
      <c r="A225" s="46" t="s">
        <v>103</v>
      </c>
      <c r="B225" s="135" t="s">
        <v>72</v>
      </c>
      <c r="C225" s="135"/>
      <c r="D225" s="69" t="s">
        <v>125</v>
      </c>
      <c r="E225" s="70"/>
      <c r="F225" s="73">
        <f t="shared" si="35"/>
        <v>0</v>
      </c>
      <c r="G225" s="73">
        <f t="shared" si="36"/>
        <v>0</v>
      </c>
      <c r="H225" s="73">
        <f t="shared" si="37"/>
        <v>0</v>
      </c>
      <c r="I225" s="50"/>
      <c r="J225" s="45"/>
      <c r="K225" s="56"/>
      <c r="L225" s="56"/>
    </row>
    <row r="226" spans="1:12" x14ac:dyDescent="0.2">
      <c r="A226" s="46" t="s">
        <v>221</v>
      </c>
      <c r="B226" s="135" t="s">
        <v>72</v>
      </c>
      <c r="C226" s="135"/>
      <c r="D226" s="69" t="s">
        <v>125</v>
      </c>
      <c r="E226" s="70"/>
      <c r="F226" s="73">
        <f t="shared" si="35"/>
        <v>0</v>
      </c>
      <c r="G226" s="73">
        <f t="shared" si="36"/>
        <v>0</v>
      </c>
      <c r="H226" s="73">
        <f t="shared" si="37"/>
        <v>0</v>
      </c>
      <c r="I226" s="50"/>
      <c r="J226" s="45"/>
      <c r="K226" s="56"/>
      <c r="L226" s="56"/>
    </row>
    <row r="227" spans="1:12" x14ac:dyDescent="0.2">
      <c r="A227" s="46" t="s">
        <v>222</v>
      </c>
      <c r="B227" s="135" t="s">
        <v>72</v>
      </c>
      <c r="C227" s="135"/>
      <c r="D227" s="69" t="s">
        <v>125</v>
      </c>
      <c r="E227" s="70"/>
      <c r="F227" s="73">
        <f t="shared" si="35"/>
        <v>0</v>
      </c>
      <c r="G227" s="73">
        <f t="shared" si="36"/>
        <v>0</v>
      </c>
      <c r="H227" s="73">
        <f t="shared" si="37"/>
        <v>0</v>
      </c>
      <c r="I227" s="50"/>
      <c r="J227" s="45"/>
      <c r="K227" s="56"/>
      <c r="L227" s="56"/>
    </row>
    <row r="228" spans="1:12" x14ac:dyDescent="0.2">
      <c r="A228" s="46" t="s">
        <v>223</v>
      </c>
      <c r="B228" s="135" t="s">
        <v>72</v>
      </c>
      <c r="C228" s="135"/>
      <c r="D228" s="69" t="s">
        <v>125</v>
      </c>
      <c r="E228" s="70"/>
      <c r="F228" s="73">
        <f t="shared" si="35"/>
        <v>0</v>
      </c>
      <c r="G228" s="73">
        <f t="shared" si="36"/>
        <v>0</v>
      </c>
      <c r="H228" s="73">
        <f t="shared" si="37"/>
        <v>0</v>
      </c>
      <c r="I228" s="50"/>
      <c r="J228" s="45"/>
      <c r="K228" s="56"/>
      <c r="L228" s="56"/>
    </row>
    <row r="229" spans="1:12" x14ac:dyDescent="0.2">
      <c r="A229" s="46" t="s">
        <v>224</v>
      </c>
      <c r="B229" s="135" t="s">
        <v>72</v>
      </c>
      <c r="C229" s="135"/>
      <c r="D229" s="69" t="s">
        <v>125</v>
      </c>
      <c r="E229" s="70"/>
      <c r="F229" s="73">
        <f t="shared" si="35"/>
        <v>0</v>
      </c>
      <c r="G229" s="73">
        <f t="shared" si="36"/>
        <v>0</v>
      </c>
      <c r="H229" s="73">
        <f t="shared" si="37"/>
        <v>0</v>
      </c>
      <c r="I229" s="50"/>
      <c r="J229" s="45"/>
      <c r="K229" s="56"/>
      <c r="L229" s="56"/>
    </row>
    <row r="230" spans="1:12" x14ac:dyDescent="0.2">
      <c r="A230" s="46" t="s">
        <v>225</v>
      </c>
      <c r="B230" s="135" t="s">
        <v>72</v>
      </c>
      <c r="C230" s="135"/>
      <c r="D230" s="69" t="s">
        <v>125</v>
      </c>
      <c r="E230" s="70"/>
      <c r="F230" s="73">
        <f t="shared" si="35"/>
        <v>0</v>
      </c>
      <c r="G230" s="73">
        <f t="shared" si="36"/>
        <v>0</v>
      </c>
      <c r="H230" s="73">
        <f t="shared" si="37"/>
        <v>0</v>
      </c>
      <c r="I230" s="50"/>
      <c r="J230" s="45"/>
      <c r="K230" s="56"/>
      <c r="L230" s="56"/>
    </row>
    <row r="231" spans="1:12" x14ac:dyDescent="0.2">
      <c r="A231" s="46" t="s">
        <v>226</v>
      </c>
      <c r="B231" s="135" t="s">
        <v>72</v>
      </c>
      <c r="C231" s="135"/>
      <c r="D231" s="69" t="s">
        <v>125</v>
      </c>
      <c r="E231" s="70"/>
      <c r="F231" s="73">
        <f t="shared" si="35"/>
        <v>0</v>
      </c>
      <c r="G231" s="73">
        <f t="shared" si="36"/>
        <v>0</v>
      </c>
      <c r="H231" s="73">
        <f t="shared" si="37"/>
        <v>0</v>
      </c>
      <c r="I231" s="50"/>
      <c r="J231" s="45"/>
      <c r="K231" s="56"/>
      <c r="L231" s="56"/>
    </row>
    <row r="232" spans="1:12" x14ac:dyDescent="0.2">
      <c r="A232" s="46" t="s">
        <v>227</v>
      </c>
      <c r="B232" s="135" t="s">
        <v>72</v>
      </c>
      <c r="C232" s="135"/>
      <c r="D232" s="69" t="s">
        <v>125</v>
      </c>
      <c r="E232" s="70"/>
      <c r="F232" s="73">
        <f t="shared" si="35"/>
        <v>0</v>
      </c>
      <c r="G232" s="73">
        <f t="shared" si="36"/>
        <v>0</v>
      </c>
      <c r="H232" s="73">
        <f t="shared" si="37"/>
        <v>0</v>
      </c>
      <c r="I232" s="50"/>
      <c r="J232" s="45"/>
      <c r="K232" s="56"/>
      <c r="L232" s="56"/>
    </row>
    <row r="233" spans="1:12" x14ac:dyDescent="0.2">
      <c r="A233" s="46" t="s">
        <v>228</v>
      </c>
      <c r="B233" s="135" t="s">
        <v>72</v>
      </c>
      <c r="C233" s="135"/>
      <c r="D233" s="69" t="s">
        <v>125</v>
      </c>
      <c r="E233" s="70"/>
      <c r="F233" s="73">
        <f t="shared" si="35"/>
        <v>0</v>
      </c>
      <c r="G233" s="73">
        <f t="shared" si="36"/>
        <v>0</v>
      </c>
      <c r="H233" s="73">
        <f t="shared" si="37"/>
        <v>0</v>
      </c>
      <c r="I233" s="50"/>
      <c r="J233" s="45"/>
      <c r="K233" s="56"/>
      <c r="L233" s="56"/>
    </row>
    <row r="234" spans="1:12" x14ac:dyDescent="0.2">
      <c r="A234" s="46" t="s">
        <v>229</v>
      </c>
      <c r="B234" s="135" t="s">
        <v>72</v>
      </c>
      <c r="C234" s="135"/>
      <c r="D234" s="69" t="s">
        <v>125</v>
      </c>
      <c r="E234" s="70"/>
      <c r="F234" s="73">
        <f t="shared" ref="F234:F237" si="38">K234*L234</f>
        <v>0</v>
      </c>
      <c r="G234" s="73">
        <f t="shared" si="0"/>
        <v>0</v>
      </c>
      <c r="H234" s="73">
        <f t="shared" ref="H234:H237" si="39">ROUND(G234*$D$7,2)</f>
        <v>0</v>
      </c>
      <c r="I234" s="50"/>
      <c r="J234" s="45"/>
      <c r="K234" s="56"/>
      <c r="L234" s="56"/>
    </row>
    <row r="235" spans="1:12" x14ac:dyDescent="0.2">
      <c r="A235" s="46" t="s">
        <v>230</v>
      </c>
      <c r="B235" s="135" t="s">
        <v>72</v>
      </c>
      <c r="C235" s="135"/>
      <c r="D235" s="69" t="s">
        <v>125</v>
      </c>
      <c r="E235" s="70"/>
      <c r="F235" s="73">
        <f t="shared" si="38"/>
        <v>0</v>
      </c>
      <c r="G235" s="73">
        <f t="shared" si="0"/>
        <v>0</v>
      </c>
      <c r="H235" s="73">
        <f t="shared" si="39"/>
        <v>0</v>
      </c>
      <c r="I235" s="50"/>
      <c r="J235" s="45"/>
      <c r="K235" s="56"/>
      <c r="L235" s="56"/>
    </row>
    <row r="236" spans="1:12" x14ac:dyDescent="0.2">
      <c r="A236" s="46" t="s">
        <v>231</v>
      </c>
      <c r="B236" s="135" t="s">
        <v>72</v>
      </c>
      <c r="C236" s="135"/>
      <c r="D236" s="69" t="s">
        <v>125</v>
      </c>
      <c r="E236" s="70"/>
      <c r="F236" s="73">
        <f t="shared" si="38"/>
        <v>0</v>
      </c>
      <c r="G236" s="73">
        <f t="shared" si="0"/>
        <v>0</v>
      </c>
      <c r="H236" s="73">
        <f t="shared" si="39"/>
        <v>0</v>
      </c>
      <c r="I236" s="50"/>
      <c r="J236" s="45"/>
      <c r="K236" s="56"/>
      <c r="L236" s="56"/>
    </row>
    <row r="237" spans="1:12" x14ac:dyDescent="0.2">
      <c r="A237" s="46" t="s">
        <v>232</v>
      </c>
      <c r="B237" s="135" t="s">
        <v>72</v>
      </c>
      <c r="C237" s="135"/>
      <c r="D237" s="69" t="s">
        <v>125</v>
      </c>
      <c r="E237" s="70"/>
      <c r="F237" s="73">
        <f t="shared" si="38"/>
        <v>0</v>
      </c>
      <c r="G237" s="73">
        <f t="shared" si="0"/>
        <v>0</v>
      </c>
      <c r="H237" s="73">
        <f t="shared" si="39"/>
        <v>0</v>
      </c>
      <c r="I237" s="50"/>
      <c r="J237" s="45"/>
      <c r="K237" s="56"/>
      <c r="L237" s="56"/>
    </row>
    <row r="238" spans="1:12" ht="26.25" customHeight="1" x14ac:dyDescent="0.2">
      <c r="A238" s="51" t="s">
        <v>104</v>
      </c>
      <c r="B238" s="175" t="s">
        <v>110</v>
      </c>
      <c r="C238" s="175"/>
      <c r="D238" s="175"/>
      <c r="E238" s="175"/>
      <c r="F238" s="175"/>
      <c r="G238" s="74">
        <f>SUM(G239:G243)</f>
        <v>0</v>
      </c>
      <c r="H238" s="74">
        <f>SUM(H239:H243)</f>
        <v>0</v>
      </c>
      <c r="I238" s="60"/>
      <c r="J238" s="45"/>
      <c r="K238" s="54" t="s">
        <v>148</v>
      </c>
      <c r="L238" s="54" t="s">
        <v>143</v>
      </c>
    </row>
    <row r="239" spans="1:12" x14ac:dyDescent="0.2">
      <c r="A239" s="46" t="s">
        <v>105</v>
      </c>
      <c r="B239" s="135" t="s">
        <v>111</v>
      </c>
      <c r="C239" s="135"/>
      <c r="D239" s="69" t="s">
        <v>125</v>
      </c>
      <c r="E239" s="70"/>
      <c r="F239" s="73">
        <f>K239*L239</f>
        <v>0</v>
      </c>
      <c r="G239" s="73">
        <f t="shared" ref="G239:G243" si="40">ROUND(E239*F239,2)</f>
        <v>0</v>
      </c>
      <c r="H239" s="73">
        <f t="shared" ref="H239:H243" si="41">ROUND(G239*$D$7,2)</f>
        <v>0</v>
      </c>
      <c r="I239" s="50"/>
      <c r="J239" s="45"/>
      <c r="K239" s="56"/>
      <c r="L239" s="56"/>
    </row>
    <row r="240" spans="1:12" x14ac:dyDescent="0.2">
      <c r="A240" s="46" t="s">
        <v>106</v>
      </c>
      <c r="B240" s="135" t="s">
        <v>111</v>
      </c>
      <c r="C240" s="135"/>
      <c r="D240" s="69" t="s">
        <v>125</v>
      </c>
      <c r="E240" s="70"/>
      <c r="F240" s="73">
        <f t="shared" ref="F240:F243" si="42">K240*L240</f>
        <v>0</v>
      </c>
      <c r="G240" s="73">
        <f t="shared" si="40"/>
        <v>0</v>
      </c>
      <c r="H240" s="73">
        <f t="shared" si="41"/>
        <v>0</v>
      </c>
      <c r="I240" s="50"/>
      <c r="J240" s="45"/>
      <c r="K240" s="56"/>
      <c r="L240" s="56"/>
    </row>
    <row r="241" spans="1:12" x14ac:dyDescent="0.2">
      <c r="A241" s="46" t="s">
        <v>107</v>
      </c>
      <c r="B241" s="135" t="s">
        <v>111</v>
      </c>
      <c r="C241" s="135"/>
      <c r="D241" s="69" t="s">
        <v>125</v>
      </c>
      <c r="E241" s="70"/>
      <c r="F241" s="73">
        <f t="shared" si="42"/>
        <v>0</v>
      </c>
      <c r="G241" s="73">
        <f t="shared" si="40"/>
        <v>0</v>
      </c>
      <c r="H241" s="73">
        <f t="shared" si="41"/>
        <v>0</v>
      </c>
      <c r="I241" s="50"/>
      <c r="J241" s="45"/>
      <c r="K241" s="56"/>
      <c r="L241" s="56"/>
    </row>
    <row r="242" spans="1:12" x14ac:dyDescent="0.2">
      <c r="A242" s="46" t="s">
        <v>108</v>
      </c>
      <c r="B242" s="135" t="s">
        <v>111</v>
      </c>
      <c r="C242" s="135"/>
      <c r="D242" s="69" t="s">
        <v>125</v>
      </c>
      <c r="E242" s="70"/>
      <c r="F242" s="73">
        <f t="shared" si="42"/>
        <v>0</v>
      </c>
      <c r="G242" s="73">
        <f t="shared" si="40"/>
        <v>0</v>
      </c>
      <c r="H242" s="73">
        <f t="shared" si="41"/>
        <v>0</v>
      </c>
      <c r="I242" s="50"/>
      <c r="J242" s="45"/>
      <c r="K242" s="56"/>
      <c r="L242" s="56"/>
    </row>
    <row r="243" spans="1:12" x14ac:dyDescent="0.2">
      <c r="A243" s="46" t="s">
        <v>109</v>
      </c>
      <c r="B243" s="135" t="s">
        <v>111</v>
      </c>
      <c r="C243" s="135"/>
      <c r="D243" s="69" t="s">
        <v>125</v>
      </c>
      <c r="E243" s="70"/>
      <c r="F243" s="73">
        <f t="shared" si="42"/>
        <v>0</v>
      </c>
      <c r="G243" s="73">
        <f t="shared" si="40"/>
        <v>0</v>
      </c>
      <c r="H243" s="73">
        <f t="shared" si="41"/>
        <v>0</v>
      </c>
      <c r="I243" s="50"/>
      <c r="J243" s="45"/>
      <c r="K243" s="56"/>
      <c r="L243" s="56"/>
    </row>
    <row r="244" spans="1:12" x14ac:dyDescent="0.2">
      <c r="A244" s="174" t="s">
        <v>43</v>
      </c>
      <c r="B244" s="174"/>
      <c r="C244" s="174"/>
      <c r="D244" s="174"/>
      <c r="E244" s="174"/>
      <c r="F244" s="174"/>
      <c r="G244" s="72">
        <f>G10+G21</f>
        <v>0</v>
      </c>
      <c r="H244" s="72">
        <f>H10+H21</f>
        <v>0</v>
      </c>
      <c r="I244" s="44"/>
      <c r="J244" s="45"/>
    </row>
    <row r="245" spans="1:12" x14ac:dyDescent="0.2">
      <c r="G245" s="71"/>
      <c r="H245" s="71"/>
    </row>
  </sheetData>
  <sheetProtection algorithmName="SHA-512" hashValue="/9tDElx3N8M+jNjaeilY2rG16/2UTLu+HiI4hLC4l8uDJCfVWtKHzwuvaqw9kWm+azcS9ymRoDjPUsEZ8B0Hiw==" saltValue="GTRcST87k9jSEUHos4sE1A==" spinCount="100000" sheet="1" objects="1" scenarios="1" formatRows="0"/>
  <mergeCells count="234">
    <mergeCell ref="A109:A113"/>
    <mergeCell ref="B109:B113"/>
    <mergeCell ref="D109:D113"/>
    <mergeCell ref="E109:E113"/>
    <mergeCell ref="F109:F113"/>
    <mergeCell ref="G109:G113"/>
    <mergeCell ref="H109:H113"/>
    <mergeCell ref="I109:I113"/>
    <mergeCell ref="A129:A133"/>
    <mergeCell ref="B129:B133"/>
    <mergeCell ref="D129:D133"/>
    <mergeCell ref="E129:E133"/>
    <mergeCell ref="F129:F133"/>
    <mergeCell ref="G129:G133"/>
    <mergeCell ref="H129:H133"/>
    <mergeCell ref="I129:I133"/>
    <mergeCell ref="A114:A118"/>
    <mergeCell ref="B114:B118"/>
    <mergeCell ref="D114:D118"/>
    <mergeCell ref="E114:E118"/>
    <mergeCell ref="F114:F118"/>
    <mergeCell ref="G114:G118"/>
    <mergeCell ref="H114:H118"/>
    <mergeCell ref="I114:I118"/>
    <mergeCell ref="A99:A103"/>
    <mergeCell ref="B99:B103"/>
    <mergeCell ref="D99:D103"/>
    <mergeCell ref="E99:E103"/>
    <mergeCell ref="F99:F103"/>
    <mergeCell ref="G99:G103"/>
    <mergeCell ref="H99:H103"/>
    <mergeCell ref="I99:I103"/>
    <mergeCell ref="A104:A108"/>
    <mergeCell ref="B104:B108"/>
    <mergeCell ref="D104:D108"/>
    <mergeCell ref="E104:E108"/>
    <mergeCell ref="F104:F108"/>
    <mergeCell ref="G104:G108"/>
    <mergeCell ref="H104:H108"/>
    <mergeCell ref="I104:I108"/>
    <mergeCell ref="B60:C60"/>
    <mergeCell ref="B61:C61"/>
    <mergeCell ref="B39:C39"/>
    <mergeCell ref="B40:C40"/>
    <mergeCell ref="B41:C41"/>
    <mergeCell ref="B42:C42"/>
    <mergeCell ref="B68:C68"/>
    <mergeCell ref="B72:C72"/>
    <mergeCell ref="B73:C73"/>
    <mergeCell ref="B62:C62"/>
    <mergeCell ref="B63:C63"/>
    <mergeCell ref="B64:C64"/>
    <mergeCell ref="B65:C65"/>
    <mergeCell ref="B66:C66"/>
    <mergeCell ref="B67:C67"/>
    <mergeCell ref="B69:C69"/>
    <mergeCell ref="B70:C70"/>
    <mergeCell ref="B71:F71"/>
    <mergeCell ref="B45:C45"/>
    <mergeCell ref="B46:C46"/>
    <mergeCell ref="B58:C58"/>
    <mergeCell ref="B59:C59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4:I138"/>
    <mergeCell ref="A139:A143"/>
    <mergeCell ref="B139:B143"/>
    <mergeCell ref="D139:D143"/>
    <mergeCell ref="E139:E143"/>
    <mergeCell ref="F139:F143"/>
    <mergeCell ref="A134:A138"/>
    <mergeCell ref="B134:B138"/>
    <mergeCell ref="D134:D138"/>
    <mergeCell ref="E134:E138"/>
    <mergeCell ref="F134:F138"/>
    <mergeCell ref="G134:G138"/>
    <mergeCell ref="H134:H138"/>
    <mergeCell ref="G139:G143"/>
    <mergeCell ref="H139:H143"/>
    <mergeCell ref="I139:I143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119:I12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A119:A123"/>
    <mergeCell ref="B119:B123"/>
    <mergeCell ref="D119:D123"/>
    <mergeCell ref="E119:E123"/>
    <mergeCell ref="F119:F123"/>
    <mergeCell ref="H119:H123"/>
    <mergeCell ref="G119:G12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50:A156"/>
    <mergeCell ref="B150:B156"/>
    <mergeCell ref="I150:I156"/>
    <mergeCell ref="B149:F149"/>
    <mergeCell ref="A157:A163"/>
    <mergeCell ref="B157:B163"/>
    <mergeCell ref="I157:I163"/>
    <mergeCell ref="A164:A170"/>
    <mergeCell ref="B164:B170"/>
    <mergeCell ref="I164:I170"/>
    <mergeCell ref="A171:A177"/>
    <mergeCell ref="B171:B177"/>
    <mergeCell ref="I171:I177"/>
    <mergeCell ref="A178:A184"/>
    <mergeCell ref="B178:B184"/>
    <mergeCell ref="I178:I184"/>
    <mergeCell ref="A185:A191"/>
    <mergeCell ref="B185:B191"/>
    <mergeCell ref="I185:I191"/>
    <mergeCell ref="I213:I219"/>
    <mergeCell ref="B220:F220"/>
    <mergeCell ref="B221:C221"/>
    <mergeCell ref="A192:A198"/>
    <mergeCell ref="B192:B198"/>
    <mergeCell ref="I192:I198"/>
    <mergeCell ref="A199:A205"/>
    <mergeCell ref="B199:B205"/>
    <mergeCell ref="I199:I205"/>
    <mergeCell ref="A206:A212"/>
    <mergeCell ref="B206:B212"/>
    <mergeCell ref="I206:I212"/>
    <mergeCell ref="B238:F238"/>
    <mergeCell ref="B239:C239"/>
    <mergeCell ref="B240:C240"/>
    <mergeCell ref="B241:C241"/>
    <mergeCell ref="B242:C242"/>
    <mergeCell ref="B243:C243"/>
    <mergeCell ref="A244:F244"/>
    <mergeCell ref="A213:A219"/>
    <mergeCell ref="B213:B219"/>
    <mergeCell ref="B234:C234"/>
    <mergeCell ref="B235:C235"/>
    <mergeCell ref="B236:C236"/>
    <mergeCell ref="B237:C237"/>
    <mergeCell ref="B229:C229"/>
    <mergeCell ref="B230:C230"/>
    <mergeCell ref="B231:C231"/>
    <mergeCell ref="B232:C232"/>
    <mergeCell ref="B233:C233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222:C222"/>
    <mergeCell ref="B223:C223"/>
    <mergeCell ref="B224:C224"/>
    <mergeCell ref="B225:C225"/>
    <mergeCell ref="B226:C226"/>
    <mergeCell ref="B227:C227"/>
    <mergeCell ref="B228:C22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F98"/>
  </mergeCells>
  <conditionalFormatting sqref="L10:L20">
    <cfRule type="duplicateValues" dxfId="18" priority="1"/>
  </conditionalFormatting>
  <dataValidations count="9">
    <dataValidation allowBlank="1" showErrorMessage="1" sqref="F99:F148"/>
    <dataValidation allowBlank="1" showInputMessage="1" showErrorMessage="1" prompt="Įveskite vienos pareigybės darbuotojų fizinio rodiklio pasiekimui skiriamą darbo laiką valandomis." sqref="E99:E148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99:I1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70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>
    <tabColor rgb="FF92D050"/>
    <pageSetUpPr fitToPage="1"/>
  </sheetPr>
  <dimension ref="A1:S246"/>
  <sheetViews>
    <sheetView zoomScaleNormal="100" workbookViewId="0">
      <pane ySplit="9" topLeftCell="A10" activePane="bottomLeft" state="frozen"/>
      <selection pane="bottomLeft" activeCell="F24" sqref="F24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38" si="0">ROUND(E11*F11,2)</f>
        <v>0</v>
      </c>
      <c r="H11" s="73">
        <f t="shared" ref="H11:H98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G22+G33+G44+G72+G99+G150+G221+G239</f>
        <v>0</v>
      </c>
      <c r="H21" s="72">
        <f>H22+H33+H44+H72+H99+H150+H221+H239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3.25" customHeight="1" x14ac:dyDescent="0.2">
      <c r="A33" s="51" t="s">
        <v>8</v>
      </c>
      <c r="B33" s="164" t="s">
        <v>259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SUM(G45:G71)</f>
        <v>0</v>
      </c>
      <c r="H44" s="74">
        <f>SUM(H45:H71)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1" si="4">ROUND(E45*F45,2)</f>
        <v>0</v>
      </c>
      <c r="H45" s="73">
        <f t="shared" ref="H45:H71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x14ac:dyDescent="0.2">
      <c r="A71" s="46" t="s">
        <v>206</v>
      </c>
      <c r="B71" s="135" t="s">
        <v>12</v>
      </c>
      <c r="C71" s="135"/>
      <c r="D71" s="47"/>
      <c r="E71" s="48"/>
      <c r="F71" s="49"/>
      <c r="G71" s="73">
        <f t="shared" si="4"/>
        <v>0</v>
      </c>
      <c r="H71" s="73">
        <f t="shared" si="5"/>
        <v>0</v>
      </c>
      <c r="I71" s="50"/>
      <c r="J71" s="45"/>
    </row>
    <row r="72" spans="1:19" ht="51.75" customHeight="1" x14ac:dyDescent="0.2">
      <c r="A72" s="51" t="s">
        <v>10</v>
      </c>
      <c r="B72" s="164" t="s">
        <v>115</v>
      </c>
      <c r="C72" s="165"/>
      <c r="D72" s="165"/>
      <c r="E72" s="165"/>
      <c r="F72" s="166"/>
      <c r="G72" s="74">
        <f>SUM(G73:G98)</f>
        <v>0</v>
      </c>
      <c r="H72" s="74">
        <f>SUM(H73:H98)</f>
        <v>0</v>
      </c>
      <c r="I72" s="52"/>
      <c r="J72" s="45"/>
      <c r="K72" s="54" t="s">
        <v>117</v>
      </c>
      <c r="L72" s="54" t="s">
        <v>118</v>
      </c>
      <c r="M72" s="54" t="s">
        <v>119</v>
      </c>
      <c r="N72" s="54" t="s">
        <v>120</v>
      </c>
      <c r="O72" s="54" t="s">
        <v>121</v>
      </c>
      <c r="P72" s="54" t="s">
        <v>122</v>
      </c>
      <c r="Q72" s="54" t="s">
        <v>123</v>
      </c>
      <c r="R72" s="54" t="s">
        <v>124</v>
      </c>
    </row>
    <row r="73" spans="1:19" x14ac:dyDescent="0.2">
      <c r="A73" s="46" t="s">
        <v>55</v>
      </c>
      <c r="B73" s="135" t="s">
        <v>116</v>
      </c>
      <c r="C73" s="135"/>
      <c r="D73" s="47"/>
      <c r="E73" s="77">
        <v>1</v>
      </c>
      <c r="F73" s="73">
        <f>R73</f>
        <v>0</v>
      </c>
      <c r="G73" s="73">
        <f t="shared" ref="G73:G98" si="6">ROUND(E73*F73,2)</f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>IFERROR(ROUND((L73-N73)/M73,2),"0")</f>
        <v>0</v>
      </c>
      <c r="P73" s="56"/>
      <c r="Q73" s="58"/>
      <c r="R73" s="76">
        <f>O73*P73*Q73</f>
        <v>0</v>
      </c>
      <c r="S73" s="80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46" t="s">
        <v>56</v>
      </c>
      <c r="B74" s="135" t="s">
        <v>116</v>
      </c>
      <c r="C74" s="135"/>
      <c r="D74" s="47"/>
      <c r="E74" s="77">
        <v>1</v>
      </c>
      <c r="F74" s="73">
        <f t="shared" ref="F74:F98" si="7">R74</f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ref="O74:O98" si="8">IFERROR(ROUND((L74-N74)/M74,2),"0")</f>
        <v>0</v>
      </c>
      <c r="P74" s="56"/>
      <c r="Q74" s="58"/>
      <c r="R74" s="76">
        <f t="shared" ref="R74:R98" si="9">O74*P74*Q74</f>
        <v>0</v>
      </c>
      <c r="S74" s="80" t="str">
        <f t="shared" ref="S74:S98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46" t="s">
        <v>57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/>
    </row>
    <row r="76" spans="1:19" x14ac:dyDescent="0.2">
      <c r="A76" s="46" t="s">
        <v>58</v>
      </c>
      <c r="B76" s="135" t="s">
        <v>116</v>
      </c>
      <c r="C76" s="135"/>
      <c r="D76" s="47"/>
      <c r="E76" s="77">
        <v>1</v>
      </c>
      <c r="F76" s="73">
        <f t="shared" si="7"/>
        <v>0</v>
      </c>
      <c r="G76" s="73">
        <f t="shared" si="6"/>
        <v>0</v>
      </c>
      <c r="H76" s="73">
        <f t="shared" si="1"/>
        <v>0</v>
      </c>
      <c r="I76" s="50"/>
      <c r="J76" s="45"/>
      <c r="K76" s="55"/>
      <c r="L76" s="56"/>
      <c r="M76" s="56"/>
      <c r="N76" s="56"/>
      <c r="O76" s="76" t="str">
        <f t="shared" si="8"/>
        <v>0</v>
      </c>
      <c r="P76" s="56"/>
      <c r="Q76" s="58"/>
      <c r="R76" s="76">
        <f t="shared" si="9"/>
        <v>0</v>
      </c>
      <c r="S76" s="80"/>
    </row>
    <row r="77" spans="1:19" x14ac:dyDescent="0.2">
      <c r="A77" s="46" t="s">
        <v>59</v>
      </c>
      <c r="B77" s="135" t="s">
        <v>116</v>
      </c>
      <c r="C77" s="135"/>
      <c r="D77" s="47"/>
      <c r="E77" s="77">
        <v>1</v>
      </c>
      <c r="F77" s="73">
        <f t="shared" si="7"/>
        <v>0</v>
      </c>
      <c r="G77" s="73">
        <f t="shared" si="6"/>
        <v>0</v>
      </c>
      <c r="H77" s="73">
        <f t="shared" si="1"/>
        <v>0</v>
      </c>
      <c r="I77" s="50"/>
      <c r="J77" s="45"/>
      <c r="K77" s="55"/>
      <c r="L77" s="56"/>
      <c r="M77" s="56"/>
      <c r="N77" s="56"/>
      <c r="O77" s="76" t="str">
        <f t="shared" si="8"/>
        <v>0</v>
      </c>
      <c r="P77" s="56"/>
      <c r="Q77" s="58"/>
      <c r="R77" s="76">
        <f t="shared" si="9"/>
        <v>0</v>
      </c>
      <c r="S77" s="80"/>
    </row>
    <row r="78" spans="1:19" x14ac:dyDescent="0.2">
      <c r="A78" s="46" t="s">
        <v>60</v>
      </c>
      <c r="B78" s="135" t="s">
        <v>116</v>
      </c>
      <c r="C78" s="135"/>
      <c r="D78" s="47"/>
      <c r="E78" s="77">
        <v>1</v>
      </c>
      <c r="F78" s="73">
        <f t="shared" si="7"/>
        <v>0</v>
      </c>
      <c r="G78" s="73">
        <f t="shared" si="6"/>
        <v>0</v>
      </c>
      <c r="H78" s="73">
        <f t="shared" si="1"/>
        <v>0</v>
      </c>
      <c r="I78" s="50"/>
      <c r="J78" s="45"/>
      <c r="K78" s="55"/>
      <c r="L78" s="56"/>
      <c r="M78" s="56"/>
      <c r="N78" s="56"/>
      <c r="O78" s="76" t="str">
        <f t="shared" si="8"/>
        <v>0</v>
      </c>
      <c r="P78" s="56"/>
      <c r="Q78" s="58"/>
      <c r="R78" s="76">
        <f t="shared" si="9"/>
        <v>0</v>
      </c>
      <c r="S78" s="80"/>
    </row>
    <row r="79" spans="1:19" x14ac:dyDescent="0.2">
      <c r="A79" s="46" t="s">
        <v>61</v>
      </c>
      <c r="B79" s="135" t="s">
        <v>116</v>
      </c>
      <c r="C79" s="135"/>
      <c r="D79" s="47"/>
      <c r="E79" s="77">
        <v>1</v>
      </c>
      <c r="F79" s="73">
        <f t="shared" si="7"/>
        <v>0</v>
      </c>
      <c r="G79" s="73">
        <f t="shared" si="6"/>
        <v>0</v>
      </c>
      <c r="H79" s="73">
        <f t="shared" si="1"/>
        <v>0</v>
      </c>
      <c r="I79" s="50"/>
      <c r="J79" s="45"/>
      <c r="K79" s="55"/>
      <c r="L79" s="56"/>
      <c r="M79" s="56"/>
      <c r="N79" s="56"/>
      <c r="O79" s="76" t="str">
        <f t="shared" si="8"/>
        <v>0</v>
      </c>
      <c r="P79" s="56"/>
      <c r="Q79" s="58"/>
      <c r="R79" s="76">
        <f t="shared" si="9"/>
        <v>0</v>
      </c>
      <c r="S79" s="80"/>
    </row>
    <row r="80" spans="1:19" x14ac:dyDescent="0.2">
      <c r="A80" s="46" t="s">
        <v>62</v>
      </c>
      <c r="B80" s="135" t="s">
        <v>116</v>
      </c>
      <c r="C80" s="135"/>
      <c r="D80" s="47"/>
      <c r="E80" s="77">
        <v>1</v>
      </c>
      <c r="F80" s="73">
        <f t="shared" si="7"/>
        <v>0</v>
      </c>
      <c r="G80" s="73">
        <f t="shared" si="6"/>
        <v>0</v>
      </c>
      <c r="H80" s="73">
        <f t="shared" si="1"/>
        <v>0</v>
      </c>
      <c r="I80" s="50"/>
      <c r="J80" s="45"/>
      <c r="K80" s="55"/>
      <c r="L80" s="56"/>
      <c r="M80" s="56"/>
      <c r="N80" s="56"/>
      <c r="O80" s="76" t="str">
        <f t="shared" si="8"/>
        <v>0</v>
      </c>
      <c r="P80" s="56"/>
      <c r="Q80" s="58"/>
      <c r="R80" s="76">
        <f t="shared" si="9"/>
        <v>0</v>
      </c>
      <c r="S80" s="80"/>
    </row>
    <row r="81" spans="1:19" x14ac:dyDescent="0.2">
      <c r="A81" s="46" t="s">
        <v>63</v>
      </c>
      <c r="B81" s="135" t="s">
        <v>116</v>
      </c>
      <c r="C81" s="135"/>
      <c r="D81" s="47"/>
      <c r="E81" s="77">
        <v>1</v>
      </c>
      <c r="F81" s="73">
        <f t="shared" si="7"/>
        <v>0</v>
      </c>
      <c r="G81" s="73">
        <f t="shared" si="6"/>
        <v>0</v>
      </c>
      <c r="H81" s="73">
        <f t="shared" si="1"/>
        <v>0</v>
      </c>
      <c r="I81" s="50"/>
      <c r="J81" s="45"/>
      <c r="K81" s="55"/>
      <c r="L81" s="56"/>
      <c r="M81" s="56"/>
      <c r="N81" s="56"/>
      <c r="O81" s="76" t="str">
        <f t="shared" si="8"/>
        <v>0</v>
      </c>
      <c r="P81" s="56"/>
      <c r="Q81" s="58"/>
      <c r="R81" s="76">
        <f t="shared" si="9"/>
        <v>0</v>
      </c>
      <c r="S81" s="80"/>
    </row>
    <row r="82" spans="1:19" x14ac:dyDescent="0.2">
      <c r="A82" s="46" t="s">
        <v>64</v>
      </c>
      <c r="B82" s="135" t="s">
        <v>116</v>
      </c>
      <c r="C82" s="135"/>
      <c r="D82" s="47"/>
      <c r="E82" s="77">
        <v>1</v>
      </c>
      <c r="F82" s="73">
        <f t="shared" si="7"/>
        <v>0</v>
      </c>
      <c r="G82" s="73">
        <f t="shared" si="6"/>
        <v>0</v>
      </c>
      <c r="H82" s="73">
        <f t="shared" si="1"/>
        <v>0</v>
      </c>
      <c r="I82" s="50"/>
      <c r="J82" s="45"/>
      <c r="K82" s="55"/>
      <c r="L82" s="56"/>
      <c r="M82" s="56"/>
      <c r="N82" s="56"/>
      <c r="O82" s="76" t="str">
        <f t="shared" si="8"/>
        <v>0</v>
      </c>
      <c r="P82" s="56"/>
      <c r="Q82" s="58"/>
      <c r="R82" s="76">
        <f t="shared" si="9"/>
        <v>0</v>
      </c>
      <c r="S82" s="80"/>
    </row>
    <row r="83" spans="1:19" x14ac:dyDescent="0.2">
      <c r="A83" s="46" t="s">
        <v>135</v>
      </c>
      <c r="B83" s="135" t="s">
        <v>116</v>
      </c>
      <c r="C83" s="135"/>
      <c r="D83" s="47"/>
      <c r="E83" s="77">
        <v>1</v>
      </c>
      <c r="F83" s="73">
        <f t="shared" si="7"/>
        <v>0</v>
      </c>
      <c r="G83" s="73">
        <f t="shared" si="6"/>
        <v>0</v>
      </c>
      <c r="H83" s="73">
        <f t="shared" si="1"/>
        <v>0</v>
      </c>
      <c r="I83" s="50"/>
      <c r="J83" s="45"/>
      <c r="K83" s="55"/>
      <c r="L83" s="56"/>
      <c r="M83" s="56"/>
      <c r="N83" s="56"/>
      <c r="O83" s="76" t="str">
        <f t="shared" si="8"/>
        <v>0</v>
      </c>
      <c r="P83" s="56"/>
      <c r="Q83" s="58"/>
      <c r="R83" s="76">
        <f t="shared" si="9"/>
        <v>0</v>
      </c>
      <c r="S83" s="80"/>
    </row>
    <row r="84" spans="1:19" x14ac:dyDescent="0.2">
      <c r="A84" s="46" t="s">
        <v>136</v>
      </c>
      <c r="B84" s="135" t="s">
        <v>116</v>
      </c>
      <c r="C84" s="135"/>
      <c r="D84" s="47"/>
      <c r="E84" s="77">
        <v>1</v>
      </c>
      <c r="F84" s="73">
        <f t="shared" si="7"/>
        <v>0</v>
      </c>
      <c r="G84" s="73">
        <f t="shared" si="6"/>
        <v>0</v>
      </c>
      <c r="H84" s="73">
        <f t="shared" si="1"/>
        <v>0</v>
      </c>
      <c r="I84" s="50"/>
      <c r="J84" s="45"/>
      <c r="K84" s="55"/>
      <c r="L84" s="56"/>
      <c r="M84" s="56"/>
      <c r="N84" s="56"/>
      <c r="O84" s="76" t="str">
        <f t="shared" si="8"/>
        <v>0</v>
      </c>
      <c r="P84" s="56"/>
      <c r="Q84" s="58"/>
      <c r="R84" s="76">
        <f t="shared" si="9"/>
        <v>0</v>
      </c>
      <c r="S84" s="80"/>
    </row>
    <row r="85" spans="1:19" x14ac:dyDescent="0.2">
      <c r="A85" s="46" t="s">
        <v>137</v>
      </c>
      <c r="B85" s="135" t="s">
        <v>116</v>
      </c>
      <c r="C85" s="135"/>
      <c r="D85" s="47"/>
      <c r="E85" s="77">
        <v>1</v>
      </c>
      <c r="F85" s="73">
        <f t="shared" si="7"/>
        <v>0</v>
      </c>
      <c r="G85" s="73">
        <f t="shared" si="6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8"/>
        <v>0</v>
      </c>
      <c r="P85" s="56"/>
      <c r="Q85" s="58"/>
      <c r="R85" s="76">
        <f t="shared" si="9"/>
        <v>0</v>
      </c>
      <c r="S85" s="80"/>
    </row>
    <row r="86" spans="1:19" x14ac:dyDescent="0.2">
      <c r="A86" s="46" t="s">
        <v>138</v>
      </c>
      <c r="B86" s="135" t="s">
        <v>116</v>
      </c>
      <c r="C86" s="135"/>
      <c r="D86" s="47"/>
      <c r="E86" s="77">
        <v>1</v>
      </c>
      <c r="F86" s="73">
        <f t="shared" si="7"/>
        <v>0</v>
      </c>
      <c r="G86" s="73">
        <f t="shared" si="6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8"/>
        <v>0</v>
      </c>
      <c r="P86" s="56"/>
      <c r="Q86" s="58"/>
      <c r="R86" s="76">
        <f t="shared" si="9"/>
        <v>0</v>
      </c>
      <c r="S86" s="80" t="str">
        <f t="shared" ca="1" si="10"/>
        <v xml:space="preserve"> </v>
      </c>
    </row>
    <row r="87" spans="1:19" x14ac:dyDescent="0.2">
      <c r="A87" s="46" t="s">
        <v>139</v>
      </c>
      <c r="B87" s="135" t="s">
        <v>116</v>
      </c>
      <c r="C87" s="135"/>
      <c r="D87" s="47"/>
      <c r="E87" s="77">
        <v>1</v>
      </c>
      <c r="F87" s="73">
        <f t="shared" si="7"/>
        <v>0</v>
      </c>
      <c r="G87" s="73">
        <f t="shared" si="6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8"/>
        <v>0</v>
      </c>
      <c r="P87" s="56"/>
      <c r="Q87" s="58"/>
      <c r="R87" s="76">
        <f t="shared" si="9"/>
        <v>0</v>
      </c>
      <c r="S87" s="80" t="str">
        <f t="shared" ca="1" si="10"/>
        <v xml:space="preserve"> </v>
      </c>
    </row>
    <row r="88" spans="1:19" x14ac:dyDescent="0.2">
      <c r="A88" s="46" t="s">
        <v>207</v>
      </c>
      <c r="B88" s="135" t="s">
        <v>116</v>
      </c>
      <c r="C88" s="135"/>
      <c r="D88" s="47"/>
      <c r="E88" s="77">
        <v>1</v>
      </c>
      <c r="F88" s="73">
        <f t="shared" si="7"/>
        <v>0</v>
      </c>
      <c r="G88" s="73">
        <f t="shared" si="6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8"/>
        <v>0</v>
      </c>
      <c r="P88" s="56"/>
      <c r="Q88" s="58"/>
      <c r="R88" s="76">
        <f t="shared" si="9"/>
        <v>0</v>
      </c>
      <c r="S88" s="80" t="str">
        <f t="shared" ca="1" si="10"/>
        <v xml:space="preserve"> </v>
      </c>
    </row>
    <row r="89" spans="1:19" x14ac:dyDescent="0.2">
      <c r="A89" s="46" t="s">
        <v>208</v>
      </c>
      <c r="B89" s="135" t="s">
        <v>116</v>
      </c>
      <c r="C89" s="135"/>
      <c r="D89" s="47"/>
      <c r="E89" s="77">
        <v>1</v>
      </c>
      <c r="F89" s="73">
        <f t="shared" si="7"/>
        <v>0</v>
      </c>
      <c r="G89" s="73">
        <f t="shared" si="6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8"/>
        <v>0</v>
      </c>
      <c r="P89" s="56"/>
      <c r="Q89" s="58"/>
      <c r="R89" s="76">
        <f t="shared" si="9"/>
        <v>0</v>
      </c>
      <c r="S89" s="80" t="str">
        <f t="shared" ca="1" si="10"/>
        <v xml:space="preserve"> </v>
      </c>
    </row>
    <row r="90" spans="1:19" x14ac:dyDescent="0.2">
      <c r="A90" s="46" t="s">
        <v>209</v>
      </c>
      <c r="B90" s="135" t="s">
        <v>116</v>
      </c>
      <c r="C90" s="135"/>
      <c r="D90" s="47"/>
      <c r="E90" s="77">
        <v>1</v>
      </c>
      <c r="F90" s="73">
        <f t="shared" si="7"/>
        <v>0</v>
      </c>
      <c r="G90" s="73">
        <f t="shared" si="6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8"/>
        <v>0</v>
      </c>
      <c r="P90" s="56"/>
      <c r="Q90" s="58"/>
      <c r="R90" s="76">
        <f t="shared" si="9"/>
        <v>0</v>
      </c>
      <c r="S90" s="80" t="str">
        <f t="shared" ca="1" si="10"/>
        <v xml:space="preserve"> </v>
      </c>
    </row>
    <row r="91" spans="1:19" x14ac:dyDescent="0.2">
      <c r="A91" s="46" t="s">
        <v>210</v>
      </c>
      <c r="B91" s="135" t="s">
        <v>116</v>
      </c>
      <c r="C91" s="135"/>
      <c r="D91" s="47"/>
      <c r="E91" s="77">
        <v>1</v>
      </c>
      <c r="F91" s="73">
        <f t="shared" si="7"/>
        <v>0</v>
      </c>
      <c r="G91" s="73">
        <f t="shared" si="6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8"/>
        <v>0</v>
      </c>
      <c r="P91" s="56"/>
      <c r="Q91" s="58"/>
      <c r="R91" s="76">
        <f t="shared" si="9"/>
        <v>0</v>
      </c>
      <c r="S91" s="80" t="str">
        <f t="shared" ca="1" si="10"/>
        <v xml:space="preserve"> </v>
      </c>
    </row>
    <row r="92" spans="1:19" x14ac:dyDescent="0.2">
      <c r="A92" s="46" t="s">
        <v>211</v>
      </c>
      <c r="B92" s="135" t="s">
        <v>116</v>
      </c>
      <c r="C92" s="135"/>
      <c r="D92" s="47"/>
      <c r="E92" s="77">
        <v>1</v>
      </c>
      <c r="F92" s="73">
        <f t="shared" si="7"/>
        <v>0</v>
      </c>
      <c r="G92" s="73">
        <f t="shared" si="6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8"/>
        <v>0</v>
      </c>
      <c r="P92" s="56"/>
      <c r="Q92" s="58"/>
      <c r="R92" s="76">
        <f t="shared" si="9"/>
        <v>0</v>
      </c>
      <c r="S92" s="80" t="str">
        <f t="shared" ca="1" si="10"/>
        <v xml:space="preserve"> </v>
      </c>
    </row>
    <row r="93" spans="1:19" x14ac:dyDescent="0.2">
      <c r="A93" s="46" t="s">
        <v>212</v>
      </c>
      <c r="B93" s="135" t="s">
        <v>116</v>
      </c>
      <c r="C93" s="135"/>
      <c r="D93" s="47"/>
      <c r="E93" s="77">
        <v>1</v>
      </c>
      <c r="F93" s="73">
        <f t="shared" si="7"/>
        <v>0</v>
      </c>
      <c r="G93" s="73">
        <f t="shared" si="6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8"/>
        <v>0</v>
      </c>
      <c r="P93" s="56"/>
      <c r="Q93" s="58"/>
      <c r="R93" s="76">
        <f t="shared" si="9"/>
        <v>0</v>
      </c>
      <c r="S93" s="80" t="str">
        <f t="shared" ca="1" si="10"/>
        <v xml:space="preserve"> </v>
      </c>
    </row>
    <row r="94" spans="1:19" x14ac:dyDescent="0.2">
      <c r="A94" s="46" t="s">
        <v>213</v>
      </c>
      <c r="B94" s="135" t="s">
        <v>116</v>
      </c>
      <c r="C94" s="135"/>
      <c r="D94" s="47"/>
      <c r="E94" s="77">
        <v>1</v>
      </c>
      <c r="F94" s="73">
        <f t="shared" si="7"/>
        <v>0</v>
      </c>
      <c r="G94" s="73">
        <f t="shared" si="6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8"/>
        <v>0</v>
      </c>
      <c r="P94" s="56"/>
      <c r="Q94" s="58"/>
      <c r="R94" s="76">
        <f t="shared" si="9"/>
        <v>0</v>
      </c>
      <c r="S94" s="80" t="str">
        <f t="shared" ca="1" si="10"/>
        <v xml:space="preserve"> </v>
      </c>
    </row>
    <row r="95" spans="1:19" x14ac:dyDescent="0.2">
      <c r="A95" s="46" t="s">
        <v>214</v>
      </c>
      <c r="B95" s="135" t="s">
        <v>116</v>
      </c>
      <c r="C95" s="135"/>
      <c r="D95" s="47"/>
      <c r="E95" s="77">
        <v>1</v>
      </c>
      <c r="F95" s="73">
        <f t="shared" si="7"/>
        <v>0</v>
      </c>
      <c r="G95" s="73">
        <f t="shared" si="6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8"/>
        <v>0</v>
      </c>
      <c r="P95" s="56"/>
      <c r="Q95" s="58"/>
      <c r="R95" s="76">
        <f t="shared" si="9"/>
        <v>0</v>
      </c>
      <c r="S95" s="80" t="str">
        <f t="shared" ca="1" si="10"/>
        <v xml:space="preserve"> </v>
      </c>
    </row>
    <row r="96" spans="1:19" x14ac:dyDescent="0.2">
      <c r="A96" s="46" t="s">
        <v>215</v>
      </c>
      <c r="B96" s="135" t="s">
        <v>116</v>
      </c>
      <c r="C96" s="135"/>
      <c r="D96" s="47"/>
      <c r="E96" s="77">
        <v>1</v>
      </c>
      <c r="F96" s="73">
        <f t="shared" si="7"/>
        <v>0</v>
      </c>
      <c r="G96" s="73">
        <f t="shared" si="6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8"/>
        <v>0</v>
      </c>
      <c r="P96" s="56"/>
      <c r="Q96" s="58"/>
      <c r="R96" s="76">
        <f t="shared" si="9"/>
        <v>0</v>
      </c>
      <c r="S96" s="80" t="str">
        <f t="shared" ca="1" si="10"/>
        <v xml:space="preserve"> </v>
      </c>
    </row>
    <row r="97" spans="1:19" x14ac:dyDescent="0.2">
      <c r="A97" s="46" t="s">
        <v>216</v>
      </c>
      <c r="B97" s="135" t="s">
        <v>116</v>
      </c>
      <c r="C97" s="135"/>
      <c r="D97" s="47"/>
      <c r="E97" s="77">
        <v>1</v>
      </c>
      <c r="F97" s="73">
        <f t="shared" si="7"/>
        <v>0</v>
      </c>
      <c r="G97" s="73">
        <f t="shared" si="6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8"/>
        <v>0</v>
      </c>
      <c r="P97" s="56"/>
      <c r="Q97" s="58"/>
      <c r="R97" s="76">
        <f t="shared" si="9"/>
        <v>0</v>
      </c>
      <c r="S97" s="80" t="str">
        <f t="shared" ca="1" si="10"/>
        <v xml:space="preserve"> </v>
      </c>
    </row>
    <row r="98" spans="1:19" x14ac:dyDescent="0.2">
      <c r="A98" s="46" t="s">
        <v>217</v>
      </c>
      <c r="B98" s="135" t="s">
        <v>116</v>
      </c>
      <c r="C98" s="135"/>
      <c r="D98" s="47"/>
      <c r="E98" s="77">
        <v>1</v>
      </c>
      <c r="F98" s="73">
        <f t="shared" si="7"/>
        <v>0</v>
      </c>
      <c r="G98" s="73">
        <f t="shared" si="6"/>
        <v>0</v>
      </c>
      <c r="H98" s="73">
        <f t="shared" si="1"/>
        <v>0</v>
      </c>
      <c r="I98" s="50"/>
      <c r="J98" s="45"/>
      <c r="K98" s="55"/>
      <c r="L98" s="56"/>
      <c r="M98" s="56"/>
      <c r="N98" s="56"/>
      <c r="O98" s="76" t="str">
        <f t="shared" si="8"/>
        <v>0</v>
      </c>
      <c r="P98" s="56"/>
      <c r="Q98" s="58"/>
      <c r="R98" s="76">
        <f t="shared" si="9"/>
        <v>0</v>
      </c>
      <c r="S98" s="80" t="str">
        <f t="shared" ca="1" si="10"/>
        <v xml:space="preserve"> </v>
      </c>
    </row>
    <row r="99" spans="1:19" ht="39" customHeight="1" x14ac:dyDescent="0.2">
      <c r="A99" s="51" t="s">
        <v>65</v>
      </c>
      <c r="B99" s="136" t="s">
        <v>79</v>
      </c>
      <c r="C99" s="137"/>
      <c r="D99" s="137"/>
      <c r="E99" s="137"/>
      <c r="F99" s="138"/>
      <c r="G99" s="74">
        <f>SUM(G100:G149)</f>
        <v>0</v>
      </c>
      <c r="H99" s="74">
        <f>SUM(H100:H149)</f>
        <v>0</v>
      </c>
      <c r="I99" s="60"/>
      <c r="J99" s="45"/>
      <c r="K99" s="54" t="s">
        <v>181</v>
      </c>
    </row>
    <row r="100" spans="1:19" x14ac:dyDescent="0.2">
      <c r="A100" s="151" t="s">
        <v>66</v>
      </c>
      <c r="B100" s="154" t="s">
        <v>112</v>
      </c>
      <c r="C100" s="50" t="s">
        <v>113</v>
      </c>
      <c r="D100" s="157" t="s">
        <v>5</v>
      </c>
      <c r="E100" s="160"/>
      <c r="F100" s="145" t="str">
        <f>IFERROR(ROUND(AVERAGE(K100:K104),2),"0")</f>
        <v>0</v>
      </c>
      <c r="G100" s="145">
        <f>ROUND(E100*F100,2)</f>
        <v>0</v>
      </c>
      <c r="H100" s="145">
        <f>ROUND(G100*$D$7,2)</f>
        <v>0</v>
      </c>
      <c r="I100" s="148"/>
      <c r="J100" s="61"/>
      <c r="K100" s="56"/>
    </row>
    <row r="101" spans="1:19" x14ac:dyDescent="0.2">
      <c r="A101" s="152"/>
      <c r="B101" s="155"/>
      <c r="C101" s="50" t="s">
        <v>113</v>
      </c>
      <c r="D101" s="158"/>
      <c r="E101" s="161"/>
      <c r="F101" s="146"/>
      <c r="G101" s="146"/>
      <c r="H101" s="146"/>
      <c r="I101" s="149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9" x14ac:dyDescent="0.2">
      <c r="A104" s="153"/>
      <c r="B104" s="156"/>
      <c r="C104" s="50" t="s">
        <v>113</v>
      </c>
      <c r="D104" s="159"/>
      <c r="E104" s="162"/>
      <c r="F104" s="147"/>
      <c r="G104" s="147"/>
      <c r="H104" s="147"/>
      <c r="I104" s="150"/>
      <c r="J104" s="61"/>
      <c r="K104" s="56"/>
    </row>
    <row r="105" spans="1:19" x14ac:dyDescent="0.2">
      <c r="A105" s="151" t="s">
        <v>67</v>
      </c>
      <c r="B105" s="154" t="s">
        <v>112</v>
      </c>
      <c r="C105" s="50" t="s">
        <v>113</v>
      </c>
      <c r="D105" s="157" t="s">
        <v>5</v>
      </c>
      <c r="E105" s="160"/>
      <c r="F105" s="145" t="str">
        <f t="shared" ref="F105" si="11">IFERROR(ROUND(AVERAGE(K105:K109),2),"0")</f>
        <v>0</v>
      </c>
      <c r="G105" s="145">
        <f>ROUND(E105*F105,2)</f>
        <v>0</v>
      </c>
      <c r="H105" s="145">
        <f>ROUND(G105*$D$7,2)</f>
        <v>0</v>
      </c>
      <c r="I105" s="148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9" x14ac:dyDescent="0.2">
      <c r="A109" s="153"/>
      <c r="B109" s="156"/>
      <c r="C109" s="50" t="s">
        <v>113</v>
      </c>
      <c r="D109" s="159"/>
      <c r="E109" s="162"/>
      <c r="F109" s="147"/>
      <c r="G109" s="147"/>
      <c r="H109" s="147"/>
      <c r="I109" s="150"/>
      <c r="J109" s="61"/>
      <c r="K109" s="56"/>
    </row>
    <row r="110" spans="1:19" x14ac:dyDescent="0.2">
      <c r="A110" s="151" t="s">
        <v>68</v>
      </c>
      <c r="B110" s="154" t="s">
        <v>112</v>
      </c>
      <c r="C110" s="50" t="s">
        <v>113</v>
      </c>
      <c r="D110" s="157" t="s">
        <v>5</v>
      </c>
      <c r="E110" s="160"/>
      <c r="F110" s="145" t="str">
        <f t="shared" ref="F110" si="12">IFERROR(ROUND(AVERAGE(K110:K114),2),"0")</f>
        <v>0</v>
      </c>
      <c r="G110" s="145">
        <f>ROUND(E110*F110,2)</f>
        <v>0</v>
      </c>
      <c r="H110" s="145">
        <f>ROUND(G110*$D$7,2)</f>
        <v>0</v>
      </c>
      <c r="I110" s="148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3"/>
      <c r="B114" s="156"/>
      <c r="C114" s="50" t="s">
        <v>113</v>
      </c>
      <c r="D114" s="159"/>
      <c r="E114" s="162"/>
      <c r="F114" s="147"/>
      <c r="G114" s="147"/>
      <c r="H114" s="147"/>
      <c r="I114" s="150"/>
      <c r="J114" s="61"/>
      <c r="K114" s="56"/>
    </row>
    <row r="115" spans="1:11" x14ac:dyDescent="0.2">
      <c r="A115" s="151" t="s">
        <v>69</v>
      </c>
      <c r="B115" s="154" t="s">
        <v>112</v>
      </c>
      <c r="C115" s="50" t="s">
        <v>113</v>
      </c>
      <c r="D115" s="157" t="s">
        <v>5</v>
      </c>
      <c r="E115" s="160"/>
      <c r="F115" s="145" t="str">
        <f t="shared" ref="F115" si="13">IFERROR(ROUND(AVERAGE(K115:K119),2),"0")</f>
        <v>0</v>
      </c>
      <c r="G115" s="145">
        <f>ROUND(E115*F115,2)</f>
        <v>0</v>
      </c>
      <c r="H115" s="145">
        <f>ROUND(G115*$D$7,2)</f>
        <v>0</v>
      </c>
      <c r="I115" s="148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3"/>
      <c r="B119" s="156"/>
      <c r="C119" s="50" t="s">
        <v>113</v>
      </c>
      <c r="D119" s="159"/>
      <c r="E119" s="162"/>
      <c r="F119" s="147"/>
      <c r="G119" s="147"/>
      <c r="H119" s="147"/>
      <c r="I119" s="150"/>
      <c r="J119" s="61"/>
      <c r="K119" s="56"/>
    </row>
    <row r="120" spans="1:11" x14ac:dyDescent="0.2">
      <c r="A120" s="151" t="s">
        <v>70</v>
      </c>
      <c r="B120" s="154" t="s">
        <v>112</v>
      </c>
      <c r="C120" s="50" t="s">
        <v>113</v>
      </c>
      <c r="D120" s="157" t="s">
        <v>5</v>
      </c>
      <c r="E120" s="160"/>
      <c r="F120" s="145" t="str">
        <f t="shared" ref="F120" si="14">IFERROR(ROUND(AVERAGE(K120:K124),2),"0")</f>
        <v>0</v>
      </c>
      <c r="G120" s="145">
        <f>ROUND(E120*F120,2)</f>
        <v>0</v>
      </c>
      <c r="H120" s="145">
        <f>ROUND(G120*$D$7,2)</f>
        <v>0</v>
      </c>
      <c r="I120" s="148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3"/>
      <c r="B124" s="156"/>
      <c r="C124" s="50" t="s">
        <v>113</v>
      </c>
      <c r="D124" s="159"/>
      <c r="E124" s="162"/>
      <c r="F124" s="147"/>
      <c r="G124" s="147"/>
      <c r="H124" s="147"/>
      <c r="I124" s="150"/>
      <c r="J124" s="61"/>
      <c r="K124" s="56"/>
    </row>
    <row r="125" spans="1:11" x14ac:dyDescent="0.2">
      <c r="A125" s="151" t="s">
        <v>74</v>
      </c>
      <c r="B125" s="154" t="s">
        <v>112</v>
      </c>
      <c r="C125" s="50" t="s">
        <v>113</v>
      </c>
      <c r="D125" s="157" t="s">
        <v>5</v>
      </c>
      <c r="E125" s="160"/>
      <c r="F125" s="145" t="str">
        <f t="shared" ref="F125" si="15">IFERROR(ROUND(AVERAGE(K125:K129),2),"0")</f>
        <v>0</v>
      </c>
      <c r="G125" s="145">
        <f>ROUND(E125*F125,2)</f>
        <v>0</v>
      </c>
      <c r="H125" s="145">
        <f>ROUND(G125*$D$7,2)</f>
        <v>0</v>
      </c>
      <c r="I125" s="148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2"/>
      <c r="B128" s="155"/>
      <c r="C128" s="50" t="s">
        <v>113</v>
      </c>
      <c r="D128" s="158"/>
      <c r="E128" s="161"/>
      <c r="F128" s="146"/>
      <c r="G128" s="146"/>
      <c r="H128" s="146"/>
      <c r="I128" s="149"/>
      <c r="J128" s="61"/>
      <c r="K128" s="56"/>
    </row>
    <row r="129" spans="1:11" x14ac:dyDescent="0.2">
      <c r="A129" s="153"/>
      <c r="B129" s="156"/>
      <c r="C129" s="50" t="s">
        <v>113</v>
      </c>
      <c r="D129" s="159"/>
      <c r="E129" s="162"/>
      <c r="F129" s="147"/>
      <c r="G129" s="147"/>
      <c r="H129" s="147"/>
      <c r="I129" s="150"/>
      <c r="J129" s="61"/>
      <c r="K129" s="56"/>
    </row>
    <row r="130" spans="1:11" x14ac:dyDescent="0.2">
      <c r="A130" s="151" t="s">
        <v>75</v>
      </c>
      <c r="B130" s="154" t="s">
        <v>112</v>
      </c>
      <c r="C130" s="50" t="s">
        <v>113</v>
      </c>
      <c r="D130" s="157" t="s">
        <v>5</v>
      </c>
      <c r="E130" s="160"/>
      <c r="F130" s="145" t="str">
        <f t="shared" ref="F130" si="16">IFERROR(ROUND(AVERAGE(K130:K134),2),"0")</f>
        <v>0</v>
      </c>
      <c r="G130" s="145">
        <f>ROUND(E130*F130,2)</f>
        <v>0</v>
      </c>
      <c r="H130" s="145">
        <f>ROUND(G130*$D$7,2)</f>
        <v>0</v>
      </c>
      <c r="I130" s="148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2"/>
      <c r="B133" s="155"/>
      <c r="C133" s="50" t="s">
        <v>113</v>
      </c>
      <c r="D133" s="158"/>
      <c r="E133" s="161"/>
      <c r="F133" s="146"/>
      <c r="G133" s="146"/>
      <c r="H133" s="146"/>
      <c r="I133" s="149"/>
      <c r="J133" s="61"/>
      <c r="K133" s="56"/>
    </row>
    <row r="134" spans="1:11" x14ac:dyDescent="0.2">
      <c r="A134" s="153"/>
      <c r="B134" s="156"/>
      <c r="C134" s="50" t="s">
        <v>113</v>
      </c>
      <c r="D134" s="159"/>
      <c r="E134" s="162"/>
      <c r="F134" s="147"/>
      <c r="G134" s="147"/>
      <c r="H134" s="147"/>
      <c r="I134" s="150"/>
      <c r="J134" s="61"/>
      <c r="K134" s="56"/>
    </row>
    <row r="135" spans="1:11" x14ac:dyDescent="0.2">
      <c r="A135" s="151" t="s">
        <v>76</v>
      </c>
      <c r="B135" s="154" t="s">
        <v>112</v>
      </c>
      <c r="C135" s="50" t="s">
        <v>113</v>
      </c>
      <c r="D135" s="157" t="s">
        <v>5</v>
      </c>
      <c r="E135" s="160"/>
      <c r="F135" s="145" t="str">
        <f t="shared" ref="F135" si="17">IFERROR(ROUND(AVERAGE(K135:K139),2),"0")</f>
        <v>0</v>
      </c>
      <c r="G135" s="145">
        <f>ROUND(E135*F135,2)</f>
        <v>0</v>
      </c>
      <c r="H135" s="145">
        <f>ROUND(G135*$D$7,2)</f>
        <v>0</v>
      </c>
      <c r="I135" s="148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2"/>
      <c r="B138" s="155"/>
      <c r="C138" s="50" t="s">
        <v>113</v>
      </c>
      <c r="D138" s="158"/>
      <c r="E138" s="161"/>
      <c r="F138" s="146"/>
      <c r="G138" s="146"/>
      <c r="H138" s="146"/>
      <c r="I138" s="149"/>
      <c r="J138" s="61"/>
      <c r="K138" s="56"/>
    </row>
    <row r="139" spans="1:11" x14ac:dyDescent="0.2">
      <c r="A139" s="153"/>
      <c r="B139" s="156"/>
      <c r="C139" s="50" t="s">
        <v>113</v>
      </c>
      <c r="D139" s="159"/>
      <c r="E139" s="162"/>
      <c r="F139" s="147"/>
      <c r="G139" s="147"/>
      <c r="H139" s="147"/>
      <c r="I139" s="150"/>
      <c r="J139" s="61"/>
      <c r="K139" s="56"/>
    </row>
    <row r="140" spans="1:11" x14ac:dyDescent="0.2">
      <c r="A140" s="151" t="s">
        <v>77</v>
      </c>
      <c r="B140" s="154" t="s">
        <v>112</v>
      </c>
      <c r="C140" s="50" t="s">
        <v>113</v>
      </c>
      <c r="D140" s="157" t="s">
        <v>5</v>
      </c>
      <c r="E140" s="160"/>
      <c r="F140" s="145" t="str">
        <f t="shared" ref="F140" si="18">IFERROR(ROUND(AVERAGE(K140:K144),2),"0")</f>
        <v>0</v>
      </c>
      <c r="G140" s="145">
        <f>ROUND(E140*F140,2)</f>
        <v>0</v>
      </c>
      <c r="H140" s="145">
        <f>ROUND(G140*$D$7,2)</f>
        <v>0</v>
      </c>
      <c r="I140" s="148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2"/>
      <c r="B143" s="155"/>
      <c r="C143" s="50" t="s">
        <v>113</v>
      </c>
      <c r="D143" s="158"/>
      <c r="E143" s="161"/>
      <c r="F143" s="146"/>
      <c r="G143" s="146"/>
      <c r="H143" s="146"/>
      <c r="I143" s="149"/>
      <c r="J143" s="61"/>
      <c r="K143" s="56"/>
    </row>
    <row r="144" spans="1:11" x14ac:dyDescent="0.2">
      <c r="A144" s="153"/>
      <c r="B144" s="156"/>
      <c r="C144" s="50" t="s">
        <v>113</v>
      </c>
      <c r="D144" s="159"/>
      <c r="E144" s="162"/>
      <c r="F144" s="147"/>
      <c r="G144" s="147"/>
      <c r="H144" s="147"/>
      <c r="I144" s="150"/>
      <c r="J144" s="61"/>
      <c r="K144" s="56"/>
    </row>
    <row r="145" spans="1:11" x14ac:dyDescent="0.2">
      <c r="A145" s="151" t="s">
        <v>78</v>
      </c>
      <c r="B145" s="154" t="s">
        <v>112</v>
      </c>
      <c r="C145" s="50" t="s">
        <v>113</v>
      </c>
      <c r="D145" s="157" t="s">
        <v>5</v>
      </c>
      <c r="E145" s="160"/>
      <c r="F145" s="145" t="str">
        <f t="shared" ref="F145" si="19">IFERROR(ROUND(AVERAGE(K145:K149),2),"0")</f>
        <v>0</v>
      </c>
      <c r="G145" s="145">
        <f>ROUND(E145*F145,2)</f>
        <v>0</v>
      </c>
      <c r="H145" s="145">
        <f>ROUND(G145*$D$7,2)</f>
        <v>0</v>
      </c>
      <c r="I145" s="148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2"/>
      <c r="B148" s="155"/>
      <c r="C148" s="50" t="s">
        <v>113</v>
      </c>
      <c r="D148" s="158"/>
      <c r="E148" s="161"/>
      <c r="F148" s="146"/>
      <c r="G148" s="146"/>
      <c r="H148" s="146"/>
      <c r="I148" s="149"/>
      <c r="J148" s="61"/>
      <c r="K148" s="56"/>
    </row>
    <row r="149" spans="1:11" x14ac:dyDescent="0.2">
      <c r="A149" s="153"/>
      <c r="B149" s="156"/>
      <c r="C149" s="50" t="s">
        <v>113</v>
      </c>
      <c r="D149" s="159"/>
      <c r="E149" s="162"/>
      <c r="F149" s="147"/>
      <c r="G149" s="147"/>
      <c r="H149" s="147"/>
      <c r="I149" s="150"/>
      <c r="J149" s="61"/>
      <c r="K149" s="56"/>
    </row>
    <row r="150" spans="1:11" ht="12.75" customHeight="1" x14ac:dyDescent="0.2">
      <c r="A150" s="51" t="s">
        <v>71</v>
      </c>
      <c r="B150" s="136" t="s">
        <v>80</v>
      </c>
      <c r="C150" s="137"/>
      <c r="D150" s="137"/>
      <c r="E150" s="137"/>
      <c r="F150" s="138"/>
      <c r="G150" s="74">
        <f>SUM(G151,G158,G165,G172,G179,G186,G193,G200,G207,G214)</f>
        <v>0</v>
      </c>
      <c r="H150" s="74">
        <f>SUM(H151,H158,H165,H172,H179,H186,H193,H200,H207,H214)</f>
        <v>0</v>
      </c>
      <c r="I150" s="60"/>
      <c r="J150" s="45"/>
    </row>
    <row r="151" spans="1:11" x14ac:dyDescent="0.2">
      <c r="A151" s="142" t="s">
        <v>182</v>
      </c>
      <c r="B151" s="139" t="s">
        <v>149</v>
      </c>
      <c r="C151" s="62" t="s">
        <v>150</v>
      </c>
      <c r="D151" s="63"/>
      <c r="E151" s="64"/>
      <c r="F151" s="57"/>
      <c r="G151" s="75">
        <f>SUM(G152:G157)</f>
        <v>0</v>
      </c>
      <c r="H151" s="75">
        <f>ROUND(G151*$D$7,2)</f>
        <v>0</v>
      </c>
      <c r="I151" s="139"/>
    </row>
    <row r="152" spans="1:11" x14ac:dyDescent="0.2">
      <c r="A152" s="143"/>
      <c r="B152" s="140"/>
      <c r="C152" s="65" t="s">
        <v>151</v>
      </c>
      <c r="D152" s="66"/>
      <c r="E152" s="67"/>
      <c r="F152" s="56"/>
      <c r="G152" s="76">
        <f t="shared" ref="G152:G157" si="20">ROUND(E152*F152,2)</f>
        <v>0</v>
      </c>
      <c r="H152" s="68"/>
      <c r="I152" s="140"/>
    </row>
    <row r="153" spans="1:11" ht="13.5" customHeight="1" x14ac:dyDescent="0.2">
      <c r="A153" s="143"/>
      <c r="B153" s="140"/>
      <c r="C153" s="65" t="s">
        <v>152</v>
      </c>
      <c r="D153" s="66"/>
      <c r="E153" s="67"/>
      <c r="F153" s="56"/>
      <c r="G153" s="76">
        <f t="shared" si="20"/>
        <v>0</v>
      </c>
      <c r="H153" s="68"/>
      <c r="I153" s="140"/>
    </row>
    <row r="154" spans="1:11" x14ac:dyDescent="0.2">
      <c r="A154" s="143"/>
      <c r="B154" s="140"/>
      <c r="C154" s="65" t="s">
        <v>153</v>
      </c>
      <c r="D154" s="66"/>
      <c r="E154" s="67"/>
      <c r="F154" s="56"/>
      <c r="G154" s="76">
        <f t="shared" si="20"/>
        <v>0</v>
      </c>
      <c r="H154" s="68"/>
      <c r="I154" s="140"/>
    </row>
    <row r="155" spans="1:11" x14ac:dyDescent="0.2">
      <c r="A155" s="143"/>
      <c r="B155" s="140"/>
      <c r="C155" s="65" t="s">
        <v>154</v>
      </c>
      <c r="D155" s="66"/>
      <c r="E155" s="67"/>
      <c r="F155" s="56"/>
      <c r="G155" s="76">
        <f t="shared" si="20"/>
        <v>0</v>
      </c>
      <c r="H155" s="68"/>
      <c r="I155" s="140"/>
    </row>
    <row r="156" spans="1:11" x14ac:dyDescent="0.2">
      <c r="A156" s="143"/>
      <c r="B156" s="140"/>
      <c r="C156" s="68" t="s">
        <v>155</v>
      </c>
      <c r="D156" s="66"/>
      <c r="E156" s="67"/>
      <c r="F156" s="56"/>
      <c r="G156" s="76">
        <f t="shared" si="20"/>
        <v>0</v>
      </c>
      <c r="H156" s="68"/>
      <c r="I156" s="140"/>
    </row>
    <row r="157" spans="1:11" x14ac:dyDescent="0.2">
      <c r="A157" s="144"/>
      <c r="B157" s="141"/>
      <c r="C157" s="68" t="s">
        <v>155</v>
      </c>
      <c r="D157" s="66"/>
      <c r="E157" s="67"/>
      <c r="F157" s="56"/>
      <c r="G157" s="76">
        <f t="shared" si="20"/>
        <v>0</v>
      </c>
      <c r="H157" s="68"/>
      <c r="I157" s="141"/>
    </row>
    <row r="158" spans="1:11" ht="12.75" customHeight="1" x14ac:dyDescent="0.2">
      <c r="A158" s="142" t="s">
        <v>183</v>
      </c>
      <c r="B158" s="139" t="s">
        <v>149</v>
      </c>
      <c r="C158" s="62" t="s">
        <v>150</v>
      </c>
      <c r="D158" s="63"/>
      <c r="E158" s="64"/>
      <c r="F158" s="57"/>
      <c r="G158" s="75">
        <f>SUM(G159:G164)</f>
        <v>0</v>
      </c>
      <c r="H158" s="75">
        <f>ROUND(G158*$D$7,2)</f>
        <v>0</v>
      </c>
      <c r="I158" s="139"/>
    </row>
    <row r="159" spans="1:11" x14ac:dyDescent="0.2">
      <c r="A159" s="143"/>
      <c r="B159" s="140"/>
      <c r="C159" s="65" t="s">
        <v>151</v>
      </c>
      <c r="D159" s="66"/>
      <c r="E159" s="67"/>
      <c r="F159" s="56"/>
      <c r="G159" s="76">
        <f t="shared" ref="G159:G164" si="21">ROUND(E159*F159,2)</f>
        <v>0</v>
      </c>
      <c r="H159" s="68"/>
      <c r="I159" s="140"/>
    </row>
    <row r="160" spans="1:11" x14ac:dyDescent="0.2">
      <c r="A160" s="143"/>
      <c r="B160" s="140"/>
      <c r="C160" s="65" t="s">
        <v>152</v>
      </c>
      <c r="D160" s="66"/>
      <c r="E160" s="67"/>
      <c r="F160" s="56"/>
      <c r="G160" s="76">
        <f t="shared" si="21"/>
        <v>0</v>
      </c>
      <c r="H160" s="68"/>
      <c r="I160" s="140"/>
    </row>
    <row r="161" spans="1:9" x14ac:dyDescent="0.2">
      <c r="A161" s="143"/>
      <c r="B161" s="140"/>
      <c r="C161" s="65" t="s">
        <v>153</v>
      </c>
      <c r="D161" s="66"/>
      <c r="E161" s="67"/>
      <c r="F161" s="56"/>
      <c r="G161" s="76">
        <f t="shared" si="21"/>
        <v>0</v>
      </c>
      <c r="H161" s="68"/>
      <c r="I161" s="140"/>
    </row>
    <row r="162" spans="1:9" x14ac:dyDescent="0.2">
      <c r="A162" s="143"/>
      <c r="B162" s="140"/>
      <c r="C162" s="65" t="s">
        <v>154</v>
      </c>
      <c r="D162" s="66"/>
      <c r="E162" s="67"/>
      <c r="F162" s="56"/>
      <c r="G162" s="76">
        <f t="shared" si="21"/>
        <v>0</v>
      </c>
      <c r="H162" s="68"/>
      <c r="I162" s="140"/>
    </row>
    <row r="163" spans="1:9" x14ac:dyDescent="0.2">
      <c r="A163" s="143"/>
      <c r="B163" s="140"/>
      <c r="C163" s="68" t="s">
        <v>155</v>
      </c>
      <c r="D163" s="66"/>
      <c r="E163" s="67"/>
      <c r="F163" s="56"/>
      <c r="G163" s="76">
        <f t="shared" si="21"/>
        <v>0</v>
      </c>
      <c r="H163" s="68"/>
      <c r="I163" s="140"/>
    </row>
    <row r="164" spans="1:9" x14ac:dyDescent="0.2">
      <c r="A164" s="144"/>
      <c r="B164" s="141"/>
      <c r="C164" s="68" t="s">
        <v>155</v>
      </c>
      <c r="D164" s="66"/>
      <c r="E164" s="67"/>
      <c r="F164" s="56"/>
      <c r="G164" s="76">
        <f t="shared" si="21"/>
        <v>0</v>
      </c>
      <c r="H164" s="68"/>
      <c r="I164" s="141"/>
    </row>
    <row r="165" spans="1:9" ht="12.75" customHeight="1" x14ac:dyDescent="0.2">
      <c r="A165" s="142" t="s">
        <v>184</v>
      </c>
      <c r="B165" s="139" t="s">
        <v>149</v>
      </c>
      <c r="C165" s="62" t="s">
        <v>150</v>
      </c>
      <c r="D165" s="63"/>
      <c r="E165" s="64"/>
      <c r="F165" s="57"/>
      <c r="G165" s="75">
        <f>SUM(G166:G171)</f>
        <v>0</v>
      </c>
      <c r="H165" s="75">
        <f>ROUND(G165*$D$7,2)</f>
        <v>0</v>
      </c>
      <c r="I165" s="139"/>
    </row>
    <row r="166" spans="1:9" x14ac:dyDescent="0.2">
      <c r="A166" s="143"/>
      <c r="B166" s="140"/>
      <c r="C166" s="65" t="s">
        <v>151</v>
      </c>
      <c r="D166" s="66"/>
      <c r="E166" s="67"/>
      <c r="F166" s="56"/>
      <c r="G166" s="76">
        <f t="shared" ref="G166:G171" si="22">ROUND(E166*F166,2)</f>
        <v>0</v>
      </c>
      <c r="H166" s="68"/>
      <c r="I166" s="140"/>
    </row>
    <row r="167" spans="1:9" x14ac:dyDescent="0.2">
      <c r="A167" s="143"/>
      <c r="B167" s="140"/>
      <c r="C167" s="65" t="s">
        <v>152</v>
      </c>
      <c r="D167" s="66"/>
      <c r="E167" s="67"/>
      <c r="F167" s="56"/>
      <c r="G167" s="76">
        <f t="shared" si="22"/>
        <v>0</v>
      </c>
      <c r="H167" s="68"/>
      <c r="I167" s="140"/>
    </row>
    <row r="168" spans="1:9" x14ac:dyDescent="0.2">
      <c r="A168" s="143"/>
      <c r="B168" s="140"/>
      <c r="C168" s="65" t="s">
        <v>153</v>
      </c>
      <c r="D168" s="66"/>
      <c r="E168" s="67"/>
      <c r="F168" s="56"/>
      <c r="G168" s="76">
        <f t="shared" si="22"/>
        <v>0</v>
      </c>
      <c r="H168" s="68"/>
      <c r="I168" s="140"/>
    </row>
    <row r="169" spans="1:9" x14ac:dyDescent="0.2">
      <c r="A169" s="143"/>
      <c r="B169" s="140"/>
      <c r="C169" s="65" t="s">
        <v>154</v>
      </c>
      <c r="D169" s="66"/>
      <c r="E169" s="67"/>
      <c r="F169" s="56"/>
      <c r="G169" s="76">
        <f t="shared" si="22"/>
        <v>0</v>
      </c>
      <c r="H169" s="68"/>
      <c r="I169" s="140"/>
    </row>
    <row r="170" spans="1:9" x14ac:dyDescent="0.2">
      <c r="A170" s="143"/>
      <c r="B170" s="140"/>
      <c r="C170" s="68" t="s">
        <v>155</v>
      </c>
      <c r="D170" s="66"/>
      <c r="E170" s="67"/>
      <c r="F170" s="56"/>
      <c r="G170" s="76">
        <f t="shared" si="22"/>
        <v>0</v>
      </c>
      <c r="H170" s="68"/>
      <c r="I170" s="140"/>
    </row>
    <row r="171" spans="1:9" x14ac:dyDescent="0.2">
      <c r="A171" s="144"/>
      <c r="B171" s="141"/>
      <c r="C171" s="68" t="s">
        <v>155</v>
      </c>
      <c r="D171" s="66"/>
      <c r="E171" s="67"/>
      <c r="F171" s="56"/>
      <c r="G171" s="76">
        <f t="shared" si="22"/>
        <v>0</v>
      </c>
      <c r="H171" s="68"/>
      <c r="I171" s="141"/>
    </row>
    <row r="172" spans="1:9" ht="12.75" customHeight="1" x14ac:dyDescent="0.2">
      <c r="A172" s="142" t="s">
        <v>185</v>
      </c>
      <c r="B172" s="139" t="s">
        <v>149</v>
      </c>
      <c r="C172" s="62" t="s">
        <v>150</v>
      </c>
      <c r="D172" s="63"/>
      <c r="E172" s="64"/>
      <c r="F172" s="57"/>
      <c r="G172" s="75">
        <f>SUM(G173:G178)</f>
        <v>0</v>
      </c>
      <c r="H172" s="75">
        <f>ROUND(G172*$D$7,2)</f>
        <v>0</v>
      </c>
      <c r="I172" s="139"/>
    </row>
    <row r="173" spans="1:9" ht="12.75" customHeight="1" x14ac:dyDescent="0.2">
      <c r="A173" s="143"/>
      <c r="B173" s="140"/>
      <c r="C173" s="65" t="s">
        <v>151</v>
      </c>
      <c r="D173" s="66"/>
      <c r="E173" s="67"/>
      <c r="F173" s="56"/>
      <c r="G173" s="76">
        <f t="shared" ref="G173:G178" si="23">ROUND(E173*F173,2)</f>
        <v>0</v>
      </c>
      <c r="H173" s="68"/>
      <c r="I173" s="140"/>
    </row>
    <row r="174" spans="1:9" ht="12.75" customHeight="1" x14ac:dyDescent="0.2">
      <c r="A174" s="143"/>
      <c r="B174" s="140"/>
      <c r="C174" s="65" t="s">
        <v>152</v>
      </c>
      <c r="D174" s="66"/>
      <c r="E174" s="67"/>
      <c r="F174" s="56"/>
      <c r="G174" s="76">
        <f t="shared" si="23"/>
        <v>0</v>
      </c>
      <c r="H174" s="68"/>
      <c r="I174" s="140"/>
    </row>
    <row r="175" spans="1:9" ht="12.75" customHeight="1" x14ac:dyDescent="0.2">
      <c r="A175" s="143"/>
      <c r="B175" s="140"/>
      <c r="C175" s="65" t="s">
        <v>153</v>
      </c>
      <c r="D175" s="66"/>
      <c r="E175" s="67"/>
      <c r="F175" s="56"/>
      <c r="G175" s="76">
        <f t="shared" si="23"/>
        <v>0</v>
      </c>
      <c r="H175" s="68"/>
      <c r="I175" s="140"/>
    </row>
    <row r="176" spans="1:9" ht="12.75" customHeight="1" x14ac:dyDescent="0.2">
      <c r="A176" s="143"/>
      <c r="B176" s="140"/>
      <c r="C176" s="65" t="s">
        <v>154</v>
      </c>
      <c r="D176" s="66"/>
      <c r="E176" s="67"/>
      <c r="F176" s="56"/>
      <c r="G176" s="76">
        <f t="shared" si="23"/>
        <v>0</v>
      </c>
      <c r="H176" s="68"/>
      <c r="I176" s="140"/>
    </row>
    <row r="177" spans="1:9" ht="12.75" customHeight="1" x14ac:dyDescent="0.2">
      <c r="A177" s="143"/>
      <c r="B177" s="140"/>
      <c r="C177" s="68" t="s">
        <v>155</v>
      </c>
      <c r="D177" s="66"/>
      <c r="E177" s="67"/>
      <c r="F177" s="56"/>
      <c r="G177" s="76">
        <f t="shared" si="23"/>
        <v>0</v>
      </c>
      <c r="H177" s="68"/>
      <c r="I177" s="140"/>
    </row>
    <row r="178" spans="1:9" ht="12.75" customHeight="1" x14ac:dyDescent="0.2">
      <c r="A178" s="144"/>
      <c r="B178" s="141"/>
      <c r="C178" s="68" t="s">
        <v>155</v>
      </c>
      <c r="D178" s="66"/>
      <c r="E178" s="67"/>
      <c r="F178" s="56"/>
      <c r="G178" s="76">
        <f t="shared" si="23"/>
        <v>0</v>
      </c>
      <c r="H178" s="68"/>
      <c r="I178" s="141"/>
    </row>
    <row r="179" spans="1:9" ht="12.75" customHeight="1" x14ac:dyDescent="0.2">
      <c r="A179" s="142" t="s">
        <v>186</v>
      </c>
      <c r="B179" s="139" t="s">
        <v>149</v>
      </c>
      <c r="C179" s="62" t="s">
        <v>150</v>
      </c>
      <c r="D179" s="63"/>
      <c r="E179" s="64"/>
      <c r="F179" s="57"/>
      <c r="G179" s="75">
        <f>SUM(G180:G185)</f>
        <v>0</v>
      </c>
      <c r="H179" s="75">
        <f>ROUND(G179*$D$7,2)</f>
        <v>0</v>
      </c>
      <c r="I179" s="139"/>
    </row>
    <row r="180" spans="1:9" ht="12.75" customHeight="1" x14ac:dyDescent="0.2">
      <c r="A180" s="143"/>
      <c r="B180" s="140"/>
      <c r="C180" s="65" t="s">
        <v>151</v>
      </c>
      <c r="D180" s="66"/>
      <c r="E180" s="67"/>
      <c r="F180" s="56"/>
      <c r="G180" s="76">
        <f t="shared" ref="G180:G185" si="24">ROUND(E180*F180,2)</f>
        <v>0</v>
      </c>
      <c r="H180" s="68"/>
      <c r="I180" s="140"/>
    </row>
    <row r="181" spans="1:9" ht="12.75" customHeight="1" x14ac:dyDescent="0.2">
      <c r="A181" s="143"/>
      <c r="B181" s="140"/>
      <c r="C181" s="65" t="s">
        <v>152</v>
      </c>
      <c r="D181" s="66"/>
      <c r="E181" s="67"/>
      <c r="F181" s="56"/>
      <c r="G181" s="76">
        <f t="shared" si="24"/>
        <v>0</v>
      </c>
      <c r="H181" s="68"/>
      <c r="I181" s="140"/>
    </row>
    <row r="182" spans="1:9" ht="12.75" customHeight="1" x14ac:dyDescent="0.2">
      <c r="A182" s="143"/>
      <c r="B182" s="140"/>
      <c r="C182" s="65" t="s">
        <v>153</v>
      </c>
      <c r="D182" s="66"/>
      <c r="E182" s="67"/>
      <c r="F182" s="56"/>
      <c r="G182" s="76">
        <f t="shared" si="24"/>
        <v>0</v>
      </c>
      <c r="H182" s="68"/>
      <c r="I182" s="140"/>
    </row>
    <row r="183" spans="1:9" ht="12.75" customHeight="1" x14ac:dyDescent="0.2">
      <c r="A183" s="143"/>
      <c r="B183" s="140"/>
      <c r="C183" s="65" t="s">
        <v>154</v>
      </c>
      <c r="D183" s="66"/>
      <c r="E183" s="67"/>
      <c r="F183" s="56"/>
      <c r="G183" s="76">
        <f t="shared" si="24"/>
        <v>0</v>
      </c>
      <c r="H183" s="68"/>
      <c r="I183" s="140"/>
    </row>
    <row r="184" spans="1:9" ht="12.75" customHeight="1" x14ac:dyDescent="0.2">
      <c r="A184" s="143"/>
      <c r="B184" s="140"/>
      <c r="C184" s="68" t="s">
        <v>155</v>
      </c>
      <c r="D184" s="66"/>
      <c r="E184" s="67"/>
      <c r="F184" s="56"/>
      <c r="G184" s="76">
        <f t="shared" si="24"/>
        <v>0</v>
      </c>
      <c r="H184" s="68"/>
      <c r="I184" s="140"/>
    </row>
    <row r="185" spans="1:9" ht="12.75" customHeight="1" x14ac:dyDescent="0.2">
      <c r="A185" s="144"/>
      <c r="B185" s="141"/>
      <c r="C185" s="68" t="s">
        <v>155</v>
      </c>
      <c r="D185" s="66"/>
      <c r="E185" s="67"/>
      <c r="F185" s="56"/>
      <c r="G185" s="76">
        <f t="shared" si="24"/>
        <v>0</v>
      </c>
      <c r="H185" s="68"/>
      <c r="I185" s="141"/>
    </row>
    <row r="186" spans="1:9" ht="12.75" customHeight="1" x14ac:dyDescent="0.2">
      <c r="A186" s="142" t="s">
        <v>187</v>
      </c>
      <c r="B186" s="139" t="s">
        <v>149</v>
      </c>
      <c r="C186" s="62" t="s">
        <v>150</v>
      </c>
      <c r="D186" s="63"/>
      <c r="E186" s="64"/>
      <c r="F186" s="57"/>
      <c r="G186" s="75">
        <f>SUM(G187:G192)</f>
        <v>0</v>
      </c>
      <c r="H186" s="75">
        <f>ROUND(G186*$D$7,2)</f>
        <v>0</v>
      </c>
      <c r="I186" s="139"/>
    </row>
    <row r="187" spans="1:9" ht="12.75" customHeight="1" x14ac:dyDescent="0.2">
      <c r="A187" s="143"/>
      <c r="B187" s="140"/>
      <c r="C187" s="65" t="s">
        <v>151</v>
      </c>
      <c r="D187" s="66"/>
      <c r="E187" s="67"/>
      <c r="F187" s="56"/>
      <c r="G187" s="76">
        <f t="shared" ref="G187:G192" si="25">ROUND(E187*F187,2)</f>
        <v>0</v>
      </c>
      <c r="H187" s="68"/>
      <c r="I187" s="140"/>
    </row>
    <row r="188" spans="1:9" ht="12.75" customHeight="1" x14ac:dyDescent="0.2">
      <c r="A188" s="143"/>
      <c r="B188" s="140"/>
      <c r="C188" s="65" t="s">
        <v>152</v>
      </c>
      <c r="D188" s="66"/>
      <c r="E188" s="67"/>
      <c r="F188" s="56"/>
      <c r="G188" s="76">
        <f t="shared" si="25"/>
        <v>0</v>
      </c>
      <c r="H188" s="68"/>
      <c r="I188" s="140"/>
    </row>
    <row r="189" spans="1:9" ht="12.75" customHeight="1" x14ac:dyDescent="0.2">
      <c r="A189" s="143"/>
      <c r="B189" s="140"/>
      <c r="C189" s="65" t="s">
        <v>153</v>
      </c>
      <c r="D189" s="66"/>
      <c r="E189" s="67"/>
      <c r="F189" s="56"/>
      <c r="G189" s="76">
        <f t="shared" si="25"/>
        <v>0</v>
      </c>
      <c r="H189" s="68"/>
      <c r="I189" s="140"/>
    </row>
    <row r="190" spans="1:9" ht="12.75" customHeight="1" x14ac:dyDescent="0.2">
      <c r="A190" s="143"/>
      <c r="B190" s="140"/>
      <c r="C190" s="65" t="s">
        <v>154</v>
      </c>
      <c r="D190" s="66"/>
      <c r="E190" s="67"/>
      <c r="F190" s="56"/>
      <c r="G190" s="76">
        <f t="shared" si="25"/>
        <v>0</v>
      </c>
      <c r="H190" s="68"/>
      <c r="I190" s="140"/>
    </row>
    <row r="191" spans="1:9" ht="12.75" customHeight="1" x14ac:dyDescent="0.2">
      <c r="A191" s="143"/>
      <c r="B191" s="140"/>
      <c r="C191" s="68" t="s">
        <v>155</v>
      </c>
      <c r="D191" s="66"/>
      <c r="E191" s="67"/>
      <c r="F191" s="56"/>
      <c r="G191" s="76">
        <f t="shared" si="25"/>
        <v>0</v>
      </c>
      <c r="H191" s="68"/>
      <c r="I191" s="140"/>
    </row>
    <row r="192" spans="1:9" ht="12.75" customHeight="1" x14ac:dyDescent="0.2">
      <c r="A192" s="144"/>
      <c r="B192" s="141"/>
      <c r="C192" s="68" t="s">
        <v>155</v>
      </c>
      <c r="D192" s="66"/>
      <c r="E192" s="67"/>
      <c r="F192" s="56"/>
      <c r="G192" s="76">
        <f t="shared" si="25"/>
        <v>0</v>
      </c>
      <c r="H192" s="68"/>
      <c r="I192" s="141"/>
    </row>
    <row r="193" spans="1:9" ht="12.75" customHeight="1" x14ac:dyDescent="0.2">
      <c r="A193" s="142" t="s">
        <v>188</v>
      </c>
      <c r="B193" s="139" t="s">
        <v>149</v>
      </c>
      <c r="C193" s="62" t="s">
        <v>150</v>
      </c>
      <c r="D193" s="63"/>
      <c r="E193" s="64"/>
      <c r="F193" s="57"/>
      <c r="G193" s="75">
        <f>SUM(G194:G199)</f>
        <v>0</v>
      </c>
      <c r="H193" s="75">
        <f>ROUND(G193*$D$7,2)</f>
        <v>0</v>
      </c>
      <c r="I193" s="139"/>
    </row>
    <row r="194" spans="1:9" ht="12.75" customHeight="1" x14ac:dyDescent="0.2">
      <c r="A194" s="143"/>
      <c r="B194" s="140"/>
      <c r="C194" s="65" t="s">
        <v>151</v>
      </c>
      <c r="D194" s="66"/>
      <c r="E194" s="67"/>
      <c r="F194" s="56"/>
      <c r="G194" s="76">
        <f t="shared" ref="G194:G199" si="26">ROUND(E194*F194,2)</f>
        <v>0</v>
      </c>
      <c r="H194" s="68"/>
      <c r="I194" s="140"/>
    </row>
    <row r="195" spans="1:9" ht="12.75" customHeight="1" x14ac:dyDescent="0.2">
      <c r="A195" s="143"/>
      <c r="B195" s="140"/>
      <c r="C195" s="65" t="s">
        <v>152</v>
      </c>
      <c r="D195" s="66"/>
      <c r="E195" s="67"/>
      <c r="F195" s="56"/>
      <c r="G195" s="76">
        <f t="shared" si="26"/>
        <v>0</v>
      </c>
      <c r="H195" s="68"/>
      <c r="I195" s="140"/>
    </row>
    <row r="196" spans="1:9" ht="12.75" customHeight="1" x14ac:dyDescent="0.2">
      <c r="A196" s="143"/>
      <c r="B196" s="140"/>
      <c r="C196" s="65" t="s">
        <v>153</v>
      </c>
      <c r="D196" s="66"/>
      <c r="E196" s="67"/>
      <c r="F196" s="56"/>
      <c r="G196" s="76">
        <f t="shared" si="26"/>
        <v>0</v>
      </c>
      <c r="H196" s="68"/>
      <c r="I196" s="140"/>
    </row>
    <row r="197" spans="1:9" ht="12.75" customHeight="1" x14ac:dyDescent="0.2">
      <c r="A197" s="143"/>
      <c r="B197" s="140"/>
      <c r="C197" s="65" t="s">
        <v>154</v>
      </c>
      <c r="D197" s="66"/>
      <c r="E197" s="67"/>
      <c r="F197" s="56"/>
      <c r="G197" s="76">
        <f t="shared" si="26"/>
        <v>0</v>
      </c>
      <c r="H197" s="68"/>
      <c r="I197" s="140"/>
    </row>
    <row r="198" spans="1:9" ht="12.75" customHeight="1" x14ac:dyDescent="0.2">
      <c r="A198" s="143"/>
      <c r="B198" s="140"/>
      <c r="C198" s="68" t="s">
        <v>155</v>
      </c>
      <c r="D198" s="66"/>
      <c r="E198" s="67"/>
      <c r="F198" s="56"/>
      <c r="G198" s="76">
        <f t="shared" si="26"/>
        <v>0</v>
      </c>
      <c r="H198" s="68"/>
      <c r="I198" s="140"/>
    </row>
    <row r="199" spans="1:9" ht="12.75" customHeight="1" x14ac:dyDescent="0.2">
      <c r="A199" s="144"/>
      <c r="B199" s="141"/>
      <c r="C199" s="68" t="s">
        <v>155</v>
      </c>
      <c r="D199" s="66"/>
      <c r="E199" s="67"/>
      <c r="F199" s="56"/>
      <c r="G199" s="76">
        <f t="shared" si="26"/>
        <v>0</v>
      </c>
      <c r="H199" s="68"/>
      <c r="I199" s="141"/>
    </row>
    <row r="200" spans="1:9" ht="12.75" customHeight="1" x14ac:dyDescent="0.2">
      <c r="A200" s="142" t="s">
        <v>189</v>
      </c>
      <c r="B200" s="139" t="s">
        <v>149</v>
      </c>
      <c r="C200" s="62" t="s">
        <v>150</v>
      </c>
      <c r="D200" s="63"/>
      <c r="E200" s="64"/>
      <c r="F200" s="57"/>
      <c r="G200" s="75">
        <f>SUM(G201:G206)</f>
        <v>0</v>
      </c>
      <c r="H200" s="75">
        <f>ROUND(G200*$D$7,2)</f>
        <v>0</v>
      </c>
      <c r="I200" s="139"/>
    </row>
    <row r="201" spans="1:9" ht="12.75" customHeight="1" x14ac:dyDescent="0.2">
      <c r="A201" s="143"/>
      <c r="B201" s="140"/>
      <c r="C201" s="65" t="s">
        <v>151</v>
      </c>
      <c r="D201" s="66"/>
      <c r="E201" s="67"/>
      <c r="F201" s="56"/>
      <c r="G201" s="76">
        <f t="shared" ref="G201:G206" si="27">ROUND(E201*F201,2)</f>
        <v>0</v>
      </c>
      <c r="H201" s="68"/>
      <c r="I201" s="140"/>
    </row>
    <row r="202" spans="1:9" ht="12.75" customHeight="1" x14ac:dyDescent="0.2">
      <c r="A202" s="143"/>
      <c r="B202" s="140"/>
      <c r="C202" s="65" t="s">
        <v>152</v>
      </c>
      <c r="D202" s="66"/>
      <c r="E202" s="67"/>
      <c r="F202" s="56"/>
      <c r="G202" s="76">
        <f t="shared" si="27"/>
        <v>0</v>
      </c>
      <c r="H202" s="68"/>
      <c r="I202" s="140"/>
    </row>
    <row r="203" spans="1:9" ht="12.75" customHeight="1" x14ac:dyDescent="0.2">
      <c r="A203" s="143"/>
      <c r="B203" s="140"/>
      <c r="C203" s="65" t="s">
        <v>153</v>
      </c>
      <c r="D203" s="66"/>
      <c r="E203" s="67"/>
      <c r="F203" s="56"/>
      <c r="G203" s="76">
        <f t="shared" si="27"/>
        <v>0</v>
      </c>
      <c r="H203" s="68"/>
      <c r="I203" s="140"/>
    </row>
    <row r="204" spans="1:9" ht="12.75" customHeight="1" x14ac:dyDescent="0.2">
      <c r="A204" s="143"/>
      <c r="B204" s="140"/>
      <c r="C204" s="65" t="s">
        <v>154</v>
      </c>
      <c r="D204" s="66"/>
      <c r="E204" s="67"/>
      <c r="F204" s="56"/>
      <c r="G204" s="76">
        <f t="shared" si="27"/>
        <v>0</v>
      </c>
      <c r="H204" s="68"/>
      <c r="I204" s="140"/>
    </row>
    <row r="205" spans="1:9" ht="12.75" customHeight="1" x14ac:dyDescent="0.2">
      <c r="A205" s="143"/>
      <c r="B205" s="140"/>
      <c r="C205" s="68" t="s">
        <v>155</v>
      </c>
      <c r="D205" s="66"/>
      <c r="E205" s="67"/>
      <c r="F205" s="56"/>
      <c r="G205" s="76">
        <f t="shared" si="27"/>
        <v>0</v>
      </c>
      <c r="H205" s="68"/>
      <c r="I205" s="140"/>
    </row>
    <row r="206" spans="1:9" ht="12.75" customHeight="1" x14ac:dyDescent="0.2">
      <c r="A206" s="144"/>
      <c r="B206" s="141"/>
      <c r="C206" s="68" t="s">
        <v>155</v>
      </c>
      <c r="D206" s="66"/>
      <c r="E206" s="67"/>
      <c r="F206" s="56"/>
      <c r="G206" s="76">
        <f t="shared" si="27"/>
        <v>0</v>
      </c>
      <c r="H206" s="68"/>
      <c r="I206" s="141"/>
    </row>
    <row r="207" spans="1:9" ht="12.75" customHeight="1" x14ac:dyDescent="0.2">
      <c r="A207" s="142" t="s">
        <v>190</v>
      </c>
      <c r="B207" s="139" t="s">
        <v>149</v>
      </c>
      <c r="C207" s="62" t="s">
        <v>150</v>
      </c>
      <c r="D207" s="63"/>
      <c r="E207" s="64"/>
      <c r="F207" s="57"/>
      <c r="G207" s="75">
        <f>SUM(G208:G213)</f>
        <v>0</v>
      </c>
      <c r="H207" s="75">
        <f>ROUND(G207*$D$7,2)</f>
        <v>0</v>
      </c>
      <c r="I207" s="139"/>
    </row>
    <row r="208" spans="1:9" ht="12.75" customHeight="1" x14ac:dyDescent="0.2">
      <c r="A208" s="143"/>
      <c r="B208" s="140"/>
      <c r="C208" s="65" t="s">
        <v>151</v>
      </c>
      <c r="D208" s="66"/>
      <c r="E208" s="67"/>
      <c r="F208" s="56"/>
      <c r="G208" s="76">
        <f t="shared" ref="G208:G213" si="28">ROUND(E208*F208,2)</f>
        <v>0</v>
      </c>
      <c r="H208" s="68"/>
      <c r="I208" s="140"/>
    </row>
    <row r="209" spans="1:12" ht="12.75" customHeight="1" x14ac:dyDescent="0.2">
      <c r="A209" s="143"/>
      <c r="B209" s="140"/>
      <c r="C209" s="65" t="s">
        <v>152</v>
      </c>
      <c r="D209" s="66"/>
      <c r="E209" s="67"/>
      <c r="F209" s="56"/>
      <c r="G209" s="76">
        <f t="shared" si="28"/>
        <v>0</v>
      </c>
      <c r="H209" s="68"/>
      <c r="I209" s="140"/>
    </row>
    <row r="210" spans="1:12" ht="12.75" customHeight="1" x14ac:dyDescent="0.2">
      <c r="A210" s="143"/>
      <c r="B210" s="140"/>
      <c r="C210" s="65" t="s">
        <v>153</v>
      </c>
      <c r="D210" s="66"/>
      <c r="E210" s="67"/>
      <c r="F210" s="56"/>
      <c r="G210" s="76">
        <f t="shared" si="28"/>
        <v>0</v>
      </c>
      <c r="H210" s="68"/>
      <c r="I210" s="140"/>
    </row>
    <row r="211" spans="1:12" ht="12.75" customHeight="1" x14ac:dyDescent="0.2">
      <c r="A211" s="143"/>
      <c r="B211" s="140"/>
      <c r="C211" s="65" t="s">
        <v>154</v>
      </c>
      <c r="D211" s="66"/>
      <c r="E211" s="67"/>
      <c r="F211" s="56"/>
      <c r="G211" s="76">
        <f t="shared" si="28"/>
        <v>0</v>
      </c>
      <c r="H211" s="68"/>
      <c r="I211" s="140"/>
    </row>
    <row r="212" spans="1:12" ht="12.75" customHeight="1" x14ac:dyDescent="0.2">
      <c r="A212" s="143"/>
      <c r="B212" s="140"/>
      <c r="C212" s="68" t="s">
        <v>155</v>
      </c>
      <c r="D212" s="66"/>
      <c r="E212" s="67"/>
      <c r="F212" s="56"/>
      <c r="G212" s="76">
        <f t="shared" si="28"/>
        <v>0</v>
      </c>
      <c r="H212" s="68"/>
      <c r="I212" s="140"/>
    </row>
    <row r="213" spans="1:12" ht="12.75" customHeight="1" x14ac:dyDescent="0.2">
      <c r="A213" s="144"/>
      <c r="B213" s="141"/>
      <c r="C213" s="68" t="s">
        <v>155</v>
      </c>
      <c r="D213" s="66"/>
      <c r="E213" s="67"/>
      <c r="F213" s="56"/>
      <c r="G213" s="76">
        <f t="shared" si="28"/>
        <v>0</v>
      </c>
      <c r="H213" s="68"/>
      <c r="I213" s="141"/>
    </row>
    <row r="214" spans="1:12" ht="12.75" customHeight="1" x14ac:dyDescent="0.2">
      <c r="A214" s="142" t="s">
        <v>191</v>
      </c>
      <c r="B214" s="139" t="s">
        <v>149</v>
      </c>
      <c r="C214" s="62" t="s">
        <v>150</v>
      </c>
      <c r="D214" s="63"/>
      <c r="E214" s="64"/>
      <c r="F214" s="57"/>
      <c r="G214" s="75">
        <f>SUM(G215:G220)</f>
        <v>0</v>
      </c>
      <c r="H214" s="75">
        <f>ROUND(G214*$D$7,2)</f>
        <v>0</v>
      </c>
      <c r="I214" s="139"/>
    </row>
    <row r="215" spans="1:12" ht="12.75" customHeight="1" x14ac:dyDescent="0.2">
      <c r="A215" s="143"/>
      <c r="B215" s="140"/>
      <c r="C215" s="65" t="s">
        <v>151</v>
      </c>
      <c r="D215" s="66"/>
      <c r="E215" s="67"/>
      <c r="F215" s="56"/>
      <c r="G215" s="76">
        <f t="shared" ref="G215:G220" si="29">ROUND(E215*F215,2)</f>
        <v>0</v>
      </c>
      <c r="H215" s="68"/>
      <c r="I215" s="140"/>
    </row>
    <row r="216" spans="1:12" ht="12.75" customHeight="1" x14ac:dyDescent="0.2">
      <c r="A216" s="143"/>
      <c r="B216" s="140"/>
      <c r="C216" s="65" t="s">
        <v>152</v>
      </c>
      <c r="D216" s="66"/>
      <c r="E216" s="67"/>
      <c r="F216" s="56"/>
      <c r="G216" s="76">
        <f t="shared" si="29"/>
        <v>0</v>
      </c>
      <c r="H216" s="68"/>
      <c r="I216" s="140"/>
    </row>
    <row r="217" spans="1:12" ht="12.75" customHeight="1" x14ac:dyDescent="0.2">
      <c r="A217" s="143"/>
      <c r="B217" s="140"/>
      <c r="C217" s="65" t="s">
        <v>153</v>
      </c>
      <c r="D217" s="66"/>
      <c r="E217" s="67"/>
      <c r="F217" s="56"/>
      <c r="G217" s="76">
        <f t="shared" si="29"/>
        <v>0</v>
      </c>
      <c r="H217" s="68"/>
      <c r="I217" s="140"/>
    </row>
    <row r="218" spans="1:12" x14ac:dyDescent="0.2">
      <c r="A218" s="143"/>
      <c r="B218" s="140"/>
      <c r="C218" s="65" t="s">
        <v>154</v>
      </c>
      <c r="D218" s="66"/>
      <c r="E218" s="67"/>
      <c r="F218" s="56"/>
      <c r="G218" s="76">
        <f t="shared" si="29"/>
        <v>0</v>
      </c>
      <c r="H218" s="68"/>
      <c r="I218" s="140"/>
    </row>
    <row r="219" spans="1:12" x14ac:dyDescent="0.2">
      <c r="A219" s="143"/>
      <c r="B219" s="140"/>
      <c r="C219" s="68" t="s">
        <v>155</v>
      </c>
      <c r="D219" s="66"/>
      <c r="E219" s="67"/>
      <c r="F219" s="56"/>
      <c r="G219" s="76">
        <f t="shared" si="29"/>
        <v>0</v>
      </c>
      <c r="H219" s="68"/>
      <c r="I219" s="140"/>
    </row>
    <row r="220" spans="1:12" x14ac:dyDescent="0.2">
      <c r="A220" s="144"/>
      <c r="B220" s="141"/>
      <c r="C220" s="68" t="s">
        <v>155</v>
      </c>
      <c r="D220" s="66"/>
      <c r="E220" s="67"/>
      <c r="F220" s="56"/>
      <c r="G220" s="76">
        <f t="shared" si="29"/>
        <v>0</v>
      </c>
      <c r="H220" s="68"/>
      <c r="I220" s="141"/>
    </row>
    <row r="221" spans="1:12" ht="26.25" customHeight="1" x14ac:dyDescent="0.2">
      <c r="A221" s="51" t="s">
        <v>98</v>
      </c>
      <c r="B221" s="175" t="s">
        <v>81</v>
      </c>
      <c r="C221" s="175"/>
      <c r="D221" s="175"/>
      <c r="E221" s="175"/>
      <c r="F221" s="175"/>
      <c r="G221" s="74">
        <f>SUM(G222:G238)</f>
        <v>0</v>
      </c>
      <c r="H221" s="74">
        <f>SUM(H222:H238)</f>
        <v>0</v>
      </c>
      <c r="I221" s="60"/>
      <c r="J221" s="45"/>
      <c r="K221" s="54" t="s">
        <v>148</v>
      </c>
      <c r="L221" s="54" t="s">
        <v>143</v>
      </c>
    </row>
    <row r="222" spans="1:12" x14ac:dyDescent="0.2">
      <c r="A222" s="46" t="s">
        <v>99</v>
      </c>
      <c r="B222" s="135" t="s">
        <v>72</v>
      </c>
      <c r="C222" s="135"/>
      <c r="D222" s="69" t="s">
        <v>125</v>
      </c>
      <c r="E222" s="70"/>
      <c r="F222" s="73">
        <f>K222*L222</f>
        <v>0</v>
      </c>
      <c r="G222" s="73">
        <f t="shared" si="0"/>
        <v>0</v>
      </c>
      <c r="H222" s="73">
        <f>ROUND(G222*$D$7,2)</f>
        <v>0</v>
      </c>
      <c r="I222" s="50"/>
      <c r="J222" s="45"/>
      <c r="K222" s="56"/>
      <c r="L222" s="56"/>
    </row>
    <row r="223" spans="1:12" x14ac:dyDescent="0.2">
      <c r="A223" s="46" t="s">
        <v>100</v>
      </c>
      <c r="B223" s="135" t="s">
        <v>72</v>
      </c>
      <c r="C223" s="135"/>
      <c r="D223" s="69" t="s">
        <v>125</v>
      </c>
      <c r="E223" s="70"/>
      <c r="F223" s="73">
        <f t="shared" ref="F223:F234" si="30">K223*L223</f>
        <v>0</v>
      </c>
      <c r="G223" s="73">
        <f t="shared" ref="G223:G234" si="31">ROUND(E223*F223,2)</f>
        <v>0</v>
      </c>
      <c r="H223" s="73">
        <f t="shared" ref="H223:H234" si="32">ROUND(G223*$D$7,2)</f>
        <v>0</v>
      </c>
      <c r="I223" s="50"/>
      <c r="J223" s="45"/>
      <c r="K223" s="56"/>
      <c r="L223" s="56"/>
    </row>
    <row r="224" spans="1:12" x14ac:dyDescent="0.2">
      <c r="A224" s="46" t="s">
        <v>101</v>
      </c>
      <c r="B224" s="135" t="s">
        <v>72</v>
      </c>
      <c r="C224" s="135"/>
      <c r="D224" s="69" t="s">
        <v>125</v>
      </c>
      <c r="E224" s="70"/>
      <c r="F224" s="73">
        <f t="shared" si="30"/>
        <v>0</v>
      </c>
      <c r="G224" s="73">
        <f t="shared" si="31"/>
        <v>0</v>
      </c>
      <c r="H224" s="73">
        <f t="shared" si="32"/>
        <v>0</v>
      </c>
      <c r="I224" s="50"/>
      <c r="J224" s="45"/>
      <c r="K224" s="56"/>
      <c r="L224" s="56"/>
    </row>
    <row r="225" spans="1:12" x14ac:dyDescent="0.2">
      <c r="A225" s="46" t="s">
        <v>102</v>
      </c>
      <c r="B225" s="135" t="s">
        <v>72</v>
      </c>
      <c r="C225" s="135"/>
      <c r="D225" s="69" t="s">
        <v>125</v>
      </c>
      <c r="E225" s="70"/>
      <c r="F225" s="73">
        <f t="shared" si="30"/>
        <v>0</v>
      </c>
      <c r="G225" s="73">
        <f t="shared" si="31"/>
        <v>0</v>
      </c>
      <c r="H225" s="73">
        <f t="shared" si="32"/>
        <v>0</v>
      </c>
      <c r="I225" s="50"/>
      <c r="J225" s="45"/>
      <c r="K225" s="56"/>
      <c r="L225" s="56"/>
    </row>
    <row r="226" spans="1:12" x14ac:dyDescent="0.2">
      <c r="A226" s="46" t="s">
        <v>103</v>
      </c>
      <c r="B226" s="135" t="s">
        <v>72</v>
      </c>
      <c r="C226" s="135"/>
      <c r="D226" s="69" t="s">
        <v>125</v>
      </c>
      <c r="E226" s="70"/>
      <c r="F226" s="73">
        <f t="shared" si="30"/>
        <v>0</v>
      </c>
      <c r="G226" s="73">
        <f t="shared" si="31"/>
        <v>0</v>
      </c>
      <c r="H226" s="73">
        <f t="shared" si="32"/>
        <v>0</v>
      </c>
      <c r="I226" s="50"/>
      <c r="J226" s="45"/>
      <c r="K226" s="56"/>
      <c r="L226" s="56"/>
    </row>
    <row r="227" spans="1:12" x14ac:dyDescent="0.2">
      <c r="A227" s="46" t="s">
        <v>221</v>
      </c>
      <c r="B227" s="135" t="s">
        <v>72</v>
      </c>
      <c r="C227" s="135"/>
      <c r="D227" s="69" t="s">
        <v>125</v>
      </c>
      <c r="E227" s="70"/>
      <c r="F227" s="73">
        <f t="shared" si="30"/>
        <v>0</v>
      </c>
      <c r="G227" s="73">
        <f t="shared" si="31"/>
        <v>0</v>
      </c>
      <c r="H227" s="73">
        <f t="shared" si="32"/>
        <v>0</v>
      </c>
      <c r="I227" s="50"/>
      <c r="J227" s="45"/>
      <c r="K227" s="56"/>
      <c r="L227" s="56"/>
    </row>
    <row r="228" spans="1:12" x14ac:dyDescent="0.2">
      <c r="A228" s="46" t="s">
        <v>222</v>
      </c>
      <c r="B228" s="135" t="s">
        <v>72</v>
      </c>
      <c r="C228" s="135"/>
      <c r="D228" s="69" t="s">
        <v>125</v>
      </c>
      <c r="E228" s="70"/>
      <c r="F228" s="73">
        <f t="shared" si="30"/>
        <v>0</v>
      </c>
      <c r="G228" s="73">
        <f t="shared" si="31"/>
        <v>0</v>
      </c>
      <c r="H228" s="73">
        <f t="shared" si="32"/>
        <v>0</v>
      </c>
      <c r="I228" s="50"/>
      <c r="J228" s="45"/>
      <c r="K228" s="56"/>
      <c r="L228" s="56"/>
    </row>
    <row r="229" spans="1:12" x14ac:dyDescent="0.2">
      <c r="A229" s="46" t="s">
        <v>223</v>
      </c>
      <c r="B229" s="135" t="s">
        <v>72</v>
      </c>
      <c r="C229" s="135"/>
      <c r="D229" s="69" t="s">
        <v>125</v>
      </c>
      <c r="E229" s="70"/>
      <c r="F229" s="73">
        <f t="shared" si="30"/>
        <v>0</v>
      </c>
      <c r="G229" s="73">
        <f t="shared" si="31"/>
        <v>0</v>
      </c>
      <c r="H229" s="73">
        <f t="shared" si="32"/>
        <v>0</v>
      </c>
      <c r="I229" s="50"/>
      <c r="J229" s="45"/>
      <c r="K229" s="56"/>
      <c r="L229" s="56"/>
    </row>
    <row r="230" spans="1:12" x14ac:dyDescent="0.2">
      <c r="A230" s="46" t="s">
        <v>224</v>
      </c>
      <c r="B230" s="135" t="s">
        <v>72</v>
      </c>
      <c r="C230" s="135"/>
      <c r="D230" s="69" t="s">
        <v>125</v>
      </c>
      <c r="E230" s="70"/>
      <c r="F230" s="73">
        <f t="shared" si="30"/>
        <v>0</v>
      </c>
      <c r="G230" s="73">
        <f t="shared" si="31"/>
        <v>0</v>
      </c>
      <c r="H230" s="73">
        <f t="shared" si="32"/>
        <v>0</v>
      </c>
      <c r="I230" s="50"/>
      <c r="J230" s="45"/>
      <c r="K230" s="56"/>
      <c r="L230" s="56"/>
    </row>
    <row r="231" spans="1:12" x14ac:dyDescent="0.2">
      <c r="A231" s="46" t="s">
        <v>225</v>
      </c>
      <c r="B231" s="135" t="s">
        <v>72</v>
      </c>
      <c r="C231" s="135"/>
      <c r="D231" s="69" t="s">
        <v>125</v>
      </c>
      <c r="E231" s="70"/>
      <c r="F231" s="73">
        <f t="shared" si="30"/>
        <v>0</v>
      </c>
      <c r="G231" s="73">
        <f t="shared" si="31"/>
        <v>0</v>
      </c>
      <c r="H231" s="73">
        <f t="shared" si="32"/>
        <v>0</v>
      </c>
      <c r="I231" s="50"/>
      <c r="J231" s="45"/>
      <c r="K231" s="56"/>
      <c r="L231" s="56"/>
    </row>
    <row r="232" spans="1:12" x14ac:dyDescent="0.2">
      <c r="A232" s="46" t="s">
        <v>226</v>
      </c>
      <c r="B232" s="135" t="s">
        <v>72</v>
      </c>
      <c r="C232" s="135"/>
      <c r="D232" s="69" t="s">
        <v>125</v>
      </c>
      <c r="E232" s="70"/>
      <c r="F232" s="73">
        <f t="shared" si="30"/>
        <v>0</v>
      </c>
      <c r="G232" s="73">
        <f t="shared" si="31"/>
        <v>0</v>
      </c>
      <c r="H232" s="73">
        <f t="shared" si="32"/>
        <v>0</v>
      </c>
      <c r="I232" s="50"/>
      <c r="J232" s="45"/>
      <c r="K232" s="56"/>
      <c r="L232" s="56"/>
    </row>
    <row r="233" spans="1:12" x14ac:dyDescent="0.2">
      <c r="A233" s="46" t="s">
        <v>227</v>
      </c>
      <c r="B233" s="135" t="s">
        <v>72</v>
      </c>
      <c r="C233" s="135"/>
      <c r="D233" s="69" t="s">
        <v>125</v>
      </c>
      <c r="E233" s="70"/>
      <c r="F233" s="73">
        <f t="shared" si="30"/>
        <v>0</v>
      </c>
      <c r="G233" s="73">
        <f t="shared" si="31"/>
        <v>0</v>
      </c>
      <c r="H233" s="73">
        <f t="shared" si="32"/>
        <v>0</v>
      </c>
      <c r="I233" s="50"/>
      <c r="J233" s="45"/>
      <c r="K233" s="56"/>
      <c r="L233" s="56"/>
    </row>
    <row r="234" spans="1:12" x14ac:dyDescent="0.2">
      <c r="A234" s="46" t="s">
        <v>228</v>
      </c>
      <c r="B234" s="135" t="s">
        <v>72</v>
      </c>
      <c r="C234" s="135"/>
      <c r="D234" s="69" t="s">
        <v>125</v>
      </c>
      <c r="E234" s="70"/>
      <c r="F234" s="73">
        <f t="shared" si="30"/>
        <v>0</v>
      </c>
      <c r="G234" s="73">
        <f t="shared" si="31"/>
        <v>0</v>
      </c>
      <c r="H234" s="73">
        <f t="shared" si="32"/>
        <v>0</v>
      </c>
      <c r="I234" s="50"/>
      <c r="J234" s="45"/>
      <c r="K234" s="56"/>
      <c r="L234" s="56"/>
    </row>
    <row r="235" spans="1:12" x14ac:dyDescent="0.2">
      <c r="A235" s="46" t="s">
        <v>229</v>
      </c>
      <c r="B235" s="135" t="s">
        <v>72</v>
      </c>
      <c r="C235" s="135"/>
      <c r="D235" s="69" t="s">
        <v>125</v>
      </c>
      <c r="E235" s="70"/>
      <c r="F235" s="73">
        <f t="shared" ref="F235:F238" si="33">K235*L235</f>
        <v>0</v>
      </c>
      <c r="G235" s="73">
        <f t="shared" si="0"/>
        <v>0</v>
      </c>
      <c r="H235" s="73">
        <f t="shared" ref="H235:H238" si="34">ROUND(G235*$D$7,2)</f>
        <v>0</v>
      </c>
      <c r="I235" s="50"/>
      <c r="J235" s="45"/>
      <c r="K235" s="56"/>
      <c r="L235" s="56"/>
    </row>
    <row r="236" spans="1:12" x14ac:dyDescent="0.2">
      <c r="A236" s="46" t="s">
        <v>230</v>
      </c>
      <c r="B236" s="135" t="s">
        <v>72</v>
      </c>
      <c r="C236" s="135"/>
      <c r="D236" s="69" t="s">
        <v>125</v>
      </c>
      <c r="E236" s="70"/>
      <c r="F236" s="73">
        <f t="shared" si="33"/>
        <v>0</v>
      </c>
      <c r="G236" s="73">
        <f t="shared" si="0"/>
        <v>0</v>
      </c>
      <c r="H236" s="73">
        <f t="shared" si="34"/>
        <v>0</v>
      </c>
      <c r="I236" s="50"/>
      <c r="J236" s="45"/>
      <c r="K236" s="56"/>
      <c r="L236" s="56"/>
    </row>
    <row r="237" spans="1:12" x14ac:dyDescent="0.2">
      <c r="A237" s="46" t="s">
        <v>231</v>
      </c>
      <c r="B237" s="135" t="s">
        <v>72</v>
      </c>
      <c r="C237" s="135"/>
      <c r="D237" s="69" t="s">
        <v>125</v>
      </c>
      <c r="E237" s="70"/>
      <c r="F237" s="73">
        <f t="shared" si="33"/>
        <v>0</v>
      </c>
      <c r="G237" s="73">
        <f t="shared" si="0"/>
        <v>0</v>
      </c>
      <c r="H237" s="73">
        <f t="shared" si="34"/>
        <v>0</v>
      </c>
      <c r="I237" s="50"/>
      <c r="J237" s="45"/>
      <c r="K237" s="56"/>
      <c r="L237" s="56"/>
    </row>
    <row r="238" spans="1:12" x14ac:dyDescent="0.2">
      <c r="A238" s="46" t="s">
        <v>232</v>
      </c>
      <c r="B238" s="135" t="s">
        <v>72</v>
      </c>
      <c r="C238" s="135"/>
      <c r="D238" s="69" t="s">
        <v>125</v>
      </c>
      <c r="E238" s="70"/>
      <c r="F238" s="73">
        <f t="shared" si="33"/>
        <v>0</v>
      </c>
      <c r="G238" s="73">
        <f t="shared" si="0"/>
        <v>0</v>
      </c>
      <c r="H238" s="73">
        <f t="shared" si="34"/>
        <v>0</v>
      </c>
      <c r="I238" s="50"/>
      <c r="J238" s="45"/>
      <c r="K238" s="56"/>
      <c r="L238" s="56"/>
    </row>
    <row r="239" spans="1:12" ht="26.25" customHeight="1" x14ac:dyDescent="0.2">
      <c r="A239" s="51" t="s">
        <v>104</v>
      </c>
      <c r="B239" s="175" t="s">
        <v>110</v>
      </c>
      <c r="C239" s="175"/>
      <c r="D239" s="175"/>
      <c r="E239" s="175"/>
      <c r="F239" s="175"/>
      <c r="G239" s="74">
        <f>SUM(G240:G244)</f>
        <v>0</v>
      </c>
      <c r="H239" s="74">
        <f>SUM(H240:H244)</f>
        <v>0</v>
      </c>
      <c r="I239" s="60"/>
      <c r="J239" s="45"/>
      <c r="K239" s="54" t="s">
        <v>148</v>
      </c>
      <c r="L239" s="54" t="s">
        <v>143</v>
      </c>
    </row>
    <row r="240" spans="1:12" x14ac:dyDescent="0.2">
      <c r="A240" s="46" t="s">
        <v>105</v>
      </c>
      <c r="B240" s="135" t="s">
        <v>111</v>
      </c>
      <c r="C240" s="135"/>
      <c r="D240" s="69" t="s">
        <v>125</v>
      </c>
      <c r="E240" s="70"/>
      <c r="F240" s="73">
        <f>K240*L240</f>
        <v>0</v>
      </c>
      <c r="G240" s="73">
        <f t="shared" ref="G240:G244" si="35">ROUND(E240*F240,2)</f>
        <v>0</v>
      </c>
      <c r="H240" s="73">
        <f t="shared" ref="H240:H244" si="36">ROUND(G240*$D$7,2)</f>
        <v>0</v>
      </c>
      <c r="I240" s="50"/>
      <c r="J240" s="45"/>
      <c r="K240" s="56"/>
      <c r="L240" s="56"/>
    </row>
    <row r="241" spans="1:12" x14ac:dyDescent="0.2">
      <c r="A241" s="46" t="s">
        <v>106</v>
      </c>
      <c r="B241" s="135" t="s">
        <v>111</v>
      </c>
      <c r="C241" s="135"/>
      <c r="D241" s="69" t="s">
        <v>125</v>
      </c>
      <c r="E241" s="70"/>
      <c r="F241" s="73">
        <f t="shared" ref="F241:F244" si="37">K241*L241</f>
        <v>0</v>
      </c>
      <c r="G241" s="73">
        <f t="shared" si="35"/>
        <v>0</v>
      </c>
      <c r="H241" s="73">
        <f t="shared" si="36"/>
        <v>0</v>
      </c>
      <c r="I241" s="50"/>
      <c r="J241" s="45"/>
      <c r="K241" s="56"/>
      <c r="L241" s="56"/>
    </row>
    <row r="242" spans="1:12" x14ac:dyDescent="0.2">
      <c r="A242" s="46" t="s">
        <v>107</v>
      </c>
      <c r="B242" s="135" t="s">
        <v>111</v>
      </c>
      <c r="C242" s="135"/>
      <c r="D242" s="69" t="s">
        <v>125</v>
      </c>
      <c r="E242" s="70"/>
      <c r="F242" s="73">
        <f t="shared" si="37"/>
        <v>0</v>
      </c>
      <c r="G242" s="73">
        <f t="shared" si="35"/>
        <v>0</v>
      </c>
      <c r="H242" s="73">
        <f t="shared" si="36"/>
        <v>0</v>
      </c>
      <c r="I242" s="50"/>
      <c r="J242" s="45"/>
      <c r="K242" s="56"/>
      <c r="L242" s="56"/>
    </row>
    <row r="243" spans="1:12" x14ac:dyDescent="0.2">
      <c r="A243" s="46" t="s">
        <v>108</v>
      </c>
      <c r="B243" s="135" t="s">
        <v>111</v>
      </c>
      <c r="C243" s="135"/>
      <c r="D243" s="69" t="s">
        <v>125</v>
      </c>
      <c r="E243" s="70"/>
      <c r="F243" s="73">
        <f t="shared" si="37"/>
        <v>0</v>
      </c>
      <c r="G243" s="73">
        <f t="shared" si="35"/>
        <v>0</v>
      </c>
      <c r="H243" s="73">
        <f t="shared" si="36"/>
        <v>0</v>
      </c>
      <c r="I243" s="50"/>
      <c r="J243" s="45"/>
      <c r="K243" s="56"/>
      <c r="L243" s="56"/>
    </row>
    <row r="244" spans="1:12" x14ac:dyDescent="0.2">
      <c r="A244" s="46" t="s">
        <v>109</v>
      </c>
      <c r="B244" s="135" t="s">
        <v>111</v>
      </c>
      <c r="C244" s="135"/>
      <c r="D244" s="69" t="s">
        <v>125</v>
      </c>
      <c r="E244" s="70"/>
      <c r="F244" s="73">
        <f t="shared" si="37"/>
        <v>0</v>
      </c>
      <c r="G244" s="73">
        <f t="shared" si="35"/>
        <v>0</v>
      </c>
      <c r="H244" s="73">
        <f t="shared" si="36"/>
        <v>0</v>
      </c>
      <c r="I244" s="50"/>
      <c r="J244" s="45"/>
      <c r="K244" s="56"/>
      <c r="L244" s="56"/>
    </row>
    <row r="245" spans="1:12" x14ac:dyDescent="0.2">
      <c r="A245" s="174" t="s">
        <v>43</v>
      </c>
      <c r="B245" s="174"/>
      <c r="C245" s="174"/>
      <c r="D245" s="174"/>
      <c r="E245" s="174"/>
      <c r="F245" s="174"/>
      <c r="G245" s="72">
        <f>G10+G21</f>
        <v>0</v>
      </c>
      <c r="H245" s="72">
        <f>H10+H21</f>
        <v>0</v>
      </c>
      <c r="I245" s="44"/>
      <c r="J245" s="45"/>
    </row>
    <row r="246" spans="1:12" x14ac:dyDescent="0.2">
      <c r="G246" s="71"/>
      <c r="H246" s="71"/>
    </row>
  </sheetData>
  <sheetProtection algorithmName="SHA-512" hashValue="8WYiKjcsC4x3905SeMh3IGFYe1TYcvpz0HTz8eWU4V72gR7EWPMlCinqvEyIQffTDQoCpIt7koVRmPr0g9Tqpg==" saltValue="+ifVcv3CVvu7zHzmpesB+A==" spinCount="100000" sheet="1" objects="1" scenarios="1" formatRows="0"/>
  <mergeCells count="235">
    <mergeCell ref="A110:A114"/>
    <mergeCell ref="B110:B114"/>
    <mergeCell ref="D110:D114"/>
    <mergeCell ref="E110:E114"/>
    <mergeCell ref="F110:F114"/>
    <mergeCell ref="G110:G114"/>
    <mergeCell ref="H110:H114"/>
    <mergeCell ref="I110:I114"/>
    <mergeCell ref="A130:A134"/>
    <mergeCell ref="B130:B134"/>
    <mergeCell ref="D130:D134"/>
    <mergeCell ref="E130:E134"/>
    <mergeCell ref="F130:F134"/>
    <mergeCell ref="G130:G134"/>
    <mergeCell ref="H130:H134"/>
    <mergeCell ref="I130:I134"/>
    <mergeCell ref="A115:A119"/>
    <mergeCell ref="B115:B119"/>
    <mergeCell ref="D115:D119"/>
    <mergeCell ref="E115:E119"/>
    <mergeCell ref="F115:F119"/>
    <mergeCell ref="G115:G119"/>
    <mergeCell ref="H115:H119"/>
    <mergeCell ref="I115:I119"/>
    <mergeCell ref="A100:A104"/>
    <mergeCell ref="B100:B104"/>
    <mergeCell ref="D100:D104"/>
    <mergeCell ref="E100:E104"/>
    <mergeCell ref="F100:F104"/>
    <mergeCell ref="G100:G104"/>
    <mergeCell ref="H100:H104"/>
    <mergeCell ref="I100:I104"/>
    <mergeCell ref="A105:A109"/>
    <mergeCell ref="B105:B109"/>
    <mergeCell ref="D105:D109"/>
    <mergeCell ref="E105:E109"/>
    <mergeCell ref="F105:F109"/>
    <mergeCell ref="G105:G109"/>
    <mergeCell ref="H105:H109"/>
    <mergeCell ref="I105:I109"/>
    <mergeCell ref="B45:C45"/>
    <mergeCell ref="B46:C46"/>
    <mergeCell ref="B59:C59"/>
    <mergeCell ref="B60:C60"/>
    <mergeCell ref="B47:C47"/>
    <mergeCell ref="B48:C48"/>
    <mergeCell ref="B86:C86"/>
    <mergeCell ref="B87:C87"/>
    <mergeCell ref="B88:C8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5:C75"/>
    <mergeCell ref="B76:C76"/>
    <mergeCell ref="B77:C77"/>
    <mergeCell ref="B78:C78"/>
    <mergeCell ref="B79:C79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5:I139"/>
    <mergeCell ref="A140:A144"/>
    <mergeCell ref="B140:B144"/>
    <mergeCell ref="D140:D144"/>
    <mergeCell ref="E140:E144"/>
    <mergeCell ref="F140:F144"/>
    <mergeCell ref="A135:A139"/>
    <mergeCell ref="B135:B139"/>
    <mergeCell ref="D135:D139"/>
    <mergeCell ref="E135:E139"/>
    <mergeCell ref="F135:F139"/>
    <mergeCell ref="G135:G139"/>
    <mergeCell ref="H135:H139"/>
    <mergeCell ref="G140:G144"/>
    <mergeCell ref="H140:H144"/>
    <mergeCell ref="I140:I144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I120:I124"/>
    <mergeCell ref="A125:A129"/>
    <mergeCell ref="B125:B129"/>
    <mergeCell ref="D125:D129"/>
    <mergeCell ref="E125:E129"/>
    <mergeCell ref="F125:F129"/>
    <mergeCell ref="G125:G129"/>
    <mergeCell ref="H125:H129"/>
    <mergeCell ref="I125:I129"/>
    <mergeCell ref="A120:A124"/>
    <mergeCell ref="B120:B124"/>
    <mergeCell ref="D120:D124"/>
    <mergeCell ref="E120:E124"/>
    <mergeCell ref="F120:F124"/>
    <mergeCell ref="H120:H124"/>
    <mergeCell ref="G120:G124"/>
    <mergeCell ref="A145:A149"/>
    <mergeCell ref="B145:B149"/>
    <mergeCell ref="D145:D149"/>
    <mergeCell ref="E145:E149"/>
    <mergeCell ref="F145:F149"/>
    <mergeCell ref="G145:G149"/>
    <mergeCell ref="H145:H149"/>
    <mergeCell ref="I145:I149"/>
    <mergeCell ref="A151:A157"/>
    <mergeCell ref="B151:B157"/>
    <mergeCell ref="I151:I157"/>
    <mergeCell ref="B150:F150"/>
    <mergeCell ref="A158:A164"/>
    <mergeCell ref="B158:B164"/>
    <mergeCell ref="I158:I164"/>
    <mergeCell ref="A165:A171"/>
    <mergeCell ref="B165:B171"/>
    <mergeCell ref="I165:I171"/>
    <mergeCell ref="A172:A178"/>
    <mergeCell ref="B172:B178"/>
    <mergeCell ref="I172:I178"/>
    <mergeCell ref="A179:A185"/>
    <mergeCell ref="B179:B185"/>
    <mergeCell ref="I179:I185"/>
    <mergeCell ref="A186:A192"/>
    <mergeCell ref="B186:B192"/>
    <mergeCell ref="I186:I192"/>
    <mergeCell ref="I214:I220"/>
    <mergeCell ref="B221:F221"/>
    <mergeCell ref="B222:C222"/>
    <mergeCell ref="A193:A199"/>
    <mergeCell ref="B193:B199"/>
    <mergeCell ref="I193:I199"/>
    <mergeCell ref="A200:A206"/>
    <mergeCell ref="B200:B206"/>
    <mergeCell ref="I200:I206"/>
    <mergeCell ref="A207:A213"/>
    <mergeCell ref="B207:B213"/>
    <mergeCell ref="I207:I213"/>
    <mergeCell ref="B239:F239"/>
    <mergeCell ref="B240:C240"/>
    <mergeCell ref="B241:C241"/>
    <mergeCell ref="B242:C242"/>
    <mergeCell ref="B243:C243"/>
    <mergeCell ref="B244:C244"/>
    <mergeCell ref="A245:F245"/>
    <mergeCell ref="A214:A220"/>
    <mergeCell ref="B214:B220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34:C234"/>
    <mergeCell ref="B80:C80"/>
    <mergeCell ref="B81:C81"/>
    <mergeCell ref="B82:C82"/>
    <mergeCell ref="B61:C61"/>
    <mergeCell ref="B62:C62"/>
    <mergeCell ref="B69:C69"/>
    <mergeCell ref="B73:C73"/>
    <mergeCell ref="B74:C74"/>
    <mergeCell ref="B63:C63"/>
    <mergeCell ref="B64:C64"/>
    <mergeCell ref="B65:C65"/>
    <mergeCell ref="B66:C66"/>
    <mergeCell ref="B67:C67"/>
    <mergeCell ref="B68:C68"/>
    <mergeCell ref="B70:C70"/>
    <mergeCell ref="B71:C71"/>
    <mergeCell ref="B72:F72"/>
    <mergeCell ref="B83:C83"/>
    <mergeCell ref="B84:C84"/>
    <mergeCell ref="B85:C85"/>
    <mergeCell ref="B223:C223"/>
    <mergeCell ref="B224:C224"/>
    <mergeCell ref="B225:C225"/>
    <mergeCell ref="B226:C226"/>
    <mergeCell ref="B227:C227"/>
    <mergeCell ref="B228:C22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F99"/>
  </mergeCells>
  <conditionalFormatting sqref="L10:L20">
    <cfRule type="duplicateValues" dxfId="17" priority="1"/>
  </conditionalFormatting>
  <dataValidations count="9">
    <dataValidation allowBlank="1" showErrorMessage="1" sqref="F100:F149"/>
    <dataValidation allowBlank="1" showInputMessage="1" showErrorMessage="1" prompt="Įveskite vienos pareigybės darbuotojų fizinio rodiklio pasiekimui skiriamą darbo laiką valandomis." sqref="E100:E149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0:I149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7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>
    <tabColor rgb="FF92D050"/>
    <pageSetUpPr fitToPage="1"/>
  </sheetPr>
  <dimension ref="A1:S246"/>
  <sheetViews>
    <sheetView zoomScaleNormal="100" workbookViewId="0">
      <pane ySplit="9" topLeftCell="A10" activePane="bottomLeft" state="frozen"/>
      <selection pane="bottomLeft" activeCell="B33" sqref="B33:F33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38" si="0">ROUND(E11*F11,2)</f>
        <v>0</v>
      </c>
      <c r="H11" s="73">
        <f t="shared" ref="H11:H98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G22+G33+G44+G72+G99+G150+G221+G239</f>
        <v>0</v>
      </c>
      <c r="H21" s="72">
        <f>H22+H33+H44+H72+H99+H150+H221+H239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3.2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SUM(G45:G71)</f>
        <v>0</v>
      </c>
      <c r="H44" s="74">
        <f>SUM(H45:H71)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1" si="4">ROUND(E45*F45,2)</f>
        <v>0</v>
      </c>
      <c r="H45" s="73">
        <f t="shared" ref="H45:H71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x14ac:dyDescent="0.2">
      <c r="A71" s="46" t="s">
        <v>206</v>
      </c>
      <c r="B71" s="135" t="s">
        <v>12</v>
      </c>
      <c r="C71" s="135"/>
      <c r="D71" s="47"/>
      <c r="E71" s="48"/>
      <c r="F71" s="49"/>
      <c r="G71" s="73">
        <f t="shared" si="4"/>
        <v>0</v>
      </c>
      <c r="H71" s="73">
        <f t="shared" si="5"/>
        <v>0</v>
      </c>
      <c r="I71" s="50"/>
      <c r="J71" s="45"/>
    </row>
    <row r="72" spans="1:19" ht="51.75" customHeight="1" x14ac:dyDescent="0.2">
      <c r="A72" s="51" t="s">
        <v>10</v>
      </c>
      <c r="B72" s="164" t="s">
        <v>115</v>
      </c>
      <c r="C72" s="165"/>
      <c r="D72" s="165"/>
      <c r="E72" s="165"/>
      <c r="F72" s="166"/>
      <c r="G72" s="74">
        <f>SUM(G73:G98)</f>
        <v>0</v>
      </c>
      <c r="H72" s="74">
        <f>SUM(H73:H98)</f>
        <v>0</v>
      </c>
      <c r="I72" s="52"/>
      <c r="J72" s="45"/>
      <c r="K72" s="54" t="s">
        <v>117</v>
      </c>
      <c r="L72" s="54" t="s">
        <v>118</v>
      </c>
      <c r="M72" s="54" t="s">
        <v>119</v>
      </c>
      <c r="N72" s="54" t="s">
        <v>120</v>
      </c>
      <c r="O72" s="54" t="s">
        <v>121</v>
      </c>
      <c r="P72" s="54" t="s">
        <v>122</v>
      </c>
      <c r="Q72" s="54" t="s">
        <v>123</v>
      </c>
      <c r="R72" s="54" t="s">
        <v>124</v>
      </c>
    </row>
    <row r="73" spans="1:19" x14ac:dyDescent="0.2">
      <c r="A73" s="46" t="s">
        <v>55</v>
      </c>
      <c r="B73" s="135" t="s">
        <v>116</v>
      </c>
      <c r="C73" s="135"/>
      <c r="D73" s="47"/>
      <c r="E73" s="77">
        <v>1</v>
      </c>
      <c r="F73" s="73">
        <f>R73</f>
        <v>0</v>
      </c>
      <c r="G73" s="73">
        <f t="shared" ref="G73:G98" si="6">ROUND(E73*F73,2)</f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>IFERROR(ROUND((L73-N73)/M73,2),"0")</f>
        <v>0</v>
      </c>
      <c r="P73" s="56"/>
      <c r="Q73" s="58"/>
      <c r="R73" s="76">
        <f>O73*P73*Q73</f>
        <v>0</v>
      </c>
      <c r="S73" s="80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46" t="s">
        <v>56</v>
      </c>
      <c r="B74" s="135" t="s">
        <v>116</v>
      </c>
      <c r="C74" s="135"/>
      <c r="D74" s="47"/>
      <c r="E74" s="77">
        <v>1</v>
      </c>
      <c r="F74" s="73">
        <f t="shared" ref="F74:F98" si="7">R74</f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ref="O74:O98" si="8">IFERROR(ROUND((L74-N74)/M74,2),"0")</f>
        <v>0</v>
      </c>
      <c r="P74" s="56"/>
      <c r="Q74" s="58"/>
      <c r="R74" s="76">
        <f t="shared" ref="R74:R98" si="9">O74*P74*Q74</f>
        <v>0</v>
      </c>
      <c r="S74" s="80" t="str">
        <f t="shared" ref="S74:S98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46" t="s">
        <v>57</v>
      </c>
      <c r="B75" s="135" t="s">
        <v>116</v>
      </c>
      <c r="C75" s="135"/>
      <c r="D75" s="47"/>
      <c r="E75" s="77">
        <v>1</v>
      </c>
      <c r="F75" s="73">
        <f t="shared" ref="F75:F85" si="11">R75</f>
        <v>0</v>
      </c>
      <c r="G75" s="73">
        <f t="shared" ref="G75:G85" si="12">ROUND(E75*F75,2)</f>
        <v>0</v>
      </c>
      <c r="H75" s="73">
        <f t="shared" ref="H75:H85" si="13">ROUND(G75*$D$7,2)</f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/>
    </row>
    <row r="76" spans="1:19" x14ac:dyDescent="0.2">
      <c r="A76" s="46" t="s">
        <v>58</v>
      </c>
      <c r="B76" s="135" t="s">
        <v>116</v>
      </c>
      <c r="C76" s="135"/>
      <c r="D76" s="47"/>
      <c r="E76" s="77">
        <v>1</v>
      </c>
      <c r="F76" s="73">
        <f t="shared" si="11"/>
        <v>0</v>
      </c>
      <c r="G76" s="73">
        <f t="shared" si="12"/>
        <v>0</v>
      </c>
      <c r="H76" s="73">
        <f t="shared" si="13"/>
        <v>0</v>
      </c>
      <c r="I76" s="50"/>
      <c r="J76" s="45"/>
      <c r="K76" s="55"/>
      <c r="L76" s="56"/>
      <c r="M76" s="56"/>
      <c r="N76" s="56"/>
      <c r="O76" s="76" t="str">
        <f t="shared" si="8"/>
        <v>0</v>
      </c>
      <c r="P76" s="56"/>
      <c r="Q76" s="58"/>
      <c r="R76" s="76">
        <f t="shared" si="9"/>
        <v>0</v>
      </c>
      <c r="S76" s="80"/>
    </row>
    <row r="77" spans="1:19" x14ac:dyDescent="0.2">
      <c r="A77" s="46" t="s">
        <v>59</v>
      </c>
      <c r="B77" s="135" t="s">
        <v>116</v>
      </c>
      <c r="C77" s="135"/>
      <c r="D77" s="47"/>
      <c r="E77" s="77">
        <v>1</v>
      </c>
      <c r="F77" s="73">
        <f t="shared" si="11"/>
        <v>0</v>
      </c>
      <c r="G77" s="73">
        <f t="shared" si="12"/>
        <v>0</v>
      </c>
      <c r="H77" s="73">
        <f t="shared" si="13"/>
        <v>0</v>
      </c>
      <c r="I77" s="50"/>
      <c r="J77" s="45"/>
      <c r="K77" s="55"/>
      <c r="L77" s="56"/>
      <c r="M77" s="56"/>
      <c r="N77" s="56"/>
      <c r="O77" s="76" t="str">
        <f t="shared" si="8"/>
        <v>0</v>
      </c>
      <c r="P77" s="56"/>
      <c r="Q77" s="58"/>
      <c r="R77" s="76">
        <f t="shared" si="9"/>
        <v>0</v>
      </c>
      <c r="S77" s="80"/>
    </row>
    <row r="78" spans="1:19" x14ac:dyDescent="0.2">
      <c r="A78" s="46" t="s">
        <v>60</v>
      </c>
      <c r="B78" s="135" t="s">
        <v>116</v>
      </c>
      <c r="C78" s="135"/>
      <c r="D78" s="47"/>
      <c r="E78" s="77">
        <v>1</v>
      </c>
      <c r="F78" s="73">
        <f t="shared" si="11"/>
        <v>0</v>
      </c>
      <c r="G78" s="73">
        <f t="shared" si="12"/>
        <v>0</v>
      </c>
      <c r="H78" s="73">
        <f t="shared" si="13"/>
        <v>0</v>
      </c>
      <c r="I78" s="50"/>
      <c r="J78" s="45"/>
      <c r="K78" s="55"/>
      <c r="L78" s="56"/>
      <c r="M78" s="56"/>
      <c r="N78" s="56"/>
      <c r="O78" s="76" t="str">
        <f t="shared" si="8"/>
        <v>0</v>
      </c>
      <c r="P78" s="56"/>
      <c r="Q78" s="58"/>
      <c r="R78" s="76">
        <f t="shared" si="9"/>
        <v>0</v>
      </c>
      <c r="S78" s="80"/>
    </row>
    <row r="79" spans="1:19" x14ac:dyDescent="0.2">
      <c r="A79" s="46" t="s">
        <v>61</v>
      </c>
      <c r="B79" s="135" t="s">
        <v>116</v>
      </c>
      <c r="C79" s="135"/>
      <c r="D79" s="47"/>
      <c r="E79" s="77">
        <v>1</v>
      </c>
      <c r="F79" s="73">
        <f t="shared" si="11"/>
        <v>0</v>
      </c>
      <c r="G79" s="73">
        <f t="shared" si="12"/>
        <v>0</v>
      </c>
      <c r="H79" s="73">
        <f t="shared" si="13"/>
        <v>0</v>
      </c>
      <c r="I79" s="50"/>
      <c r="J79" s="45"/>
      <c r="K79" s="55"/>
      <c r="L79" s="56"/>
      <c r="M79" s="56"/>
      <c r="N79" s="56"/>
      <c r="O79" s="76" t="str">
        <f t="shared" si="8"/>
        <v>0</v>
      </c>
      <c r="P79" s="56"/>
      <c r="Q79" s="58"/>
      <c r="R79" s="76">
        <f t="shared" si="9"/>
        <v>0</v>
      </c>
      <c r="S79" s="80"/>
    </row>
    <row r="80" spans="1:19" x14ac:dyDescent="0.2">
      <c r="A80" s="46" t="s">
        <v>62</v>
      </c>
      <c r="B80" s="135" t="s">
        <v>116</v>
      </c>
      <c r="C80" s="135"/>
      <c r="D80" s="47"/>
      <c r="E80" s="77">
        <v>1</v>
      </c>
      <c r="F80" s="73">
        <f t="shared" si="11"/>
        <v>0</v>
      </c>
      <c r="G80" s="73">
        <f t="shared" si="12"/>
        <v>0</v>
      </c>
      <c r="H80" s="73">
        <f t="shared" si="13"/>
        <v>0</v>
      </c>
      <c r="I80" s="50"/>
      <c r="J80" s="45"/>
      <c r="K80" s="55"/>
      <c r="L80" s="56"/>
      <c r="M80" s="56"/>
      <c r="N80" s="56"/>
      <c r="O80" s="76" t="str">
        <f t="shared" si="8"/>
        <v>0</v>
      </c>
      <c r="P80" s="56"/>
      <c r="Q80" s="58"/>
      <c r="R80" s="76">
        <f t="shared" si="9"/>
        <v>0</v>
      </c>
      <c r="S80" s="80"/>
    </row>
    <row r="81" spans="1:19" x14ac:dyDescent="0.2">
      <c r="A81" s="46" t="s">
        <v>63</v>
      </c>
      <c r="B81" s="135" t="s">
        <v>116</v>
      </c>
      <c r="C81" s="135"/>
      <c r="D81" s="47"/>
      <c r="E81" s="77">
        <v>1</v>
      </c>
      <c r="F81" s="73">
        <f t="shared" si="11"/>
        <v>0</v>
      </c>
      <c r="G81" s="73">
        <f t="shared" si="12"/>
        <v>0</v>
      </c>
      <c r="H81" s="73">
        <f t="shared" si="13"/>
        <v>0</v>
      </c>
      <c r="I81" s="50"/>
      <c r="J81" s="45"/>
      <c r="K81" s="55"/>
      <c r="L81" s="56"/>
      <c r="M81" s="56"/>
      <c r="N81" s="56"/>
      <c r="O81" s="76" t="str">
        <f t="shared" si="8"/>
        <v>0</v>
      </c>
      <c r="P81" s="56"/>
      <c r="Q81" s="58"/>
      <c r="R81" s="76">
        <f t="shared" si="9"/>
        <v>0</v>
      </c>
      <c r="S81" s="80"/>
    </row>
    <row r="82" spans="1:19" x14ac:dyDescent="0.2">
      <c r="A82" s="46" t="s">
        <v>64</v>
      </c>
      <c r="B82" s="135" t="s">
        <v>116</v>
      </c>
      <c r="C82" s="135"/>
      <c r="D82" s="47"/>
      <c r="E82" s="77">
        <v>1</v>
      </c>
      <c r="F82" s="73">
        <f t="shared" si="11"/>
        <v>0</v>
      </c>
      <c r="G82" s="73">
        <f t="shared" si="12"/>
        <v>0</v>
      </c>
      <c r="H82" s="73">
        <f t="shared" si="13"/>
        <v>0</v>
      </c>
      <c r="I82" s="50"/>
      <c r="J82" s="45"/>
      <c r="K82" s="55"/>
      <c r="L82" s="56"/>
      <c r="M82" s="56"/>
      <c r="N82" s="56"/>
      <c r="O82" s="76" t="str">
        <f t="shared" si="8"/>
        <v>0</v>
      </c>
      <c r="P82" s="56"/>
      <c r="Q82" s="58"/>
      <c r="R82" s="76">
        <f t="shared" si="9"/>
        <v>0</v>
      </c>
      <c r="S82" s="80"/>
    </row>
    <row r="83" spans="1:19" x14ac:dyDescent="0.2">
      <c r="A83" s="46" t="s">
        <v>135</v>
      </c>
      <c r="B83" s="135" t="s">
        <v>116</v>
      </c>
      <c r="C83" s="135"/>
      <c r="D83" s="47"/>
      <c r="E83" s="77">
        <v>1</v>
      </c>
      <c r="F83" s="73">
        <f t="shared" si="11"/>
        <v>0</v>
      </c>
      <c r="G83" s="73">
        <f t="shared" si="12"/>
        <v>0</v>
      </c>
      <c r="H83" s="73">
        <f t="shared" si="13"/>
        <v>0</v>
      </c>
      <c r="I83" s="50"/>
      <c r="J83" s="45"/>
      <c r="K83" s="55"/>
      <c r="L83" s="56"/>
      <c r="M83" s="56"/>
      <c r="N83" s="56"/>
      <c r="O83" s="76" t="str">
        <f t="shared" si="8"/>
        <v>0</v>
      </c>
      <c r="P83" s="56"/>
      <c r="Q83" s="58"/>
      <c r="R83" s="76">
        <f t="shared" si="9"/>
        <v>0</v>
      </c>
      <c r="S83" s="80"/>
    </row>
    <row r="84" spans="1:19" x14ac:dyDescent="0.2">
      <c r="A84" s="46" t="s">
        <v>136</v>
      </c>
      <c r="B84" s="135" t="s">
        <v>116</v>
      </c>
      <c r="C84" s="135"/>
      <c r="D84" s="47"/>
      <c r="E84" s="77">
        <v>1</v>
      </c>
      <c r="F84" s="73">
        <f t="shared" si="11"/>
        <v>0</v>
      </c>
      <c r="G84" s="73">
        <f t="shared" si="12"/>
        <v>0</v>
      </c>
      <c r="H84" s="73">
        <f t="shared" si="13"/>
        <v>0</v>
      </c>
      <c r="I84" s="50"/>
      <c r="J84" s="45"/>
      <c r="K84" s="55"/>
      <c r="L84" s="56"/>
      <c r="M84" s="56"/>
      <c r="N84" s="56"/>
      <c r="O84" s="76" t="str">
        <f t="shared" si="8"/>
        <v>0</v>
      </c>
      <c r="P84" s="56"/>
      <c r="Q84" s="58"/>
      <c r="R84" s="76">
        <f t="shared" si="9"/>
        <v>0</v>
      </c>
      <c r="S84" s="80"/>
    </row>
    <row r="85" spans="1:19" x14ac:dyDescent="0.2">
      <c r="A85" s="46" t="s">
        <v>137</v>
      </c>
      <c r="B85" s="135" t="s">
        <v>116</v>
      </c>
      <c r="C85" s="135"/>
      <c r="D85" s="47"/>
      <c r="E85" s="77">
        <v>1</v>
      </c>
      <c r="F85" s="73">
        <f t="shared" si="11"/>
        <v>0</v>
      </c>
      <c r="G85" s="73">
        <f t="shared" si="12"/>
        <v>0</v>
      </c>
      <c r="H85" s="73">
        <f t="shared" si="13"/>
        <v>0</v>
      </c>
      <c r="I85" s="50"/>
      <c r="J85" s="45"/>
      <c r="K85" s="55"/>
      <c r="L85" s="56"/>
      <c r="M85" s="56"/>
      <c r="N85" s="56"/>
      <c r="O85" s="76" t="str">
        <f t="shared" si="8"/>
        <v>0</v>
      </c>
      <c r="P85" s="56"/>
      <c r="Q85" s="58"/>
      <c r="R85" s="76">
        <f t="shared" si="9"/>
        <v>0</v>
      </c>
      <c r="S85" s="80"/>
    </row>
    <row r="86" spans="1:19" x14ac:dyDescent="0.2">
      <c r="A86" s="46" t="s">
        <v>138</v>
      </c>
      <c r="B86" s="135" t="s">
        <v>116</v>
      </c>
      <c r="C86" s="135"/>
      <c r="D86" s="47"/>
      <c r="E86" s="77">
        <v>1</v>
      </c>
      <c r="F86" s="73">
        <f t="shared" si="7"/>
        <v>0</v>
      </c>
      <c r="G86" s="73">
        <f t="shared" si="6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8"/>
        <v>0</v>
      </c>
      <c r="P86" s="56"/>
      <c r="Q86" s="58"/>
      <c r="R86" s="76">
        <f t="shared" si="9"/>
        <v>0</v>
      </c>
      <c r="S86" s="80" t="str">
        <f t="shared" ca="1" si="10"/>
        <v xml:space="preserve"> </v>
      </c>
    </row>
    <row r="87" spans="1:19" x14ac:dyDescent="0.2">
      <c r="A87" s="46" t="s">
        <v>139</v>
      </c>
      <c r="B87" s="135" t="s">
        <v>116</v>
      </c>
      <c r="C87" s="135"/>
      <c r="D87" s="47"/>
      <c r="E87" s="77">
        <v>1</v>
      </c>
      <c r="F87" s="73">
        <f t="shared" si="7"/>
        <v>0</v>
      </c>
      <c r="G87" s="73">
        <f t="shared" si="6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8"/>
        <v>0</v>
      </c>
      <c r="P87" s="56"/>
      <c r="Q87" s="58"/>
      <c r="R87" s="76">
        <f t="shared" si="9"/>
        <v>0</v>
      </c>
      <c r="S87" s="80" t="str">
        <f t="shared" ca="1" si="10"/>
        <v xml:space="preserve"> </v>
      </c>
    </row>
    <row r="88" spans="1:19" x14ac:dyDescent="0.2">
      <c r="A88" s="46" t="s">
        <v>207</v>
      </c>
      <c r="B88" s="135" t="s">
        <v>116</v>
      </c>
      <c r="C88" s="135"/>
      <c r="D88" s="47"/>
      <c r="E88" s="77">
        <v>1</v>
      </c>
      <c r="F88" s="73">
        <f t="shared" si="7"/>
        <v>0</v>
      </c>
      <c r="G88" s="73">
        <f t="shared" si="6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8"/>
        <v>0</v>
      </c>
      <c r="P88" s="56"/>
      <c r="Q88" s="58"/>
      <c r="R88" s="76">
        <f t="shared" si="9"/>
        <v>0</v>
      </c>
      <c r="S88" s="80" t="str">
        <f t="shared" ca="1" si="10"/>
        <v xml:space="preserve"> </v>
      </c>
    </row>
    <row r="89" spans="1:19" x14ac:dyDescent="0.2">
      <c r="A89" s="46" t="s">
        <v>208</v>
      </c>
      <c r="B89" s="135" t="s">
        <v>116</v>
      </c>
      <c r="C89" s="135"/>
      <c r="D89" s="47"/>
      <c r="E89" s="77">
        <v>1</v>
      </c>
      <c r="F89" s="73">
        <f t="shared" si="7"/>
        <v>0</v>
      </c>
      <c r="G89" s="73">
        <f t="shared" si="6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8"/>
        <v>0</v>
      </c>
      <c r="P89" s="56"/>
      <c r="Q89" s="58"/>
      <c r="R89" s="76">
        <f t="shared" si="9"/>
        <v>0</v>
      </c>
      <c r="S89" s="80" t="str">
        <f t="shared" ca="1" si="10"/>
        <v xml:space="preserve"> </v>
      </c>
    </row>
    <row r="90" spans="1:19" x14ac:dyDescent="0.2">
      <c r="A90" s="46" t="s">
        <v>209</v>
      </c>
      <c r="B90" s="135" t="s">
        <v>116</v>
      </c>
      <c r="C90" s="135"/>
      <c r="D90" s="47"/>
      <c r="E90" s="77">
        <v>1</v>
      </c>
      <c r="F90" s="73">
        <f t="shared" si="7"/>
        <v>0</v>
      </c>
      <c r="G90" s="73">
        <f t="shared" si="6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8"/>
        <v>0</v>
      </c>
      <c r="P90" s="56"/>
      <c r="Q90" s="58"/>
      <c r="R90" s="76">
        <f t="shared" si="9"/>
        <v>0</v>
      </c>
      <c r="S90" s="80" t="str">
        <f t="shared" ca="1" si="10"/>
        <v xml:space="preserve"> </v>
      </c>
    </row>
    <row r="91" spans="1:19" x14ac:dyDescent="0.2">
      <c r="A91" s="46" t="s">
        <v>210</v>
      </c>
      <c r="B91" s="135" t="s">
        <v>116</v>
      </c>
      <c r="C91" s="135"/>
      <c r="D91" s="47"/>
      <c r="E91" s="77">
        <v>1</v>
      </c>
      <c r="F91" s="73">
        <f t="shared" si="7"/>
        <v>0</v>
      </c>
      <c r="G91" s="73">
        <f t="shared" si="6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8"/>
        <v>0</v>
      </c>
      <c r="P91" s="56"/>
      <c r="Q91" s="58"/>
      <c r="R91" s="76">
        <f t="shared" si="9"/>
        <v>0</v>
      </c>
      <c r="S91" s="80" t="str">
        <f t="shared" ca="1" si="10"/>
        <v xml:space="preserve"> </v>
      </c>
    </row>
    <row r="92" spans="1:19" x14ac:dyDescent="0.2">
      <c r="A92" s="46" t="s">
        <v>211</v>
      </c>
      <c r="B92" s="135" t="s">
        <v>116</v>
      </c>
      <c r="C92" s="135"/>
      <c r="D92" s="47"/>
      <c r="E92" s="77">
        <v>1</v>
      </c>
      <c r="F92" s="73">
        <f t="shared" si="7"/>
        <v>0</v>
      </c>
      <c r="G92" s="73">
        <f t="shared" si="6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8"/>
        <v>0</v>
      </c>
      <c r="P92" s="56"/>
      <c r="Q92" s="58"/>
      <c r="R92" s="76">
        <f t="shared" si="9"/>
        <v>0</v>
      </c>
      <c r="S92" s="80" t="str">
        <f t="shared" ca="1" si="10"/>
        <v xml:space="preserve"> </v>
      </c>
    </row>
    <row r="93" spans="1:19" x14ac:dyDescent="0.2">
      <c r="A93" s="46" t="s">
        <v>212</v>
      </c>
      <c r="B93" s="135" t="s">
        <v>116</v>
      </c>
      <c r="C93" s="135"/>
      <c r="D93" s="47"/>
      <c r="E93" s="77">
        <v>1</v>
      </c>
      <c r="F93" s="73">
        <f t="shared" si="7"/>
        <v>0</v>
      </c>
      <c r="G93" s="73">
        <f t="shared" si="6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8"/>
        <v>0</v>
      </c>
      <c r="P93" s="56"/>
      <c r="Q93" s="58"/>
      <c r="R93" s="76">
        <f t="shared" si="9"/>
        <v>0</v>
      </c>
      <c r="S93" s="80" t="str">
        <f t="shared" ca="1" si="10"/>
        <v xml:space="preserve"> </v>
      </c>
    </row>
    <row r="94" spans="1:19" x14ac:dyDescent="0.2">
      <c r="A94" s="46" t="s">
        <v>213</v>
      </c>
      <c r="B94" s="135" t="s">
        <v>116</v>
      </c>
      <c r="C94" s="135"/>
      <c r="D94" s="47"/>
      <c r="E94" s="77">
        <v>1</v>
      </c>
      <c r="F94" s="73">
        <f t="shared" si="7"/>
        <v>0</v>
      </c>
      <c r="G94" s="73">
        <f t="shared" si="6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8"/>
        <v>0</v>
      </c>
      <c r="P94" s="56"/>
      <c r="Q94" s="58"/>
      <c r="R94" s="76">
        <f t="shared" si="9"/>
        <v>0</v>
      </c>
      <c r="S94" s="80" t="str">
        <f t="shared" ca="1" si="10"/>
        <v xml:space="preserve"> </v>
      </c>
    </row>
    <row r="95" spans="1:19" x14ac:dyDescent="0.2">
      <c r="A95" s="46" t="s">
        <v>214</v>
      </c>
      <c r="B95" s="135" t="s">
        <v>116</v>
      </c>
      <c r="C95" s="135"/>
      <c r="D95" s="47"/>
      <c r="E95" s="77">
        <v>1</v>
      </c>
      <c r="F95" s="73">
        <f t="shared" si="7"/>
        <v>0</v>
      </c>
      <c r="G95" s="73">
        <f t="shared" si="6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8"/>
        <v>0</v>
      </c>
      <c r="P95" s="56"/>
      <c r="Q95" s="58"/>
      <c r="R95" s="76">
        <f t="shared" si="9"/>
        <v>0</v>
      </c>
      <c r="S95" s="80" t="str">
        <f t="shared" ca="1" si="10"/>
        <v xml:space="preserve"> </v>
      </c>
    </row>
    <row r="96" spans="1:19" x14ac:dyDescent="0.2">
      <c r="A96" s="46" t="s">
        <v>215</v>
      </c>
      <c r="B96" s="135" t="s">
        <v>116</v>
      </c>
      <c r="C96" s="135"/>
      <c r="D96" s="47"/>
      <c r="E96" s="77">
        <v>1</v>
      </c>
      <c r="F96" s="73">
        <f t="shared" si="7"/>
        <v>0</v>
      </c>
      <c r="G96" s="73">
        <f t="shared" si="6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8"/>
        <v>0</v>
      </c>
      <c r="P96" s="56"/>
      <c r="Q96" s="58"/>
      <c r="R96" s="76">
        <f t="shared" si="9"/>
        <v>0</v>
      </c>
      <c r="S96" s="80" t="str">
        <f t="shared" ca="1" si="10"/>
        <v xml:space="preserve"> </v>
      </c>
    </row>
    <row r="97" spans="1:19" x14ac:dyDescent="0.2">
      <c r="A97" s="46" t="s">
        <v>216</v>
      </c>
      <c r="B97" s="135" t="s">
        <v>116</v>
      </c>
      <c r="C97" s="135"/>
      <c r="D97" s="47"/>
      <c r="E97" s="77">
        <v>1</v>
      </c>
      <c r="F97" s="73">
        <f t="shared" si="7"/>
        <v>0</v>
      </c>
      <c r="G97" s="73">
        <f t="shared" si="6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8"/>
        <v>0</v>
      </c>
      <c r="P97" s="56"/>
      <c r="Q97" s="58"/>
      <c r="R97" s="76">
        <f t="shared" si="9"/>
        <v>0</v>
      </c>
      <c r="S97" s="80" t="str">
        <f t="shared" ca="1" si="10"/>
        <v xml:space="preserve"> </v>
      </c>
    </row>
    <row r="98" spans="1:19" x14ac:dyDescent="0.2">
      <c r="A98" s="46" t="s">
        <v>217</v>
      </c>
      <c r="B98" s="135" t="s">
        <v>116</v>
      </c>
      <c r="C98" s="135"/>
      <c r="D98" s="47"/>
      <c r="E98" s="77">
        <v>1</v>
      </c>
      <c r="F98" s="73">
        <f t="shared" si="7"/>
        <v>0</v>
      </c>
      <c r="G98" s="73">
        <f t="shared" si="6"/>
        <v>0</v>
      </c>
      <c r="H98" s="73">
        <f t="shared" si="1"/>
        <v>0</v>
      </c>
      <c r="I98" s="50"/>
      <c r="J98" s="45"/>
      <c r="K98" s="55"/>
      <c r="L98" s="56"/>
      <c r="M98" s="56"/>
      <c r="N98" s="56"/>
      <c r="O98" s="76" t="str">
        <f t="shared" si="8"/>
        <v>0</v>
      </c>
      <c r="P98" s="56"/>
      <c r="Q98" s="58"/>
      <c r="R98" s="76">
        <f t="shared" si="9"/>
        <v>0</v>
      </c>
      <c r="S98" s="80" t="str">
        <f t="shared" ca="1" si="10"/>
        <v xml:space="preserve"> </v>
      </c>
    </row>
    <row r="99" spans="1:19" ht="39" customHeight="1" x14ac:dyDescent="0.2">
      <c r="A99" s="51" t="s">
        <v>65</v>
      </c>
      <c r="B99" s="136" t="s">
        <v>79</v>
      </c>
      <c r="C99" s="137"/>
      <c r="D99" s="137"/>
      <c r="E99" s="137"/>
      <c r="F99" s="138"/>
      <c r="G99" s="74">
        <f>SUM(G100:G149)</f>
        <v>0</v>
      </c>
      <c r="H99" s="74">
        <f>SUM(H100:H149)</f>
        <v>0</v>
      </c>
      <c r="I99" s="60"/>
      <c r="J99" s="45"/>
      <c r="K99" s="54" t="s">
        <v>181</v>
      </c>
    </row>
    <row r="100" spans="1:19" x14ac:dyDescent="0.2">
      <c r="A100" s="151" t="s">
        <v>66</v>
      </c>
      <c r="B100" s="154" t="s">
        <v>112</v>
      </c>
      <c r="C100" s="50" t="s">
        <v>113</v>
      </c>
      <c r="D100" s="157" t="s">
        <v>5</v>
      </c>
      <c r="E100" s="160"/>
      <c r="F100" s="145" t="str">
        <f>IFERROR(ROUND(AVERAGE(K100:K104),2),"0")</f>
        <v>0</v>
      </c>
      <c r="G100" s="145">
        <f>ROUND(E100*F100,2)</f>
        <v>0</v>
      </c>
      <c r="H100" s="145">
        <f>ROUND(G100*$D$7,2)</f>
        <v>0</v>
      </c>
      <c r="I100" s="148"/>
      <c r="J100" s="61"/>
      <c r="K100" s="56"/>
    </row>
    <row r="101" spans="1:19" x14ac:dyDescent="0.2">
      <c r="A101" s="152"/>
      <c r="B101" s="155"/>
      <c r="C101" s="50" t="s">
        <v>113</v>
      </c>
      <c r="D101" s="158"/>
      <c r="E101" s="161"/>
      <c r="F101" s="146"/>
      <c r="G101" s="146"/>
      <c r="H101" s="146"/>
      <c r="I101" s="149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9" x14ac:dyDescent="0.2">
      <c r="A104" s="153"/>
      <c r="B104" s="156"/>
      <c r="C104" s="50" t="s">
        <v>113</v>
      </c>
      <c r="D104" s="159"/>
      <c r="E104" s="162"/>
      <c r="F104" s="147"/>
      <c r="G104" s="147"/>
      <c r="H104" s="147"/>
      <c r="I104" s="150"/>
      <c r="J104" s="61"/>
      <c r="K104" s="56"/>
    </row>
    <row r="105" spans="1:19" x14ac:dyDescent="0.2">
      <c r="A105" s="151" t="s">
        <v>67</v>
      </c>
      <c r="B105" s="154" t="s">
        <v>112</v>
      </c>
      <c r="C105" s="50" t="s">
        <v>113</v>
      </c>
      <c r="D105" s="157" t="s">
        <v>5</v>
      </c>
      <c r="E105" s="160"/>
      <c r="F105" s="145" t="str">
        <f t="shared" ref="F105" si="14">IFERROR(ROUND(AVERAGE(K105:K109),2),"0")</f>
        <v>0</v>
      </c>
      <c r="G105" s="145">
        <f>ROUND(E105*F105,2)</f>
        <v>0</v>
      </c>
      <c r="H105" s="145">
        <f>ROUND(G105*$D$7,2)</f>
        <v>0</v>
      </c>
      <c r="I105" s="148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9" x14ac:dyDescent="0.2">
      <c r="A109" s="153"/>
      <c r="B109" s="156"/>
      <c r="C109" s="50" t="s">
        <v>113</v>
      </c>
      <c r="D109" s="159"/>
      <c r="E109" s="162"/>
      <c r="F109" s="147"/>
      <c r="G109" s="147"/>
      <c r="H109" s="147"/>
      <c r="I109" s="150"/>
      <c r="J109" s="61"/>
      <c r="K109" s="56"/>
    </row>
    <row r="110" spans="1:19" x14ac:dyDescent="0.2">
      <c r="A110" s="151" t="s">
        <v>68</v>
      </c>
      <c r="B110" s="154" t="s">
        <v>112</v>
      </c>
      <c r="C110" s="50" t="s">
        <v>113</v>
      </c>
      <c r="D110" s="157" t="s">
        <v>5</v>
      </c>
      <c r="E110" s="160"/>
      <c r="F110" s="145" t="str">
        <f t="shared" ref="F110" si="15">IFERROR(ROUND(AVERAGE(K110:K114),2),"0")</f>
        <v>0</v>
      </c>
      <c r="G110" s="145">
        <f>ROUND(E110*F110,2)</f>
        <v>0</v>
      </c>
      <c r="H110" s="145">
        <f>ROUND(G110*$D$7,2)</f>
        <v>0</v>
      </c>
      <c r="I110" s="148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3"/>
      <c r="B114" s="156"/>
      <c r="C114" s="50" t="s">
        <v>113</v>
      </c>
      <c r="D114" s="159"/>
      <c r="E114" s="162"/>
      <c r="F114" s="147"/>
      <c r="G114" s="147"/>
      <c r="H114" s="147"/>
      <c r="I114" s="150"/>
      <c r="J114" s="61"/>
      <c r="K114" s="56"/>
    </row>
    <row r="115" spans="1:11" x14ac:dyDescent="0.2">
      <c r="A115" s="151" t="s">
        <v>69</v>
      </c>
      <c r="B115" s="154" t="s">
        <v>112</v>
      </c>
      <c r="C115" s="50" t="s">
        <v>113</v>
      </c>
      <c r="D115" s="157" t="s">
        <v>5</v>
      </c>
      <c r="E115" s="160"/>
      <c r="F115" s="145" t="str">
        <f t="shared" ref="F115" si="16">IFERROR(ROUND(AVERAGE(K115:K119),2),"0")</f>
        <v>0</v>
      </c>
      <c r="G115" s="145">
        <f>ROUND(E115*F115,2)</f>
        <v>0</v>
      </c>
      <c r="H115" s="145">
        <f>ROUND(G115*$D$7,2)</f>
        <v>0</v>
      </c>
      <c r="I115" s="148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3"/>
      <c r="B119" s="156"/>
      <c r="C119" s="50" t="s">
        <v>113</v>
      </c>
      <c r="D119" s="159"/>
      <c r="E119" s="162"/>
      <c r="F119" s="147"/>
      <c r="G119" s="147"/>
      <c r="H119" s="147"/>
      <c r="I119" s="150"/>
      <c r="J119" s="61"/>
      <c r="K119" s="56"/>
    </row>
    <row r="120" spans="1:11" x14ac:dyDescent="0.2">
      <c r="A120" s="151" t="s">
        <v>70</v>
      </c>
      <c r="B120" s="154" t="s">
        <v>112</v>
      </c>
      <c r="C120" s="50" t="s">
        <v>113</v>
      </c>
      <c r="D120" s="157" t="s">
        <v>5</v>
      </c>
      <c r="E120" s="160"/>
      <c r="F120" s="145" t="str">
        <f t="shared" ref="F120" si="17">IFERROR(ROUND(AVERAGE(K120:K124),2),"0")</f>
        <v>0</v>
      </c>
      <c r="G120" s="145">
        <f>ROUND(E120*F120,2)</f>
        <v>0</v>
      </c>
      <c r="H120" s="145">
        <f>ROUND(G120*$D$7,2)</f>
        <v>0</v>
      </c>
      <c r="I120" s="148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3"/>
      <c r="B124" s="156"/>
      <c r="C124" s="50" t="s">
        <v>113</v>
      </c>
      <c r="D124" s="159"/>
      <c r="E124" s="162"/>
      <c r="F124" s="147"/>
      <c r="G124" s="147"/>
      <c r="H124" s="147"/>
      <c r="I124" s="150"/>
      <c r="J124" s="61"/>
      <c r="K124" s="56"/>
    </row>
    <row r="125" spans="1:11" x14ac:dyDescent="0.2">
      <c r="A125" s="151" t="s">
        <v>74</v>
      </c>
      <c r="B125" s="154" t="s">
        <v>112</v>
      </c>
      <c r="C125" s="50" t="s">
        <v>113</v>
      </c>
      <c r="D125" s="157" t="s">
        <v>5</v>
      </c>
      <c r="E125" s="160"/>
      <c r="F125" s="145" t="str">
        <f t="shared" ref="F125" si="18">IFERROR(ROUND(AVERAGE(K125:K129),2),"0")</f>
        <v>0</v>
      </c>
      <c r="G125" s="145">
        <f>ROUND(E125*F125,2)</f>
        <v>0</v>
      </c>
      <c r="H125" s="145">
        <f>ROUND(G125*$D$7,2)</f>
        <v>0</v>
      </c>
      <c r="I125" s="148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2"/>
      <c r="B128" s="155"/>
      <c r="C128" s="50" t="s">
        <v>113</v>
      </c>
      <c r="D128" s="158"/>
      <c r="E128" s="161"/>
      <c r="F128" s="146"/>
      <c r="G128" s="146"/>
      <c r="H128" s="146"/>
      <c r="I128" s="149"/>
      <c r="J128" s="61"/>
      <c r="K128" s="56"/>
    </row>
    <row r="129" spans="1:11" x14ac:dyDescent="0.2">
      <c r="A129" s="153"/>
      <c r="B129" s="156"/>
      <c r="C129" s="50" t="s">
        <v>113</v>
      </c>
      <c r="D129" s="159"/>
      <c r="E129" s="162"/>
      <c r="F129" s="147"/>
      <c r="G129" s="147"/>
      <c r="H129" s="147"/>
      <c r="I129" s="150"/>
      <c r="J129" s="61"/>
      <c r="K129" s="56"/>
    </row>
    <row r="130" spans="1:11" x14ac:dyDescent="0.2">
      <c r="A130" s="151" t="s">
        <v>75</v>
      </c>
      <c r="B130" s="154" t="s">
        <v>112</v>
      </c>
      <c r="C130" s="50" t="s">
        <v>113</v>
      </c>
      <c r="D130" s="157" t="s">
        <v>5</v>
      </c>
      <c r="E130" s="160"/>
      <c r="F130" s="145" t="str">
        <f t="shared" ref="F130" si="19">IFERROR(ROUND(AVERAGE(K130:K134),2),"0")</f>
        <v>0</v>
      </c>
      <c r="G130" s="145">
        <f>ROUND(E130*F130,2)</f>
        <v>0</v>
      </c>
      <c r="H130" s="145">
        <f>ROUND(G130*$D$7,2)</f>
        <v>0</v>
      </c>
      <c r="I130" s="148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2"/>
      <c r="B133" s="155"/>
      <c r="C133" s="50" t="s">
        <v>113</v>
      </c>
      <c r="D133" s="158"/>
      <c r="E133" s="161"/>
      <c r="F133" s="146"/>
      <c r="G133" s="146"/>
      <c r="H133" s="146"/>
      <c r="I133" s="149"/>
      <c r="J133" s="61"/>
      <c r="K133" s="56"/>
    </row>
    <row r="134" spans="1:11" x14ac:dyDescent="0.2">
      <c r="A134" s="153"/>
      <c r="B134" s="156"/>
      <c r="C134" s="50" t="s">
        <v>113</v>
      </c>
      <c r="D134" s="159"/>
      <c r="E134" s="162"/>
      <c r="F134" s="147"/>
      <c r="G134" s="147"/>
      <c r="H134" s="147"/>
      <c r="I134" s="150"/>
      <c r="J134" s="61"/>
      <c r="K134" s="56"/>
    </row>
    <row r="135" spans="1:11" x14ac:dyDescent="0.2">
      <c r="A135" s="151" t="s">
        <v>76</v>
      </c>
      <c r="B135" s="154" t="s">
        <v>112</v>
      </c>
      <c r="C135" s="50" t="s">
        <v>113</v>
      </c>
      <c r="D135" s="157" t="s">
        <v>5</v>
      </c>
      <c r="E135" s="160"/>
      <c r="F135" s="145" t="str">
        <f t="shared" ref="F135" si="20">IFERROR(ROUND(AVERAGE(K135:K139),2),"0")</f>
        <v>0</v>
      </c>
      <c r="G135" s="145">
        <f>ROUND(E135*F135,2)</f>
        <v>0</v>
      </c>
      <c r="H135" s="145">
        <f>ROUND(G135*$D$7,2)</f>
        <v>0</v>
      </c>
      <c r="I135" s="148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2"/>
      <c r="B138" s="155"/>
      <c r="C138" s="50" t="s">
        <v>113</v>
      </c>
      <c r="D138" s="158"/>
      <c r="E138" s="161"/>
      <c r="F138" s="146"/>
      <c r="G138" s="146"/>
      <c r="H138" s="146"/>
      <c r="I138" s="149"/>
      <c r="J138" s="61"/>
      <c r="K138" s="56"/>
    </row>
    <row r="139" spans="1:11" x14ac:dyDescent="0.2">
      <c r="A139" s="153"/>
      <c r="B139" s="156"/>
      <c r="C139" s="50" t="s">
        <v>113</v>
      </c>
      <c r="D139" s="159"/>
      <c r="E139" s="162"/>
      <c r="F139" s="147"/>
      <c r="G139" s="147"/>
      <c r="H139" s="147"/>
      <c r="I139" s="150"/>
      <c r="J139" s="61"/>
      <c r="K139" s="56"/>
    </row>
    <row r="140" spans="1:11" x14ac:dyDescent="0.2">
      <c r="A140" s="151" t="s">
        <v>77</v>
      </c>
      <c r="B140" s="154" t="s">
        <v>112</v>
      </c>
      <c r="C140" s="50" t="s">
        <v>113</v>
      </c>
      <c r="D140" s="157" t="s">
        <v>5</v>
      </c>
      <c r="E140" s="160"/>
      <c r="F140" s="145" t="str">
        <f t="shared" ref="F140" si="21">IFERROR(ROUND(AVERAGE(K140:K144),2),"0")</f>
        <v>0</v>
      </c>
      <c r="G140" s="145">
        <f>ROUND(E140*F140,2)</f>
        <v>0</v>
      </c>
      <c r="H140" s="145">
        <f>ROUND(G140*$D$7,2)</f>
        <v>0</v>
      </c>
      <c r="I140" s="148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2"/>
      <c r="B143" s="155"/>
      <c r="C143" s="50" t="s">
        <v>113</v>
      </c>
      <c r="D143" s="158"/>
      <c r="E143" s="161"/>
      <c r="F143" s="146"/>
      <c r="G143" s="146"/>
      <c r="H143" s="146"/>
      <c r="I143" s="149"/>
      <c r="J143" s="61"/>
      <c r="K143" s="56"/>
    </row>
    <row r="144" spans="1:11" x14ac:dyDescent="0.2">
      <c r="A144" s="153"/>
      <c r="B144" s="156"/>
      <c r="C144" s="50" t="s">
        <v>113</v>
      </c>
      <c r="D144" s="159"/>
      <c r="E144" s="162"/>
      <c r="F144" s="147"/>
      <c r="G144" s="147"/>
      <c r="H144" s="147"/>
      <c r="I144" s="150"/>
      <c r="J144" s="61"/>
      <c r="K144" s="56"/>
    </row>
    <row r="145" spans="1:11" x14ac:dyDescent="0.2">
      <c r="A145" s="151" t="s">
        <v>78</v>
      </c>
      <c r="B145" s="154" t="s">
        <v>112</v>
      </c>
      <c r="C145" s="50" t="s">
        <v>113</v>
      </c>
      <c r="D145" s="157" t="s">
        <v>5</v>
      </c>
      <c r="E145" s="160"/>
      <c r="F145" s="145" t="str">
        <f t="shared" ref="F145" si="22">IFERROR(ROUND(AVERAGE(K145:K149),2),"0")</f>
        <v>0</v>
      </c>
      <c r="G145" s="145">
        <f>ROUND(E145*F145,2)</f>
        <v>0</v>
      </c>
      <c r="H145" s="145">
        <f>ROUND(G145*$D$7,2)</f>
        <v>0</v>
      </c>
      <c r="I145" s="148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2"/>
      <c r="B148" s="155"/>
      <c r="C148" s="50" t="s">
        <v>113</v>
      </c>
      <c r="D148" s="158"/>
      <c r="E148" s="161"/>
      <c r="F148" s="146"/>
      <c r="G148" s="146"/>
      <c r="H148" s="146"/>
      <c r="I148" s="149"/>
      <c r="J148" s="61"/>
      <c r="K148" s="56"/>
    </row>
    <row r="149" spans="1:11" x14ac:dyDescent="0.2">
      <c r="A149" s="153"/>
      <c r="B149" s="156"/>
      <c r="C149" s="50" t="s">
        <v>113</v>
      </c>
      <c r="D149" s="159"/>
      <c r="E149" s="162"/>
      <c r="F149" s="147"/>
      <c r="G149" s="147"/>
      <c r="H149" s="147"/>
      <c r="I149" s="150"/>
      <c r="J149" s="61"/>
      <c r="K149" s="56"/>
    </row>
    <row r="150" spans="1:11" ht="12.75" customHeight="1" x14ac:dyDescent="0.2">
      <c r="A150" s="51" t="s">
        <v>71</v>
      </c>
      <c r="B150" s="136" t="s">
        <v>80</v>
      </c>
      <c r="C150" s="137"/>
      <c r="D150" s="137"/>
      <c r="E150" s="137"/>
      <c r="F150" s="138"/>
      <c r="G150" s="74">
        <f>SUM(G151,G158,G165,G172,G179,G186,G193,G200,G207,G214)</f>
        <v>0</v>
      </c>
      <c r="H150" s="74">
        <f>SUM(H151,H158,H165,H172,H179,H186,H193,H200,H207,H214)</f>
        <v>0</v>
      </c>
      <c r="I150" s="60"/>
      <c r="J150" s="45"/>
    </row>
    <row r="151" spans="1:11" x14ac:dyDescent="0.2">
      <c r="A151" s="142" t="s">
        <v>182</v>
      </c>
      <c r="B151" s="139" t="s">
        <v>149</v>
      </c>
      <c r="C151" s="62" t="s">
        <v>150</v>
      </c>
      <c r="D151" s="63"/>
      <c r="E151" s="64"/>
      <c r="F151" s="57"/>
      <c r="G151" s="75">
        <f>SUM(G152:G157)</f>
        <v>0</v>
      </c>
      <c r="H151" s="75">
        <f>ROUND(G151*$D$7,2)</f>
        <v>0</v>
      </c>
      <c r="I151" s="139"/>
    </row>
    <row r="152" spans="1:11" x14ac:dyDescent="0.2">
      <c r="A152" s="143"/>
      <c r="B152" s="140"/>
      <c r="C152" s="65" t="s">
        <v>151</v>
      </c>
      <c r="D152" s="66"/>
      <c r="E152" s="67"/>
      <c r="F152" s="56"/>
      <c r="G152" s="76">
        <f t="shared" ref="G152:G157" si="23">ROUND(E152*F152,2)</f>
        <v>0</v>
      </c>
      <c r="H152" s="68"/>
      <c r="I152" s="140"/>
    </row>
    <row r="153" spans="1:11" ht="13.5" customHeight="1" x14ac:dyDescent="0.2">
      <c r="A153" s="143"/>
      <c r="B153" s="140"/>
      <c r="C153" s="65" t="s">
        <v>152</v>
      </c>
      <c r="D153" s="66"/>
      <c r="E153" s="67"/>
      <c r="F153" s="56"/>
      <c r="G153" s="76">
        <f t="shared" si="23"/>
        <v>0</v>
      </c>
      <c r="H153" s="68"/>
      <c r="I153" s="140"/>
    </row>
    <row r="154" spans="1:11" x14ac:dyDescent="0.2">
      <c r="A154" s="143"/>
      <c r="B154" s="140"/>
      <c r="C154" s="65" t="s">
        <v>153</v>
      </c>
      <c r="D154" s="66"/>
      <c r="E154" s="67"/>
      <c r="F154" s="56"/>
      <c r="G154" s="76">
        <f t="shared" si="23"/>
        <v>0</v>
      </c>
      <c r="H154" s="68"/>
      <c r="I154" s="140"/>
    </row>
    <row r="155" spans="1:11" x14ac:dyDescent="0.2">
      <c r="A155" s="143"/>
      <c r="B155" s="140"/>
      <c r="C155" s="65" t="s">
        <v>154</v>
      </c>
      <c r="D155" s="66"/>
      <c r="E155" s="67"/>
      <c r="F155" s="56"/>
      <c r="G155" s="76">
        <f t="shared" si="23"/>
        <v>0</v>
      </c>
      <c r="H155" s="68"/>
      <c r="I155" s="140"/>
    </row>
    <row r="156" spans="1:11" x14ac:dyDescent="0.2">
      <c r="A156" s="143"/>
      <c r="B156" s="140"/>
      <c r="C156" s="68" t="s">
        <v>155</v>
      </c>
      <c r="D156" s="66"/>
      <c r="E156" s="67"/>
      <c r="F156" s="56"/>
      <c r="G156" s="76">
        <f t="shared" si="23"/>
        <v>0</v>
      </c>
      <c r="H156" s="68"/>
      <c r="I156" s="140"/>
    </row>
    <row r="157" spans="1:11" x14ac:dyDescent="0.2">
      <c r="A157" s="144"/>
      <c r="B157" s="141"/>
      <c r="C157" s="68" t="s">
        <v>155</v>
      </c>
      <c r="D157" s="66"/>
      <c r="E157" s="67"/>
      <c r="F157" s="56"/>
      <c r="G157" s="76">
        <f t="shared" si="23"/>
        <v>0</v>
      </c>
      <c r="H157" s="68"/>
      <c r="I157" s="141"/>
    </row>
    <row r="158" spans="1:11" ht="12.75" customHeight="1" x14ac:dyDescent="0.2">
      <c r="A158" s="142" t="s">
        <v>183</v>
      </c>
      <c r="B158" s="139" t="s">
        <v>149</v>
      </c>
      <c r="C158" s="62" t="s">
        <v>150</v>
      </c>
      <c r="D158" s="63"/>
      <c r="E158" s="64"/>
      <c r="F158" s="57"/>
      <c r="G158" s="75">
        <f>SUM(G159:G164)</f>
        <v>0</v>
      </c>
      <c r="H158" s="75">
        <f>ROUND(G158*$D$7,2)</f>
        <v>0</v>
      </c>
      <c r="I158" s="139"/>
    </row>
    <row r="159" spans="1:11" x14ac:dyDescent="0.2">
      <c r="A159" s="143"/>
      <c r="B159" s="140"/>
      <c r="C159" s="65" t="s">
        <v>151</v>
      </c>
      <c r="D159" s="66"/>
      <c r="E159" s="67"/>
      <c r="F159" s="56"/>
      <c r="G159" s="76">
        <f t="shared" ref="G159:G164" si="24">ROUND(E159*F159,2)</f>
        <v>0</v>
      </c>
      <c r="H159" s="68"/>
      <c r="I159" s="140"/>
    </row>
    <row r="160" spans="1:11" x14ac:dyDescent="0.2">
      <c r="A160" s="143"/>
      <c r="B160" s="140"/>
      <c r="C160" s="65" t="s">
        <v>152</v>
      </c>
      <c r="D160" s="66"/>
      <c r="E160" s="67"/>
      <c r="F160" s="56"/>
      <c r="G160" s="76">
        <f t="shared" si="24"/>
        <v>0</v>
      </c>
      <c r="H160" s="68"/>
      <c r="I160" s="140"/>
    </row>
    <row r="161" spans="1:9" x14ac:dyDescent="0.2">
      <c r="A161" s="143"/>
      <c r="B161" s="140"/>
      <c r="C161" s="65" t="s">
        <v>153</v>
      </c>
      <c r="D161" s="66"/>
      <c r="E161" s="67"/>
      <c r="F161" s="56"/>
      <c r="G161" s="76">
        <f t="shared" si="24"/>
        <v>0</v>
      </c>
      <c r="H161" s="68"/>
      <c r="I161" s="140"/>
    </row>
    <row r="162" spans="1:9" x14ac:dyDescent="0.2">
      <c r="A162" s="143"/>
      <c r="B162" s="140"/>
      <c r="C162" s="65" t="s">
        <v>154</v>
      </c>
      <c r="D162" s="66"/>
      <c r="E162" s="67"/>
      <c r="F162" s="56"/>
      <c r="G162" s="76">
        <f t="shared" si="24"/>
        <v>0</v>
      </c>
      <c r="H162" s="68"/>
      <c r="I162" s="140"/>
    </row>
    <row r="163" spans="1:9" x14ac:dyDescent="0.2">
      <c r="A163" s="143"/>
      <c r="B163" s="140"/>
      <c r="C163" s="68" t="s">
        <v>155</v>
      </c>
      <c r="D163" s="66"/>
      <c r="E163" s="67"/>
      <c r="F163" s="56"/>
      <c r="G163" s="76">
        <f t="shared" si="24"/>
        <v>0</v>
      </c>
      <c r="H163" s="68"/>
      <c r="I163" s="140"/>
    </row>
    <row r="164" spans="1:9" x14ac:dyDescent="0.2">
      <c r="A164" s="144"/>
      <c r="B164" s="141"/>
      <c r="C164" s="68" t="s">
        <v>155</v>
      </c>
      <c r="D164" s="66"/>
      <c r="E164" s="67"/>
      <c r="F164" s="56"/>
      <c r="G164" s="76">
        <f t="shared" si="24"/>
        <v>0</v>
      </c>
      <c r="H164" s="68"/>
      <c r="I164" s="141"/>
    </row>
    <row r="165" spans="1:9" ht="12.75" customHeight="1" x14ac:dyDescent="0.2">
      <c r="A165" s="142" t="s">
        <v>184</v>
      </c>
      <c r="B165" s="139" t="s">
        <v>149</v>
      </c>
      <c r="C165" s="62" t="s">
        <v>150</v>
      </c>
      <c r="D165" s="63"/>
      <c r="E165" s="64"/>
      <c r="F165" s="57"/>
      <c r="G165" s="75">
        <f>SUM(G166:G171)</f>
        <v>0</v>
      </c>
      <c r="H165" s="75">
        <f>ROUND(G165*$D$7,2)</f>
        <v>0</v>
      </c>
      <c r="I165" s="139"/>
    </row>
    <row r="166" spans="1:9" x14ac:dyDescent="0.2">
      <c r="A166" s="143"/>
      <c r="B166" s="140"/>
      <c r="C166" s="65" t="s">
        <v>151</v>
      </c>
      <c r="D166" s="66"/>
      <c r="E166" s="67"/>
      <c r="F166" s="56"/>
      <c r="G166" s="76">
        <f t="shared" ref="G166:G171" si="25">ROUND(E166*F166,2)</f>
        <v>0</v>
      </c>
      <c r="H166" s="68"/>
      <c r="I166" s="140"/>
    </row>
    <row r="167" spans="1:9" x14ac:dyDescent="0.2">
      <c r="A167" s="143"/>
      <c r="B167" s="140"/>
      <c r="C167" s="65" t="s">
        <v>152</v>
      </c>
      <c r="D167" s="66"/>
      <c r="E167" s="67"/>
      <c r="F167" s="56"/>
      <c r="G167" s="76">
        <f t="shared" si="25"/>
        <v>0</v>
      </c>
      <c r="H167" s="68"/>
      <c r="I167" s="140"/>
    </row>
    <row r="168" spans="1:9" x14ac:dyDescent="0.2">
      <c r="A168" s="143"/>
      <c r="B168" s="140"/>
      <c r="C168" s="65" t="s">
        <v>153</v>
      </c>
      <c r="D168" s="66"/>
      <c r="E168" s="67"/>
      <c r="F168" s="56"/>
      <c r="G168" s="76">
        <f t="shared" si="25"/>
        <v>0</v>
      </c>
      <c r="H168" s="68"/>
      <c r="I168" s="140"/>
    </row>
    <row r="169" spans="1:9" x14ac:dyDescent="0.2">
      <c r="A169" s="143"/>
      <c r="B169" s="140"/>
      <c r="C169" s="65" t="s">
        <v>154</v>
      </c>
      <c r="D169" s="66"/>
      <c r="E169" s="67"/>
      <c r="F169" s="56"/>
      <c r="G169" s="76">
        <f t="shared" si="25"/>
        <v>0</v>
      </c>
      <c r="H169" s="68"/>
      <c r="I169" s="140"/>
    </row>
    <row r="170" spans="1:9" x14ac:dyDescent="0.2">
      <c r="A170" s="143"/>
      <c r="B170" s="140"/>
      <c r="C170" s="68" t="s">
        <v>155</v>
      </c>
      <c r="D170" s="66"/>
      <c r="E170" s="67"/>
      <c r="F170" s="56"/>
      <c r="G170" s="76">
        <f t="shared" si="25"/>
        <v>0</v>
      </c>
      <c r="H170" s="68"/>
      <c r="I170" s="140"/>
    </row>
    <row r="171" spans="1:9" x14ac:dyDescent="0.2">
      <c r="A171" s="144"/>
      <c r="B171" s="141"/>
      <c r="C171" s="68" t="s">
        <v>155</v>
      </c>
      <c r="D171" s="66"/>
      <c r="E171" s="67"/>
      <c r="F171" s="56"/>
      <c r="G171" s="76">
        <f t="shared" si="25"/>
        <v>0</v>
      </c>
      <c r="H171" s="68"/>
      <c r="I171" s="141"/>
    </row>
    <row r="172" spans="1:9" ht="12.75" customHeight="1" x14ac:dyDescent="0.2">
      <c r="A172" s="142" t="s">
        <v>185</v>
      </c>
      <c r="B172" s="139" t="s">
        <v>149</v>
      </c>
      <c r="C172" s="62" t="s">
        <v>150</v>
      </c>
      <c r="D172" s="63"/>
      <c r="E172" s="64"/>
      <c r="F172" s="57"/>
      <c r="G172" s="75">
        <f>SUM(G173:G178)</f>
        <v>0</v>
      </c>
      <c r="H172" s="75">
        <f>ROUND(G172*$D$7,2)</f>
        <v>0</v>
      </c>
      <c r="I172" s="139"/>
    </row>
    <row r="173" spans="1:9" ht="12.75" customHeight="1" x14ac:dyDescent="0.2">
      <c r="A173" s="143"/>
      <c r="B173" s="140"/>
      <c r="C173" s="65" t="s">
        <v>151</v>
      </c>
      <c r="D173" s="66"/>
      <c r="E173" s="67"/>
      <c r="F173" s="56"/>
      <c r="G173" s="76">
        <f t="shared" ref="G173:G178" si="26">ROUND(E173*F173,2)</f>
        <v>0</v>
      </c>
      <c r="H173" s="68"/>
      <c r="I173" s="140"/>
    </row>
    <row r="174" spans="1:9" ht="12.75" customHeight="1" x14ac:dyDescent="0.2">
      <c r="A174" s="143"/>
      <c r="B174" s="140"/>
      <c r="C174" s="65" t="s">
        <v>152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5" t="s">
        <v>153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3"/>
      <c r="B176" s="140"/>
      <c r="C176" s="65" t="s">
        <v>154</v>
      </c>
      <c r="D176" s="66"/>
      <c r="E176" s="67"/>
      <c r="F176" s="56"/>
      <c r="G176" s="76">
        <f t="shared" si="26"/>
        <v>0</v>
      </c>
      <c r="H176" s="68"/>
      <c r="I176" s="140"/>
    </row>
    <row r="177" spans="1:9" ht="12.75" customHeight="1" x14ac:dyDescent="0.2">
      <c r="A177" s="143"/>
      <c r="B177" s="140"/>
      <c r="C177" s="68" t="s">
        <v>155</v>
      </c>
      <c r="D177" s="66"/>
      <c r="E177" s="67"/>
      <c r="F177" s="56"/>
      <c r="G177" s="76">
        <f t="shared" si="26"/>
        <v>0</v>
      </c>
      <c r="H177" s="68"/>
      <c r="I177" s="140"/>
    </row>
    <row r="178" spans="1:9" ht="12.75" customHeight="1" x14ac:dyDescent="0.2">
      <c r="A178" s="144"/>
      <c r="B178" s="141"/>
      <c r="C178" s="68" t="s">
        <v>155</v>
      </c>
      <c r="D178" s="66"/>
      <c r="E178" s="67"/>
      <c r="F178" s="56"/>
      <c r="G178" s="76">
        <f t="shared" si="26"/>
        <v>0</v>
      </c>
      <c r="H178" s="68"/>
      <c r="I178" s="141"/>
    </row>
    <row r="179" spans="1:9" ht="12.75" customHeight="1" x14ac:dyDescent="0.2">
      <c r="A179" s="142" t="s">
        <v>186</v>
      </c>
      <c r="B179" s="139" t="s">
        <v>149</v>
      </c>
      <c r="C179" s="62" t="s">
        <v>150</v>
      </c>
      <c r="D179" s="63"/>
      <c r="E179" s="64"/>
      <c r="F179" s="57"/>
      <c r="G179" s="75">
        <f>SUM(G180:G185)</f>
        <v>0</v>
      </c>
      <c r="H179" s="75">
        <f>ROUND(G179*$D$7,2)</f>
        <v>0</v>
      </c>
      <c r="I179" s="139"/>
    </row>
    <row r="180" spans="1:9" ht="12.75" customHeight="1" x14ac:dyDescent="0.2">
      <c r="A180" s="143"/>
      <c r="B180" s="140"/>
      <c r="C180" s="65" t="s">
        <v>151</v>
      </c>
      <c r="D180" s="66"/>
      <c r="E180" s="67"/>
      <c r="F180" s="56"/>
      <c r="G180" s="76">
        <f t="shared" ref="G180:G185" si="27">ROUND(E180*F180,2)</f>
        <v>0</v>
      </c>
      <c r="H180" s="68"/>
      <c r="I180" s="140"/>
    </row>
    <row r="181" spans="1:9" ht="12.75" customHeight="1" x14ac:dyDescent="0.2">
      <c r="A181" s="143"/>
      <c r="B181" s="140"/>
      <c r="C181" s="65" t="s">
        <v>152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5" t="s">
        <v>153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3"/>
      <c r="B183" s="140"/>
      <c r="C183" s="65" t="s">
        <v>154</v>
      </c>
      <c r="D183" s="66"/>
      <c r="E183" s="67"/>
      <c r="F183" s="56"/>
      <c r="G183" s="76">
        <f t="shared" si="27"/>
        <v>0</v>
      </c>
      <c r="H183" s="68"/>
      <c r="I183" s="140"/>
    </row>
    <row r="184" spans="1:9" ht="12.75" customHeight="1" x14ac:dyDescent="0.2">
      <c r="A184" s="143"/>
      <c r="B184" s="140"/>
      <c r="C184" s="68" t="s">
        <v>155</v>
      </c>
      <c r="D184" s="66"/>
      <c r="E184" s="67"/>
      <c r="F184" s="56"/>
      <c r="G184" s="76">
        <f t="shared" si="27"/>
        <v>0</v>
      </c>
      <c r="H184" s="68"/>
      <c r="I184" s="140"/>
    </row>
    <row r="185" spans="1:9" ht="12.75" customHeight="1" x14ac:dyDescent="0.2">
      <c r="A185" s="144"/>
      <c r="B185" s="141"/>
      <c r="C185" s="68" t="s">
        <v>155</v>
      </c>
      <c r="D185" s="66"/>
      <c r="E185" s="67"/>
      <c r="F185" s="56"/>
      <c r="G185" s="76">
        <f t="shared" si="27"/>
        <v>0</v>
      </c>
      <c r="H185" s="68"/>
      <c r="I185" s="141"/>
    </row>
    <row r="186" spans="1:9" ht="12.75" customHeight="1" x14ac:dyDescent="0.2">
      <c r="A186" s="142" t="s">
        <v>187</v>
      </c>
      <c r="B186" s="139" t="s">
        <v>149</v>
      </c>
      <c r="C186" s="62" t="s">
        <v>150</v>
      </c>
      <c r="D186" s="63"/>
      <c r="E186" s="64"/>
      <c r="F186" s="57"/>
      <c r="G186" s="75">
        <f>SUM(G187:G192)</f>
        <v>0</v>
      </c>
      <c r="H186" s="75">
        <f>ROUND(G186*$D$7,2)</f>
        <v>0</v>
      </c>
      <c r="I186" s="139"/>
    </row>
    <row r="187" spans="1:9" ht="12.75" customHeight="1" x14ac:dyDescent="0.2">
      <c r="A187" s="143"/>
      <c r="B187" s="140"/>
      <c r="C187" s="65" t="s">
        <v>151</v>
      </c>
      <c r="D187" s="66"/>
      <c r="E187" s="67"/>
      <c r="F187" s="56"/>
      <c r="G187" s="76">
        <f t="shared" ref="G187:G192" si="28">ROUND(E187*F187,2)</f>
        <v>0</v>
      </c>
      <c r="H187" s="68"/>
      <c r="I187" s="140"/>
    </row>
    <row r="188" spans="1:9" ht="12.75" customHeight="1" x14ac:dyDescent="0.2">
      <c r="A188" s="143"/>
      <c r="B188" s="140"/>
      <c r="C188" s="65" t="s">
        <v>152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5" t="s">
        <v>153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3"/>
      <c r="B190" s="140"/>
      <c r="C190" s="65" t="s">
        <v>154</v>
      </c>
      <c r="D190" s="66"/>
      <c r="E190" s="67"/>
      <c r="F190" s="56"/>
      <c r="G190" s="76">
        <f t="shared" si="28"/>
        <v>0</v>
      </c>
      <c r="H190" s="68"/>
      <c r="I190" s="140"/>
    </row>
    <row r="191" spans="1:9" ht="12.75" customHeight="1" x14ac:dyDescent="0.2">
      <c r="A191" s="143"/>
      <c r="B191" s="140"/>
      <c r="C191" s="68" t="s">
        <v>155</v>
      </c>
      <c r="D191" s="66"/>
      <c r="E191" s="67"/>
      <c r="F191" s="56"/>
      <c r="G191" s="76">
        <f t="shared" si="28"/>
        <v>0</v>
      </c>
      <c r="H191" s="68"/>
      <c r="I191" s="140"/>
    </row>
    <row r="192" spans="1:9" ht="12.75" customHeight="1" x14ac:dyDescent="0.2">
      <c r="A192" s="144"/>
      <c r="B192" s="141"/>
      <c r="C192" s="68" t="s">
        <v>155</v>
      </c>
      <c r="D192" s="66"/>
      <c r="E192" s="67"/>
      <c r="F192" s="56"/>
      <c r="G192" s="76">
        <f t="shared" si="28"/>
        <v>0</v>
      </c>
      <c r="H192" s="68"/>
      <c r="I192" s="141"/>
    </row>
    <row r="193" spans="1:9" ht="12.75" customHeight="1" x14ac:dyDescent="0.2">
      <c r="A193" s="142" t="s">
        <v>188</v>
      </c>
      <c r="B193" s="139" t="s">
        <v>149</v>
      </c>
      <c r="C193" s="62" t="s">
        <v>150</v>
      </c>
      <c r="D193" s="63"/>
      <c r="E193" s="64"/>
      <c r="F193" s="57"/>
      <c r="G193" s="75">
        <f>SUM(G194:G199)</f>
        <v>0</v>
      </c>
      <c r="H193" s="75">
        <f>ROUND(G193*$D$7,2)</f>
        <v>0</v>
      </c>
      <c r="I193" s="139"/>
    </row>
    <row r="194" spans="1:9" ht="12.75" customHeight="1" x14ac:dyDescent="0.2">
      <c r="A194" s="143"/>
      <c r="B194" s="140"/>
      <c r="C194" s="65" t="s">
        <v>151</v>
      </c>
      <c r="D194" s="66"/>
      <c r="E194" s="67"/>
      <c r="F194" s="56"/>
      <c r="G194" s="76">
        <f t="shared" ref="G194:G199" si="29">ROUND(E194*F194,2)</f>
        <v>0</v>
      </c>
      <c r="H194" s="68"/>
      <c r="I194" s="140"/>
    </row>
    <row r="195" spans="1:9" ht="12.75" customHeight="1" x14ac:dyDescent="0.2">
      <c r="A195" s="143"/>
      <c r="B195" s="140"/>
      <c r="C195" s="65" t="s">
        <v>152</v>
      </c>
      <c r="D195" s="66"/>
      <c r="E195" s="67"/>
      <c r="F195" s="56"/>
      <c r="G195" s="76">
        <f t="shared" si="29"/>
        <v>0</v>
      </c>
      <c r="H195" s="68"/>
      <c r="I195" s="140"/>
    </row>
    <row r="196" spans="1:9" ht="12.75" customHeight="1" x14ac:dyDescent="0.2">
      <c r="A196" s="143"/>
      <c r="B196" s="140"/>
      <c r="C196" s="65" t="s">
        <v>153</v>
      </c>
      <c r="D196" s="66"/>
      <c r="E196" s="67"/>
      <c r="F196" s="56"/>
      <c r="G196" s="76">
        <f t="shared" si="29"/>
        <v>0</v>
      </c>
      <c r="H196" s="68"/>
      <c r="I196" s="140"/>
    </row>
    <row r="197" spans="1:9" ht="12.75" customHeight="1" x14ac:dyDescent="0.2">
      <c r="A197" s="143"/>
      <c r="B197" s="140"/>
      <c r="C197" s="65" t="s">
        <v>154</v>
      </c>
      <c r="D197" s="66"/>
      <c r="E197" s="67"/>
      <c r="F197" s="56"/>
      <c r="G197" s="76">
        <f t="shared" si="29"/>
        <v>0</v>
      </c>
      <c r="H197" s="68"/>
      <c r="I197" s="140"/>
    </row>
    <row r="198" spans="1:9" ht="12.75" customHeight="1" x14ac:dyDescent="0.2">
      <c r="A198" s="143"/>
      <c r="B198" s="140"/>
      <c r="C198" s="68" t="s">
        <v>155</v>
      </c>
      <c r="D198" s="66"/>
      <c r="E198" s="67"/>
      <c r="F198" s="56"/>
      <c r="G198" s="76">
        <f t="shared" si="29"/>
        <v>0</v>
      </c>
      <c r="H198" s="68"/>
      <c r="I198" s="140"/>
    </row>
    <row r="199" spans="1:9" ht="12.75" customHeight="1" x14ac:dyDescent="0.2">
      <c r="A199" s="144"/>
      <c r="B199" s="141"/>
      <c r="C199" s="68" t="s">
        <v>155</v>
      </c>
      <c r="D199" s="66"/>
      <c r="E199" s="67"/>
      <c r="F199" s="56"/>
      <c r="G199" s="76">
        <f t="shared" si="29"/>
        <v>0</v>
      </c>
      <c r="H199" s="68"/>
      <c r="I199" s="141"/>
    </row>
    <row r="200" spans="1:9" ht="12.75" customHeight="1" x14ac:dyDescent="0.2">
      <c r="A200" s="142" t="s">
        <v>189</v>
      </c>
      <c r="B200" s="139" t="s">
        <v>149</v>
      </c>
      <c r="C200" s="62" t="s">
        <v>150</v>
      </c>
      <c r="D200" s="63"/>
      <c r="E200" s="64"/>
      <c r="F200" s="57"/>
      <c r="G200" s="75">
        <f>SUM(G201:G206)</f>
        <v>0</v>
      </c>
      <c r="H200" s="75">
        <f>ROUND(G200*$D$7,2)</f>
        <v>0</v>
      </c>
      <c r="I200" s="139"/>
    </row>
    <row r="201" spans="1:9" ht="12.75" customHeight="1" x14ac:dyDescent="0.2">
      <c r="A201" s="143"/>
      <c r="B201" s="140"/>
      <c r="C201" s="65" t="s">
        <v>151</v>
      </c>
      <c r="D201" s="66"/>
      <c r="E201" s="67"/>
      <c r="F201" s="56"/>
      <c r="G201" s="76">
        <f t="shared" ref="G201:G206" si="30">ROUND(E201*F201,2)</f>
        <v>0</v>
      </c>
      <c r="H201" s="68"/>
      <c r="I201" s="140"/>
    </row>
    <row r="202" spans="1:9" ht="12.75" customHeight="1" x14ac:dyDescent="0.2">
      <c r="A202" s="143"/>
      <c r="B202" s="140"/>
      <c r="C202" s="65" t="s">
        <v>152</v>
      </c>
      <c r="D202" s="66"/>
      <c r="E202" s="67"/>
      <c r="F202" s="56"/>
      <c r="G202" s="76">
        <f t="shared" si="30"/>
        <v>0</v>
      </c>
      <c r="H202" s="68"/>
      <c r="I202" s="140"/>
    </row>
    <row r="203" spans="1:9" ht="12.75" customHeight="1" x14ac:dyDescent="0.2">
      <c r="A203" s="143"/>
      <c r="B203" s="140"/>
      <c r="C203" s="65" t="s">
        <v>153</v>
      </c>
      <c r="D203" s="66"/>
      <c r="E203" s="67"/>
      <c r="F203" s="56"/>
      <c r="G203" s="76">
        <f t="shared" si="30"/>
        <v>0</v>
      </c>
      <c r="H203" s="68"/>
      <c r="I203" s="140"/>
    </row>
    <row r="204" spans="1:9" ht="12.75" customHeight="1" x14ac:dyDescent="0.2">
      <c r="A204" s="143"/>
      <c r="B204" s="140"/>
      <c r="C204" s="65" t="s">
        <v>154</v>
      </c>
      <c r="D204" s="66"/>
      <c r="E204" s="67"/>
      <c r="F204" s="56"/>
      <c r="G204" s="76">
        <f t="shared" si="30"/>
        <v>0</v>
      </c>
      <c r="H204" s="68"/>
      <c r="I204" s="140"/>
    </row>
    <row r="205" spans="1:9" ht="12.75" customHeight="1" x14ac:dyDescent="0.2">
      <c r="A205" s="143"/>
      <c r="B205" s="140"/>
      <c r="C205" s="68" t="s">
        <v>155</v>
      </c>
      <c r="D205" s="66"/>
      <c r="E205" s="67"/>
      <c r="F205" s="56"/>
      <c r="G205" s="76">
        <f t="shared" si="30"/>
        <v>0</v>
      </c>
      <c r="H205" s="68"/>
      <c r="I205" s="140"/>
    </row>
    <row r="206" spans="1:9" ht="12.75" customHeight="1" x14ac:dyDescent="0.2">
      <c r="A206" s="144"/>
      <c r="B206" s="141"/>
      <c r="C206" s="68" t="s">
        <v>155</v>
      </c>
      <c r="D206" s="66"/>
      <c r="E206" s="67"/>
      <c r="F206" s="56"/>
      <c r="G206" s="76">
        <f t="shared" si="30"/>
        <v>0</v>
      </c>
      <c r="H206" s="68"/>
      <c r="I206" s="141"/>
    </row>
    <row r="207" spans="1:9" ht="12.75" customHeight="1" x14ac:dyDescent="0.2">
      <c r="A207" s="142" t="s">
        <v>190</v>
      </c>
      <c r="B207" s="139" t="s">
        <v>149</v>
      </c>
      <c r="C207" s="62" t="s">
        <v>150</v>
      </c>
      <c r="D207" s="63"/>
      <c r="E207" s="64"/>
      <c r="F207" s="57"/>
      <c r="G207" s="75">
        <f>SUM(G208:G213)</f>
        <v>0</v>
      </c>
      <c r="H207" s="75">
        <f>ROUND(G207*$D$7,2)</f>
        <v>0</v>
      </c>
      <c r="I207" s="139"/>
    </row>
    <row r="208" spans="1:9" ht="12.75" customHeight="1" x14ac:dyDescent="0.2">
      <c r="A208" s="143"/>
      <c r="B208" s="140"/>
      <c r="C208" s="65" t="s">
        <v>151</v>
      </c>
      <c r="D208" s="66"/>
      <c r="E208" s="67"/>
      <c r="F208" s="56"/>
      <c r="G208" s="76">
        <f t="shared" ref="G208:G213" si="31">ROUND(E208*F208,2)</f>
        <v>0</v>
      </c>
      <c r="H208" s="68"/>
      <c r="I208" s="140"/>
    </row>
    <row r="209" spans="1:12" ht="12.75" customHeight="1" x14ac:dyDescent="0.2">
      <c r="A209" s="143"/>
      <c r="B209" s="140"/>
      <c r="C209" s="65" t="s">
        <v>152</v>
      </c>
      <c r="D209" s="66"/>
      <c r="E209" s="67"/>
      <c r="F209" s="56"/>
      <c r="G209" s="76">
        <f t="shared" si="31"/>
        <v>0</v>
      </c>
      <c r="H209" s="68"/>
      <c r="I209" s="140"/>
    </row>
    <row r="210" spans="1:12" ht="12.75" customHeight="1" x14ac:dyDescent="0.2">
      <c r="A210" s="143"/>
      <c r="B210" s="140"/>
      <c r="C210" s="65" t="s">
        <v>153</v>
      </c>
      <c r="D210" s="66"/>
      <c r="E210" s="67"/>
      <c r="F210" s="56"/>
      <c r="G210" s="76">
        <f t="shared" si="31"/>
        <v>0</v>
      </c>
      <c r="H210" s="68"/>
      <c r="I210" s="140"/>
    </row>
    <row r="211" spans="1:12" ht="12.75" customHeight="1" x14ac:dyDescent="0.2">
      <c r="A211" s="143"/>
      <c r="B211" s="140"/>
      <c r="C211" s="65" t="s">
        <v>154</v>
      </c>
      <c r="D211" s="66"/>
      <c r="E211" s="67"/>
      <c r="F211" s="56"/>
      <c r="G211" s="76">
        <f t="shared" si="31"/>
        <v>0</v>
      </c>
      <c r="H211" s="68"/>
      <c r="I211" s="140"/>
    </row>
    <row r="212" spans="1:12" ht="12.75" customHeight="1" x14ac:dyDescent="0.2">
      <c r="A212" s="143"/>
      <c r="B212" s="140"/>
      <c r="C212" s="68" t="s">
        <v>155</v>
      </c>
      <c r="D212" s="66"/>
      <c r="E212" s="67"/>
      <c r="F212" s="56"/>
      <c r="G212" s="76">
        <f t="shared" si="31"/>
        <v>0</v>
      </c>
      <c r="H212" s="68"/>
      <c r="I212" s="140"/>
    </row>
    <row r="213" spans="1:12" ht="12.75" customHeight="1" x14ac:dyDescent="0.2">
      <c r="A213" s="144"/>
      <c r="B213" s="141"/>
      <c r="C213" s="68" t="s">
        <v>155</v>
      </c>
      <c r="D213" s="66"/>
      <c r="E213" s="67"/>
      <c r="F213" s="56"/>
      <c r="G213" s="76">
        <f t="shared" si="31"/>
        <v>0</v>
      </c>
      <c r="H213" s="68"/>
      <c r="I213" s="141"/>
    </row>
    <row r="214" spans="1:12" ht="12.75" customHeight="1" x14ac:dyDescent="0.2">
      <c r="A214" s="142" t="s">
        <v>191</v>
      </c>
      <c r="B214" s="139" t="s">
        <v>149</v>
      </c>
      <c r="C214" s="62" t="s">
        <v>150</v>
      </c>
      <c r="D214" s="63"/>
      <c r="E214" s="64"/>
      <c r="F214" s="57"/>
      <c r="G214" s="75">
        <f>SUM(G215:G220)</f>
        <v>0</v>
      </c>
      <c r="H214" s="75">
        <f>ROUND(G214*$D$7,2)</f>
        <v>0</v>
      </c>
      <c r="I214" s="139"/>
    </row>
    <row r="215" spans="1:12" ht="12.75" customHeight="1" x14ac:dyDescent="0.2">
      <c r="A215" s="143"/>
      <c r="B215" s="140"/>
      <c r="C215" s="65" t="s">
        <v>151</v>
      </c>
      <c r="D215" s="66"/>
      <c r="E215" s="67"/>
      <c r="F215" s="56"/>
      <c r="G215" s="76">
        <f t="shared" ref="G215:G220" si="32">ROUND(E215*F215,2)</f>
        <v>0</v>
      </c>
      <c r="H215" s="68"/>
      <c r="I215" s="140"/>
    </row>
    <row r="216" spans="1:12" ht="12.75" customHeight="1" x14ac:dyDescent="0.2">
      <c r="A216" s="143"/>
      <c r="B216" s="140"/>
      <c r="C216" s="65" t="s">
        <v>152</v>
      </c>
      <c r="D216" s="66"/>
      <c r="E216" s="67"/>
      <c r="F216" s="56"/>
      <c r="G216" s="76">
        <f t="shared" si="32"/>
        <v>0</v>
      </c>
      <c r="H216" s="68"/>
      <c r="I216" s="140"/>
    </row>
    <row r="217" spans="1:12" ht="12.75" customHeight="1" x14ac:dyDescent="0.2">
      <c r="A217" s="143"/>
      <c r="B217" s="140"/>
      <c r="C217" s="65" t="s">
        <v>153</v>
      </c>
      <c r="D217" s="66"/>
      <c r="E217" s="67"/>
      <c r="F217" s="56"/>
      <c r="G217" s="76">
        <f t="shared" si="32"/>
        <v>0</v>
      </c>
      <c r="H217" s="68"/>
      <c r="I217" s="140"/>
    </row>
    <row r="218" spans="1:12" x14ac:dyDescent="0.2">
      <c r="A218" s="143"/>
      <c r="B218" s="140"/>
      <c r="C218" s="65" t="s">
        <v>154</v>
      </c>
      <c r="D218" s="66"/>
      <c r="E218" s="67"/>
      <c r="F218" s="56"/>
      <c r="G218" s="76">
        <f t="shared" si="32"/>
        <v>0</v>
      </c>
      <c r="H218" s="68"/>
      <c r="I218" s="140"/>
    </row>
    <row r="219" spans="1:12" x14ac:dyDescent="0.2">
      <c r="A219" s="143"/>
      <c r="B219" s="140"/>
      <c r="C219" s="68" t="s">
        <v>155</v>
      </c>
      <c r="D219" s="66"/>
      <c r="E219" s="67"/>
      <c r="F219" s="56"/>
      <c r="G219" s="76">
        <f t="shared" si="32"/>
        <v>0</v>
      </c>
      <c r="H219" s="68"/>
      <c r="I219" s="140"/>
    </row>
    <row r="220" spans="1:12" x14ac:dyDescent="0.2">
      <c r="A220" s="144"/>
      <c r="B220" s="141"/>
      <c r="C220" s="68" t="s">
        <v>155</v>
      </c>
      <c r="D220" s="66"/>
      <c r="E220" s="67"/>
      <c r="F220" s="56"/>
      <c r="G220" s="76">
        <f t="shared" si="32"/>
        <v>0</v>
      </c>
      <c r="H220" s="68"/>
      <c r="I220" s="141"/>
    </row>
    <row r="221" spans="1:12" ht="26.25" customHeight="1" x14ac:dyDescent="0.2">
      <c r="A221" s="51" t="s">
        <v>98</v>
      </c>
      <c r="B221" s="175" t="s">
        <v>81</v>
      </c>
      <c r="C221" s="175"/>
      <c r="D221" s="175"/>
      <c r="E221" s="175"/>
      <c r="F221" s="175"/>
      <c r="G221" s="74">
        <f>SUM(G222:G238)</f>
        <v>0</v>
      </c>
      <c r="H221" s="74">
        <f>SUM(H222:H238)</f>
        <v>0</v>
      </c>
      <c r="I221" s="60"/>
      <c r="J221" s="45"/>
      <c r="K221" s="54" t="s">
        <v>148</v>
      </c>
      <c r="L221" s="54" t="s">
        <v>143</v>
      </c>
    </row>
    <row r="222" spans="1:12" x14ac:dyDescent="0.2">
      <c r="A222" s="46" t="s">
        <v>99</v>
      </c>
      <c r="B222" s="135" t="s">
        <v>72</v>
      </c>
      <c r="C222" s="135"/>
      <c r="D222" s="69" t="s">
        <v>125</v>
      </c>
      <c r="E222" s="70"/>
      <c r="F222" s="73">
        <f>K222*L222</f>
        <v>0</v>
      </c>
      <c r="G222" s="73">
        <f t="shared" si="0"/>
        <v>0</v>
      </c>
      <c r="H222" s="73">
        <f>ROUND(G222*$D$7,2)</f>
        <v>0</v>
      </c>
      <c r="I222" s="50"/>
      <c r="J222" s="45"/>
      <c r="K222" s="56"/>
      <c r="L222" s="56"/>
    </row>
    <row r="223" spans="1:12" x14ac:dyDescent="0.2">
      <c r="A223" s="46" t="s">
        <v>100</v>
      </c>
      <c r="B223" s="135" t="s">
        <v>72</v>
      </c>
      <c r="C223" s="135"/>
      <c r="D223" s="69" t="s">
        <v>125</v>
      </c>
      <c r="E223" s="70"/>
      <c r="F223" s="73">
        <f t="shared" ref="F223:F234" si="33">K223*L223</f>
        <v>0</v>
      </c>
      <c r="G223" s="73">
        <f t="shared" ref="G223:G234" si="34">ROUND(E223*F223,2)</f>
        <v>0</v>
      </c>
      <c r="H223" s="73">
        <f t="shared" ref="H223:H234" si="35">ROUND(G223*$D$7,2)</f>
        <v>0</v>
      </c>
      <c r="I223" s="50"/>
      <c r="J223" s="45"/>
      <c r="K223" s="56"/>
      <c r="L223" s="56"/>
    </row>
    <row r="224" spans="1:12" x14ac:dyDescent="0.2">
      <c r="A224" s="46" t="s">
        <v>101</v>
      </c>
      <c r="B224" s="135" t="s">
        <v>72</v>
      </c>
      <c r="C224" s="135"/>
      <c r="D224" s="69" t="s">
        <v>125</v>
      </c>
      <c r="E224" s="70"/>
      <c r="F224" s="73">
        <f t="shared" si="33"/>
        <v>0</v>
      </c>
      <c r="G224" s="73">
        <f t="shared" si="34"/>
        <v>0</v>
      </c>
      <c r="H224" s="73">
        <f t="shared" si="35"/>
        <v>0</v>
      </c>
      <c r="I224" s="50"/>
      <c r="J224" s="45"/>
      <c r="K224" s="56"/>
      <c r="L224" s="56"/>
    </row>
    <row r="225" spans="1:12" x14ac:dyDescent="0.2">
      <c r="A225" s="46" t="s">
        <v>102</v>
      </c>
      <c r="B225" s="135" t="s">
        <v>72</v>
      </c>
      <c r="C225" s="135"/>
      <c r="D225" s="69" t="s">
        <v>125</v>
      </c>
      <c r="E225" s="70"/>
      <c r="F225" s="73">
        <f t="shared" si="33"/>
        <v>0</v>
      </c>
      <c r="G225" s="73">
        <f t="shared" si="34"/>
        <v>0</v>
      </c>
      <c r="H225" s="73">
        <f t="shared" si="35"/>
        <v>0</v>
      </c>
      <c r="I225" s="50"/>
      <c r="J225" s="45"/>
      <c r="K225" s="56"/>
      <c r="L225" s="56"/>
    </row>
    <row r="226" spans="1:12" x14ac:dyDescent="0.2">
      <c r="A226" s="46" t="s">
        <v>103</v>
      </c>
      <c r="B226" s="135" t="s">
        <v>72</v>
      </c>
      <c r="C226" s="135"/>
      <c r="D226" s="69" t="s">
        <v>125</v>
      </c>
      <c r="E226" s="70"/>
      <c r="F226" s="73">
        <f t="shared" si="33"/>
        <v>0</v>
      </c>
      <c r="G226" s="73">
        <f t="shared" si="34"/>
        <v>0</v>
      </c>
      <c r="H226" s="73">
        <f t="shared" si="35"/>
        <v>0</v>
      </c>
      <c r="I226" s="50"/>
      <c r="J226" s="45"/>
      <c r="K226" s="56"/>
      <c r="L226" s="56"/>
    </row>
    <row r="227" spans="1:12" x14ac:dyDescent="0.2">
      <c r="A227" s="46" t="s">
        <v>221</v>
      </c>
      <c r="B227" s="135" t="s">
        <v>72</v>
      </c>
      <c r="C227" s="135"/>
      <c r="D227" s="69" t="s">
        <v>125</v>
      </c>
      <c r="E227" s="70"/>
      <c r="F227" s="73">
        <f t="shared" si="33"/>
        <v>0</v>
      </c>
      <c r="G227" s="73">
        <f t="shared" si="34"/>
        <v>0</v>
      </c>
      <c r="H227" s="73">
        <f t="shared" si="35"/>
        <v>0</v>
      </c>
      <c r="I227" s="50"/>
      <c r="J227" s="45"/>
      <c r="K227" s="56"/>
      <c r="L227" s="56"/>
    </row>
    <row r="228" spans="1:12" x14ac:dyDescent="0.2">
      <c r="A228" s="46" t="s">
        <v>222</v>
      </c>
      <c r="B228" s="135" t="s">
        <v>72</v>
      </c>
      <c r="C228" s="135"/>
      <c r="D228" s="69" t="s">
        <v>125</v>
      </c>
      <c r="E228" s="70"/>
      <c r="F228" s="73">
        <f t="shared" si="33"/>
        <v>0</v>
      </c>
      <c r="G228" s="73">
        <f t="shared" si="34"/>
        <v>0</v>
      </c>
      <c r="H228" s="73">
        <f t="shared" si="35"/>
        <v>0</v>
      </c>
      <c r="I228" s="50"/>
      <c r="J228" s="45"/>
      <c r="K228" s="56"/>
      <c r="L228" s="56"/>
    </row>
    <row r="229" spans="1:12" x14ac:dyDescent="0.2">
      <c r="A229" s="46" t="s">
        <v>223</v>
      </c>
      <c r="B229" s="135" t="s">
        <v>72</v>
      </c>
      <c r="C229" s="135"/>
      <c r="D229" s="69" t="s">
        <v>125</v>
      </c>
      <c r="E229" s="70"/>
      <c r="F229" s="73">
        <f t="shared" si="33"/>
        <v>0</v>
      </c>
      <c r="G229" s="73">
        <f t="shared" si="34"/>
        <v>0</v>
      </c>
      <c r="H229" s="73">
        <f t="shared" si="35"/>
        <v>0</v>
      </c>
      <c r="I229" s="50"/>
      <c r="J229" s="45"/>
      <c r="K229" s="56"/>
      <c r="L229" s="56"/>
    </row>
    <row r="230" spans="1:12" x14ac:dyDescent="0.2">
      <c r="A230" s="46" t="s">
        <v>224</v>
      </c>
      <c r="B230" s="135" t="s">
        <v>72</v>
      </c>
      <c r="C230" s="135"/>
      <c r="D230" s="69" t="s">
        <v>125</v>
      </c>
      <c r="E230" s="70"/>
      <c r="F230" s="73">
        <f t="shared" si="33"/>
        <v>0</v>
      </c>
      <c r="G230" s="73">
        <f t="shared" si="34"/>
        <v>0</v>
      </c>
      <c r="H230" s="73">
        <f t="shared" si="35"/>
        <v>0</v>
      </c>
      <c r="I230" s="50"/>
      <c r="J230" s="45"/>
      <c r="K230" s="56"/>
      <c r="L230" s="56"/>
    </row>
    <row r="231" spans="1:12" x14ac:dyDescent="0.2">
      <c r="A231" s="46" t="s">
        <v>225</v>
      </c>
      <c r="B231" s="135" t="s">
        <v>72</v>
      </c>
      <c r="C231" s="135"/>
      <c r="D231" s="69" t="s">
        <v>125</v>
      </c>
      <c r="E231" s="70"/>
      <c r="F231" s="73">
        <f t="shared" si="33"/>
        <v>0</v>
      </c>
      <c r="G231" s="73">
        <f t="shared" si="34"/>
        <v>0</v>
      </c>
      <c r="H231" s="73">
        <f t="shared" si="35"/>
        <v>0</v>
      </c>
      <c r="I231" s="50"/>
      <c r="J231" s="45"/>
      <c r="K231" s="56"/>
      <c r="L231" s="56"/>
    </row>
    <row r="232" spans="1:12" x14ac:dyDescent="0.2">
      <c r="A232" s="46" t="s">
        <v>226</v>
      </c>
      <c r="B232" s="135" t="s">
        <v>72</v>
      </c>
      <c r="C232" s="135"/>
      <c r="D232" s="69" t="s">
        <v>125</v>
      </c>
      <c r="E232" s="70"/>
      <c r="F232" s="73">
        <f t="shared" si="33"/>
        <v>0</v>
      </c>
      <c r="G232" s="73">
        <f t="shared" si="34"/>
        <v>0</v>
      </c>
      <c r="H232" s="73">
        <f t="shared" si="35"/>
        <v>0</v>
      </c>
      <c r="I232" s="50"/>
      <c r="J232" s="45"/>
      <c r="K232" s="56"/>
      <c r="L232" s="56"/>
    </row>
    <row r="233" spans="1:12" x14ac:dyDescent="0.2">
      <c r="A233" s="46" t="s">
        <v>227</v>
      </c>
      <c r="B233" s="135" t="s">
        <v>72</v>
      </c>
      <c r="C233" s="135"/>
      <c r="D233" s="69" t="s">
        <v>125</v>
      </c>
      <c r="E233" s="70"/>
      <c r="F233" s="73">
        <f t="shared" si="33"/>
        <v>0</v>
      </c>
      <c r="G233" s="73">
        <f t="shared" si="34"/>
        <v>0</v>
      </c>
      <c r="H233" s="73">
        <f t="shared" si="35"/>
        <v>0</v>
      </c>
      <c r="I233" s="50"/>
      <c r="J233" s="45"/>
      <c r="K233" s="56"/>
      <c r="L233" s="56"/>
    </row>
    <row r="234" spans="1:12" x14ac:dyDescent="0.2">
      <c r="A234" s="46" t="s">
        <v>228</v>
      </c>
      <c r="B234" s="135" t="s">
        <v>72</v>
      </c>
      <c r="C234" s="135"/>
      <c r="D234" s="69" t="s">
        <v>125</v>
      </c>
      <c r="E234" s="70"/>
      <c r="F234" s="73">
        <f t="shared" si="33"/>
        <v>0</v>
      </c>
      <c r="G234" s="73">
        <f t="shared" si="34"/>
        <v>0</v>
      </c>
      <c r="H234" s="73">
        <f t="shared" si="35"/>
        <v>0</v>
      </c>
      <c r="I234" s="50"/>
      <c r="J234" s="45"/>
      <c r="K234" s="56"/>
      <c r="L234" s="56"/>
    </row>
    <row r="235" spans="1:12" x14ac:dyDescent="0.2">
      <c r="A235" s="46" t="s">
        <v>229</v>
      </c>
      <c r="B235" s="135" t="s">
        <v>72</v>
      </c>
      <c r="C235" s="135"/>
      <c r="D235" s="69" t="s">
        <v>125</v>
      </c>
      <c r="E235" s="70"/>
      <c r="F235" s="73">
        <f t="shared" ref="F235:F238" si="36">K235*L235</f>
        <v>0</v>
      </c>
      <c r="G235" s="73">
        <f t="shared" si="0"/>
        <v>0</v>
      </c>
      <c r="H235" s="73">
        <f t="shared" ref="H235:H238" si="37">ROUND(G235*$D$7,2)</f>
        <v>0</v>
      </c>
      <c r="I235" s="50"/>
      <c r="J235" s="45"/>
      <c r="K235" s="56"/>
      <c r="L235" s="56"/>
    </row>
    <row r="236" spans="1:12" x14ac:dyDescent="0.2">
      <c r="A236" s="46" t="s">
        <v>230</v>
      </c>
      <c r="B236" s="135" t="s">
        <v>72</v>
      </c>
      <c r="C236" s="135"/>
      <c r="D236" s="69" t="s">
        <v>125</v>
      </c>
      <c r="E236" s="70"/>
      <c r="F236" s="73">
        <f t="shared" si="36"/>
        <v>0</v>
      </c>
      <c r="G236" s="73">
        <f t="shared" si="0"/>
        <v>0</v>
      </c>
      <c r="H236" s="73">
        <f t="shared" si="37"/>
        <v>0</v>
      </c>
      <c r="I236" s="50"/>
      <c r="J236" s="45"/>
      <c r="K236" s="56"/>
      <c r="L236" s="56"/>
    </row>
    <row r="237" spans="1:12" x14ac:dyDescent="0.2">
      <c r="A237" s="46" t="s">
        <v>231</v>
      </c>
      <c r="B237" s="135" t="s">
        <v>72</v>
      </c>
      <c r="C237" s="135"/>
      <c r="D237" s="69" t="s">
        <v>125</v>
      </c>
      <c r="E237" s="70"/>
      <c r="F237" s="73">
        <f t="shared" si="36"/>
        <v>0</v>
      </c>
      <c r="G237" s="73">
        <f t="shared" si="0"/>
        <v>0</v>
      </c>
      <c r="H237" s="73">
        <f t="shared" si="37"/>
        <v>0</v>
      </c>
      <c r="I237" s="50"/>
      <c r="J237" s="45"/>
      <c r="K237" s="56"/>
      <c r="L237" s="56"/>
    </row>
    <row r="238" spans="1:12" x14ac:dyDescent="0.2">
      <c r="A238" s="46" t="s">
        <v>232</v>
      </c>
      <c r="B238" s="135" t="s">
        <v>72</v>
      </c>
      <c r="C238" s="135"/>
      <c r="D238" s="69" t="s">
        <v>125</v>
      </c>
      <c r="E238" s="70"/>
      <c r="F238" s="73">
        <f t="shared" si="36"/>
        <v>0</v>
      </c>
      <c r="G238" s="73">
        <f t="shared" si="0"/>
        <v>0</v>
      </c>
      <c r="H238" s="73">
        <f t="shared" si="37"/>
        <v>0</v>
      </c>
      <c r="I238" s="50"/>
      <c r="J238" s="45"/>
      <c r="K238" s="56"/>
      <c r="L238" s="56"/>
    </row>
    <row r="239" spans="1:12" ht="26.25" customHeight="1" x14ac:dyDescent="0.2">
      <c r="A239" s="51" t="s">
        <v>104</v>
      </c>
      <c r="B239" s="175" t="s">
        <v>110</v>
      </c>
      <c r="C239" s="175"/>
      <c r="D239" s="175"/>
      <c r="E239" s="175"/>
      <c r="F239" s="175"/>
      <c r="G239" s="74">
        <f>SUM(G240:G244)</f>
        <v>0</v>
      </c>
      <c r="H239" s="74">
        <f>SUM(H240:H244)</f>
        <v>0</v>
      </c>
      <c r="I239" s="60"/>
      <c r="J239" s="45"/>
      <c r="K239" s="54" t="s">
        <v>148</v>
      </c>
      <c r="L239" s="54" t="s">
        <v>143</v>
      </c>
    </row>
    <row r="240" spans="1:12" x14ac:dyDescent="0.2">
      <c r="A240" s="46" t="s">
        <v>105</v>
      </c>
      <c r="B240" s="135" t="s">
        <v>111</v>
      </c>
      <c r="C240" s="135"/>
      <c r="D240" s="69" t="s">
        <v>125</v>
      </c>
      <c r="E240" s="70"/>
      <c r="F240" s="73">
        <f>K240*L240</f>
        <v>0</v>
      </c>
      <c r="G240" s="73">
        <f t="shared" ref="G240:G244" si="38">ROUND(E240*F240,2)</f>
        <v>0</v>
      </c>
      <c r="H240" s="73">
        <f t="shared" ref="H240:H244" si="39">ROUND(G240*$D$7,2)</f>
        <v>0</v>
      </c>
      <c r="I240" s="50"/>
      <c r="J240" s="45"/>
      <c r="K240" s="56"/>
      <c r="L240" s="56"/>
    </row>
    <row r="241" spans="1:12" x14ac:dyDescent="0.2">
      <c r="A241" s="46" t="s">
        <v>106</v>
      </c>
      <c r="B241" s="135" t="s">
        <v>111</v>
      </c>
      <c r="C241" s="135"/>
      <c r="D241" s="69" t="s">
        <v>125</v>
      </c>
      <c r="E241" s="70"/>
      <c r="F241" s="73">
        <f t="shared" ref="F241:F244" si="40">K241*L241</f>
        <v>0</v>
      </c>
      <c r="G241" s="73">
        <f t="shared" si="38"/>
        <v>0</v>
      </c>
      <c r="H241" s="73">
        <f t="shared" si="39"/>
        <v>0</v>
      </c>
      <c r="I241" s="50"/>
      <c r="J241" s="45"/>
      <c r="K241" s="56"/>
      <c r="L241" s="56"/>
    </row>
    <row r="242" spans="1:12" x14ac:dyDescent="0.2">
      <c r="A242" s="46" t="s">
        <v>107</v>
      </c>
      <c r="B242" s="135" t="s">
        <v>111</v>
      </c>
      <c r="C242" s="135"/>
      <c r="D242" s="69" t="s">
        <v>125</v>
      </c>
      <c r="E242" s="70"/>
      <c r="F242" s="73">
        <f t="shared" si="40"/>
        <v>0</v>
      </c>
      <c r="G242" s="73">
        <f t="shared" si="38"/>
        <v>0</v>
      </c>
      <c r="H242" s="73">
        <f t="shared" si="39"/>
        <v>0</v>
      </c>
      <c r="I242" s="50"/>
      <c r="J242" s="45"/>
      <c r="K242" s="56"/>
      <c r="L242" s="56"/>
    </row>
    <row r="243" spans="1:12" x14ac:dyDescent="0.2">
      <c r="A243" s="46" t="s">
        <v>108</v>
      </c>
      <c r="B243" s="135" t="s">
        <v>111</v>
      </c>
      <c r="C243" s="135"/>
      <c r="D243" s="69" t="s">
        <v>125</v>
      </c>
      <c r="E243" s="70"/>
      <c r="F243" s="73">
        <f t="shared" si="40"/>
        <v>0</v>
      </c>
      <c r="G243" s="73">
        <f t="shared" si="38"/>
        <v>0</v>
      </c>
      <c r="H243" s="73">
        <f t="shared" si="39"/>
        <v>0</v>
      </c>
      <c r="I243" s="50"/>
      <c r="J243" s="45"/>
      <c r="K243" s="56"/>
      <c r="L243" s="56"/>
    </row>
    <row r="244" spans="1:12" x14ac:dyDescent="0.2">
      <c r="A244" s="46" t="s">
        <v>109</v>
      </c>
      <c r="B244" s="135" t="s">
        <v>111</v>
      </c>
      <c r="C244" s="135"/>
      <c r="D244" s="69" t="s">
        <v>125</v>
      </c>
      <c r="E244" s="70"/>
      <c r="F244" s="73">
        <f t="shared" si="40"/>
        <v>0</v>
      </c>
      <c r="G244" s="73">
        <f t="shared" si="38"/>
        <v>0</v>
      </c>
      <c r="H244" s="73">
        <f t="shared" si="39"/>
        <v>0</v>
      </c>
      <c r="I244" s="50"/>
      <c r="J244" s="45"/>
      <c r="K244" s="56"/>
      <c r="L244" s="56"/>
    </row>
    <row r="245" spans="1:12" x14ac:dyDescent="0.2">
      <c r="A245" s="174" t="s">
        <v>43</v>
      </c>
      <c r="B245" s="174"/>
      <c r="C245" s="174"/>
      <c r="D245" s="174"/>
      <c r="E245" s="174"/>
      <c r="F245" s="174"/>
      <c r="G245" s="72">
        <f>G10+G21</f>
        <v>0</v>
      </c>
      <c r="H245" s="72">
        <f>H10+H21</f>
        <v>0</v>
      </c>
      <c r="I245" s="44"/>
      <c r="J245" s="45"/>
    </row>
    <row r="246" spans="1:12" x14ac:dyDescent="0.2">
      <c r="G246" s="71"/>
      <c r="H246" s="71"/>
    </row>
  </sheetData>
  <sheetProtection algorithmName="SHA-512" hashValue="4WeXqMMfhjAGCqzGzN0Jd0Z1PRyFQUEmWkZFkSBExHMtnLcRigdx0ZNyolBzhbIMaFQZLB8Ed2psVtVuEkAjyw==" saltValue="bcy2gNZ3bLRZTHipuGn2Cg==" spinCount="100000" sheet="1" objects="1" scenarios="1" formatRows="0"/>
  <mergeCells count="235">
    <mergeCell ref="A110:A114"/>
    <mergeCell ref="B110:B114"/>
    <mergeCell ref="D110:D114"/>
    <mergeCell ref="E110:E114"/>
    <mergeCell ref="F110:F114"/>
    <mergeCell ref="G110:G114"/>
    <mergeCell ref="H110:H114"/>
    <mergeCell ref="I110:I114"/>
    <mergeCell ref="A130:A134"/>
    <mergeCell ref="B130:B134"/>
    <mergeCell ref="D130:D134"/>
    <mergeCell ref="E130:E134"/>
    <mergeCell ref="F130:F134"/>
    <mergeCell ref="G130:G134"/>
    <mergeCell ref="H130:H134"/>
    <mergeCell ref="I130:I134"/>
    <mergeCell ref="A115:A119"/>
    <mergeCell ref="B115:B119"/>
    <mergeCell ref="D115:D119"/>
    <mergeCell ref="E115:E119"/>
    <mergeCell ref="F115:F119"/>
    <mergeCell ref="G115:G119"/>
    <mergeCell ref="H115:H119"/>
    <mergeCell ref="I115:I119"/>
    <mergeCell ref="A100:A104"/>
    <mergeCell ref="B100:B104"/>
    <mergeCell ref="D100:D104"/>
    <mergeCell ref="E100:E104"/>
    <mergeCell ref="F100:F104"/>
    <mergeCell ref="G100:G104"/>
    <mergeCell ref="H100:H104"/>
    <mergeCell ref="I100:I104"/>
    <mergeCell ref="A105:A109"/>
    <mergeCell ref="B105:B109"/>
    <mergeCell ref="D105:D109"/>
    <mergeCell ref="E105:E109"/>
    <mergeCell ref="F105:F109"/>
    <mergeCell ref="G105:G109"/>
    <mergeCell ref="H105:H109"/>
    <mergeCell ref="I105:I109"/>
    <mergeCell ref="B45:C45"/>
    <mergeCell ref="B46:C46"/>
    <mergeCell ref="B59:C59"/>
    <mergeCell ref="B60:C60"/>
    <mergeCell ref="B47:C47"/>
    <mergeCell ref="B48:C48"/>
    <mergeCell ref="B86:C86"/>
    <mergeCell ref="B87:C87"/>
    <mergeCell ref="B88:C8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5:C75"/>
    <mergeCell ref="B76:C76"/>
    <mergeCell ref="B77:C77"/>
    <mergeCell ref="B78:C78"/>
    <mergeCell ref="B79:C79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5:I139"/>
    <mergeCell ref="A140:A144"/>
    <mergeCell ref="B140:B144"/>
    <mergeCell ref="D140:D144"/>
    <mergeCell ref="E140:E144"/>
    <mergeCell ref="F140:F144"/>
    <mergeCell ref="A135:A139"/>
    <mergeCell ref="B135:B139"/>
    <mergeCell ref="D135:D139"/>
    <mergeCell ref="E135:E139"/>
    <mergeCell ref="F135:F139"/>
    <mergeCell ref="G135:G139"/>
    <mergeCell ref="H135:H139"/>
    <mergeCell ref="G140:G144"/>
    <mergeCell ref="H140:H144"/>
    <mergeCell ref="I140:I144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I120:I124"/>
    <mergeCell ref="A125:A129"/>
    <mergeCell ref="B125:B129"/>
    <mergeCell ref="D125:D129"/>
    <mergeCell ref="E125:E129"/>
    <mergeCell ref="F125:F129"/>
    <mergeCell ref="G125:G129"/>
    <mergeCell ref="H125:H129"/>
    <mergeCell ref="I125:I129"/>
    <mergeCell ref="A120:A124"/>
    <mergeCell ref="B120:B124"/>
    <mergeCell ref="D120:D124"/>
    <mergeCell ref="E120:E124"/>
    <mergeCell ref="F120:F124"/>
    <mergeCell ref="H120:H124"/>
    <mergeCell ref="G120:G124"/>
    <mergeCell ref="A145:A149"/>
    <mergeCell ref="B145:B149"/>
    <mergeCell ref="D145:D149"/>
    <mergeCell ref="E145:E149"/>
    <mergeCell ref="F145:F149"/>
    <mergeCell ref="G145:G149"/>
    <mergeCell ref="H145:H149"/>
    <mergeCell ref="I145:I149"/>
    <mergeCell ref="A151:A157"/>
    <mergeCell ref="B151:B157"/>
    <mergeCell ref="I151:I157"/>
    <mergeCell ref="B150:F150"/>
    <mergeCell ref="A158:A164"/>
    <mergeCell ref="B158:B164"/>
    <mergeCell ref="I158:I164"/>
    <mergeCell ref="A165:A171"/>
    <mergeCell ref="B165:B171"/>
    <mergeCell ref="I165:I171"/>
    <mergeCell ref="A172:A178"/>
    <mergeCell ref="B172:B178"/>
    <mergeCell ref="I172:I178"/>
    <mergeCell ref="A179:A185"/>
    <mergeCell ref="B179:B185"/>
    <mergeCell ref="I179:I185"/>
    <mergeCell ref="A186:A192"/>
    <mergeCell ref="B186:B192"/>
    <mergeCell ref="I186:I192"/>
    <mergeCell ref="I214:I220"/>
    <mergeCell ref="B221:F221"/>
    <mergeCell ref="B222:C222"/>
    <mergeCell ref="A193:A199"/>
    <mergeCell ref="B193:B199"/>
    <mergeCell ref="I193:I199"/>
    <mergeCell ref="A200:A206"/>
    <mergeCell ref="B200:B206"/>
    <mergeCell ref="I200:I206"/>
    <mergeCell ref="A207:A213"/>
    <mergeCell ref="B207:B213"/>
    <mergeCell ref="I207:I213"/>
    <mergeCell ref="B239:F239"/>
    <mergeCell ref="B240:C240"/>
    <mergeCell ref="B241:C241"/>
    <mergeCell ref="B242:C242"/>
    <mergeCell ref="B243:C243"/>
    <mergeCell ref="B244:C244"/>
    <mergeCell ref="A245:F245"/>
    <mergeCell ref="A214:A220"/>
    <mergeCell ref="B214:B220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34:C234"/>
    <mergeCell ref="B80:C80"/>
    <mergeCell ref="B81:C81"/>
    <mergeCell ref="B82:C82"/>
    <mergeCell ref="B61:C61"/>
    <mergeCell ref="B62:C62"/>
    <mergeCell ref="B69:C69"/>
    <mergeCell ref="B73:C73"/>
    <mergeCell ref="B74:C74"/>
    <mergeCell ref="B63:C63"/>
    <mergeCell ref="B64:C64"/>
    <mergeCell ref="B65:C65"/>
    <mergeCell ref="B66:C66"/>
    <mergeCell ref="B67:C67"/>
    <mergeCell ref="B68:C68"/>
    <mergeCell ref="B70:C70"/>
    <mergeCell ref="B71:C71"/>
    <mergeCell ref="B72:F72"/>
    <mergeCell ref="B83:C83"/>
    <mergeCell ref="B84:C84"/>
    <mergeCell ref="B85:C85"/>
    <mergeCell ref="B223:C223"/>
    <mergeCell ref="B224:C224"/>
    <mergeCell ref="B225:C225"/>
    <mergeCell ref="B226:C226"/>
    <mergeCell ref="B227:C227"/>
    <mergeCell ref="B228:C22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F99"/>
  </mergeCells>
  <conditionalFormatting sqref="L10:L20">
    <cfRule type="duplicateValues" dxfId="16" priority="1"/>
  </conditionalFormatting>
  <dataValidations count="9">
    <dataValidation allowBlank="1" showErrorMessage="1" sqref="F100:F149"/>
    <dataValidation allowBlank="1" showInputMessage="1" showErrorMessage="1" prompt="Įveskite vienos pareigybės darbuotojų fizinio rodiklio pasiekimui skiriamą darbo laiką valandomis." sqref="E100:E149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0:I149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7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>
    <tabColor rgb="FF92D050"/>
    <pageSetUpPr fitToPage="1"/>
  </sheetPr>
  <dimension ref="A1:S246"/>
  <sheetViews>
    <sheetView zoomScaleNormal="100" workbookViewId="0">
      <pane ySplit="9" topLeftCell="A10" activePane="bottomLeft" state="frozen"/>
      <selection pane="bottomLeft" activeCell="D18" sqref="D18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38" si="0">ROUND(E11*F11,2)</f>
        <v>0</v>
      </c>
      <c r="H11" s="73">
        <f t="shared" ref="H11:H98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G22+G33+G44+G71+G99+G150+G221+G239</f>
        <v>0</v>
      </c>
      <c r="H21" s="72">
        <f>H22+H33+H44+H71+H99+H150+H221+H239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2.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SUM(G45:G70)</f>
        <v>0</v>
      </c>
      <c r="H44" s="74">
        <f>SUM(H45:H70)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0" si="4">ROUND(E45*F45,2)</f>
        <v>0</v>
      </c>
      <c r="H45" s="73">
        <f t="shared" ref="H45:H70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ref="G47:G57" si="6">ROUND(E47*F47,2)</f>
        <v>0</v>
      </c>
      <c r="H47" s="73">
        <f t="shared" ref="H47:H57" si="7">ROUND(G47*$D$7,2)</f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6"/>
        <v>0</v>
      </c>
      <c r="H48" s="73">
        <f t="shared" si="7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6"/>
        <v>0</v>
      </c>
      <c r="H49" s="73">
        <f t="shared" si="7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6"/>
        <v>0</v>
      </c>
      <c r="H50" s="73">
        <f t="shared" si="7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6"/>
        <v>0</v>
      </c>
      <c r="H51" s="73">
        <f t="shared" si="7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6"/>
        <v>0</v>
      </c>
      <c r="H52" s="73">
        <f t="shared" si="7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6"/>
        <v>0</v>
      </c>
      <c r="H53" s="73">
        <f t="shared" si="7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6"/>
        <v>0</v>
      </c>
      <c r="H54" s="73">
        <f t="shared" si="7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6"/>
        <v>0</v>
      </c>
      <c r="H55" s="73">
        <f t="shared" si="7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6"/>
        <v>0</v>
      </c>
      <c r="H56" s="73">
        <f t="shared" si="7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6"/>
        <v>0</v>
      </c>
      <c r="H57" s="73">
        <f t="shared" si="7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ht="51.75" customHeight="1" x14ac:dyDescent="0.2">
      <c r="A71" s="51" t="s">
        <v>10</v>
      </c>
      <c r="B71" s="164" t="s">
        <v>115</v>
      </c>
      <c r="C71" s="165"/>
      <c r="D71" s="165"/>
      <c r="E71" s="165"/>
      <c r="F71" s="166"/>
      <c r="G71" s="74">
        <f>SUM(G72:G98)</f>
        <v>0</v>
      </c>
      <c r="H71" s="74">
        <f>SUM(H72:H98)</f>
        <v>0</v>
      </c>
      <c r="I71" s="52"/>
      <c r="J71" s="45"/>
      <c r="K71" s="54" t="s">
        <v>117</v>
      </c>
      <c r="L71" s="54" t="s">
        <v>118</v>
      </c>
      <c r="M71" s="54" t="s">
        <v>119</v>
      </c>
      <c r="N71" s="54" t="s">
        <v>120</v>
      </c>
      <c r="O71" s="54" t="s">
        <v>121</v>
      </c>
      <c r="P71" s="54" t="s">
        <v>122</v>
      </c>
      <c r="Q71" s="54" t="s">
        <v>123</v>
      </c>
      <c r="R71" s="54" t="s">
        <v>124</v>
      </c>
    </row>
    <row r="72" spans="1:19" x14ac:dyDescent="0.2">
      <c r="A72" s="46" t="s">
        <v>55</v>
      </c>
      <c r="B72" s="135" t="s">
        <v>116</v>
      </c>
      <c r="C72" s="135"/>
      <c r="D72" s="47"/>
      <c r="E72" s="77">
        <v>1</v>
      </c>
      <c r="F72" s="73">
        <f>R72</f>
        <v>0</v>
      </c>
      <c r="G72" s="73">
        <f t="shared" ref="G72:G98" si="8">ROUND(E72*F72,2)</f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>IFERROR(ROUND((L72-N72)/M72,2),"0")</f>
        <v>0</v>
      </c>
      <c r="P72" s="56"/>
      <c r="Q72" s="58"/>
      <c r="R72" s="76">
        <f>O72*P72*Q72</f>
        <v>0</v>
      </c>
      <c r="S72" s="80" t="str">
        <f ca="1">IF(K72=0," ",IF(K72+(M72*30.5)&lt;TODAY(),"DĖMESIO! Patikrinkite, ar nurodytas turtas dar nėra nudėvėtas, amortizuotas"," "))</f>
        <v xml:space="preserve"> </v>
      </c>
    </row>
    <row r="73" spans="1:19" x14ac:dyDescent="0.2">
      <c r="A73" s="46" t="s">
        <v>56</v>
      </c>
      <c r="B73" s="135" t="s">
        <v>116</v>
      </c>
      <c r="C73" s="135"/>
      <c r="D73" s="47"/>
      <c r="E73" s="77">
        <v>1</v>
      </c>
      <c r="F73" s="73">
        <f t="shared" ref="F73:F98" si="9">R73</f>
        <v>0</v>
      </c>
      <c r="G73" s="73">
        <f t="shared" si="8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ref="O73:O98" si="10">IFERROR(ROUND((L73-N73)/M73,2),"0")</f>
        <v>0</v>
      </c>
      <c r="P73" s="56"/>
      <c r="Q73" s="58"/>
      <c r="R73" s="76">
        <f t="shared" ref="R73:R98" si="11">O73*P73*Q73</f>
        <v>0</v>
      </c>
      <c r="S73" s="80" t="str">
        <f t="shared" ref="S73:S98" ca="1" si="12">IF(K73=0," ",IF(K73+(M73*30.5)&lt;TODAY(),"DĖMESIO! Patikrinkite, ar nurodytas turtas dar nėra nudėvėtas, amortizuotas"," "))</f>
        <v xml:space="preserve"> </v>
      </c>
    </row>
    <row r="74" spans="1:19" x14ac:dyDescent="0.2">
      <c r="A74" s="46" t="s">
        <v>57</v>
      </c>
      <c r="B74" s="135" t="s">
        <v>116</v>
      </c>
      <c r="C74" s="135"/>
      <c r="D74" s="47"/>
      <c r="E74" s="77">
        <v>1</v>
      </c>
      <c r="F74" s="73">
        <f t="shared" ref="F74:F85" si="13">R74</f>
        <v>0</v>
      </c>
      <c r="G74" s="73">
        <f t="shared" ref="G74:G85" si="14">ROUND(E74*F74,2)</f>
        <v>0</v>
      </c>
      <c r="H74" s="73">
        <f t="shared" ref="H74:H85" si="15">ROUND(G74*$D$7,2)</f>
        <v>0</v>
      </c>
      <c r="I74" s="50"/>
      <c r="J74" s="45"/>
      <c r="K74" s="55"/>
      <c r="L74" s="56"/>
      <c r="M74" s="56"/>
      <c r="N74" s="56"/>
      <c r="O74" s="76" t="str">
        <f t="shared" si="10"/>
        <v>0</v>
      </c>
      <c r="P74" s="56"/>
      <c r="Q74" s="58"/>
      <c r="R74" s="76">
        <f t="shared" si="11"/>
        <v>0</v>
      </c>
      <c r="S74" s="80"/>
    </row>
    <row r="75" spans="1:19" x14ac:dyDescent="0.2">
      <c r="A75" s="46" t="s">
        <v>58</v>
      </c>
      <c r="B75" s="135" t="s">
        <v>116</v>
      </c>
      <c r="C75" s="135"/>
      <c r="D75" s="47"/>
      <c r="E75" s="77">
        <v>1</v>
      </c>
      <c r="F75" s="73">
        <f t="shared" si="13"/>
        <v>0</v>
      </c>
      <c r="G75" s="73">
        <f t="shared" si="14"/>
        <v>0</v>
      </c>
      <c r="H75" s="73">
        <f t="shared" si="15"/>
        <v>0</v>
      </c>
      <c r="I75" s="50"/>
      <c r="J75" s="45"/>
      <c r="K75" s="55"/>
      <c r="L75" s="56"/>
      <c r="M75" s="56"/>
      <c r="N75" s="56"/>
      <c r="O75" s="76" t="str">
        <f t="shared" si="10"/>
        <v>0</v>
      </c>
      <c r="P75" s="56"/>
      <c r="Q75" s="58"/>
      <c r="R75" s="76">
        <f t="shared" si="11"/>
        <v>0</v>
      </c>
      <c r="S75" s="80"/>
    </row>
    <row r="76" spans="1:19" x14ac:dyDescent="0.2">
      <c r="A76" s="46" t="s">
        <v>59</v>
      </c>
      <c r="B76" s="135" t="s">
        <v>116</v>
      </c>
      <c r="C76" s="135"/>
      <c r="D76" s="47"/>
      <c r="E76" s="77">
        <v>1</v>
      </c>
      <c r="F76" s="73">
        <f t="shared" si="13"/>
        <v>0</v>
      </c>
      <c r="G76" s="73">
        <f t="shared" si="14"/>
        <v>0</v>
      </c>
      <c r="H76" s="73">
        <f t="shared" si="15"/>
        <v>0</v>
      </c>
      <c r="I76" s="50"/>
      <c r="J76" s="45"/>
      <c r="K76" s="55"/>
      <c r="L76" s="56"/>
      <c r="M76" s="56"/>
      <c r="N76" s="56"/>
      <c r="O76" s="76" t="str">
        <f t="shared" si="10"/>
        <v>0</v>
      </c>
      <c r="P76" s="56"/>
      <c r="Q76" s="58"/>
      <c r="R76" s="76">
        <f t="shared" si="11"/>
        <v>0</v>
      </c>
      <c r="S76" s="80"/>
    </row>
    <row r="77" spans="1:19" x14ac:dyDescent="0.2">
      <c r="A77" s="46" t="s">
        <v>60</v>
      </c>
      <c r="B77" s="135" t="s">
        <v>116</v>
      </c>
      <c r="C77" s="135"/>
      <c r="D77" s="47"/>
      <c r="E77" s="77">
        <v>1</v>
      </c>
      <c r="F77" s="73">
        <f t="shared" si="13"/>
        <v>0</v>
      </c>
      <c r="G77" s="73">
        <f t="shared" si="14"/>
        <v>0</v>
      </c>
      <c r="H77" s="73">
        <f t="shared" si="15"/>
        <v>0</v>
      </c>
      <c r="I77" s="50"/>
      <c r="J77" s="45"/>
      <c r="K77" s="55"/>
      <c r="L77" s="56"/>
      <c r="M77" s="56"/>
      <c r="N77" s="56"/>
      <c r="O77" s="76" t="str">
        <f t="shared" si="10"/>
        <v>0</v>
      </c>
      <c r="P77" s="56"/>
      <c r="Q77" s="58"/>
      <c r="R77" s="76">
        <f t="shared" si="11"/>
        <v>0</v>
      </c>
      <c r="S77" s="80"/>
    </row>
    <row r="78" spans="1:19" x14ac:dyDescent="0.2">
      <c r="A78" s="46" t="s">
        <v>61</v>
      </c>
      <c r="B78" s="135" t="s">
        <v>116</v>
      </c>
      <c r="C78" s="135"/>
      <c r="D78" s="47"/>
      <c r="E78" s="77">
        <v>1</v>
      </c>
      <c r="F78" s="73">
        <f t="shared" si="13"/>
        <v>0</v>
      </c>
      <c r="G78" s="73">
        <f t="shared" si="14"/>
        <v>0</v>
      </c>
      <c r="H78" s="73">
        <f t="shared" si="15"/>
        <v>0</v>
      </c>
      <c r="I78" s="50"/>
      <c r="J78" s="45"/>
      <c r="K78" s="55"/>
      <c r="L78" s="56"/>
      <c r="M78" s="56"/>
      <c r="N78" s="56"/>
      <c r="O78" s="76" t="str">
        <f t="shared" si="10"/>
        <v>0</v>
      </c>
      <c r="P78" s="56"/>
      <c r="Q78" s="58"/>
      <c r="R78" s="76">
        <f t="shared" si="11"/>
        <v>0</v>
      </c>
      <c r="S78" s="80"/>
    </row>
    <row r="79" spans="1:19" x14ac:dyDescent="0.2">
      <c r="A79" s="46" t="s">
        <v>62</v>
      </c>
      <c r="B79" s="135" t="s">
        <v>116</v>
      </c>
      <c r="C79" s="135"/>
      <c r="D79" s="47"/>
      <c r="E79" s="77">
        <v>1</v>
      </c>
      <c r="F79" s="73">
        <f t="shared" si="13"/>
        <v>0</v>
      </c>
      <c r="G79" s="73">
        <f t="shared" si="14"/>
        <v>0</v>
      </c>
      <c r="H79" s="73">
        <f t="shared" si="15"/>
        <v>0</v>
      </c>
      <c r="I79" s="50"/>
      <c r="J79" s="45"/>
      <c r="K79" s="55"/>
      <c r="L79" s="56"/>
      <c r="M79" s="56"/>
      <c r="N79" s="56"/>
      <c r="O79" s="76" t="str">
        <f t="shared" si="10"/>
        <v>0</v>
      </c>
      <c r="P79" s="56"/>
      <c r="Q79" s="58"/>
      <c r="R79" s="76">
        <f t="shared" si="11"/>
        <v>0</v>
      </c>
      <c r="S79" s="80"/>
    </row>
    <row r="80" spans="1:19" x14ac:dyDescent="0.2">
      <c r="A80" s="46" t="s">
        <v>63</v>
      </c>
      <c r="B80" s="135" t="s">
        <v>116</v>
      </c>
      <c r="C80" s="135"/>
      <c r="D80" s="47"/>
      <c r="E80" s="77">
        <v>1</v>
      </c>
      <c r="F80" s="73">
        <f t="shared" si="13"/>
        <v>0</v>
      </c>
      <c r="G80" s="73">
        <f t="shared" si="14"/>
        <v>0</v>
      </c>
      <c r="H80" s="73">
        <f t="shared" si="15"/>
        <v>0</v>
      </c>
      <c r="I80" s="50"/>
      <c r="J80" s="45"/>
      <c r="K80" s="55"/>
      <c r="L80" s="56"/>
      <c r="M80" s="56"/>
      <c r="N80" s="56"/>
      <c r="O80" s="76" t="str">
        <f t="shared" si="10"/>
        <v>0</v>
      </c>
      <c r="P80" s="56"/>
      <c r="Q80" s="58"/>
      <c r="R80" s="76">
        <f t="shared" si="11"/>
        <v>0</v>
      </c>
      <c r="S80" s="80"/>
    </row>
    <row r="81" spans="1:19" x14ac:dyDescent="0.2">
      <c r="A81" s="46" t="s">
        <v>64</v>
      </c>
      <c r="B81" s="135" t="s">
        <v>116</v>
      </c>
      <c r="C81" s="135"/>
      <c r="D81" s="47"/>
      <c r="E81" s="77">
        <v>1</v>
      </c>
      <c r="F81" s="73">
        <f t="shared" si="13"/>
        <v>0</v>
      </c>
      <c r="G81" s="73">
        <f t="shared" si="14"/>
        <v>0</v>
      </c>
      <c r="H81" s="73">
        <f t="shared" si="15"/>
        <v>0</v>
      </c>
      <c r="I81" s="50"/>
      <c r="J81" s="45"/>
      <c r="K81" s="55"/>
      <c r="L81" s="56"/>
      <c r="M81" s="56"/>
      <c r="N81" s="56"/>
      <c r="O81" s="76" t="str">
        <f t="shared" si="10"/>
        <v>0</v>
      </c>
      <c r="P81" s="56"/>
      <c r="Q81" s="58"/>
      <c r="R81" s="76">
        <f t="shared" si="11"/>
        <v>0</v>
      </c>
      <c r="S81" s="80"/>
    </row>
    <row r="82" spans="1:19" x14ac:dyDescent="0.2">
      <c r="A82" s="46" t="s">
        <v>135</v>
      </c>
      <c r="B82" s="135" t="s">
        <v>116</v>
      </c>
      <c r="C82" s="135"/>
      <c r="D82" s="47"/>
      <c r="E82" s="77">
        <v>1</v>
      </c>
      <c r="F82" s="73">
        <f t="shared" si="13"/>
        <v>0</v>
      </c>
      <c r="G82" s="73">
        <f t="shared" si="14"/>
        <v>0</v>
      </c>
      <c r="H82" s="73">
        <f t="shared" si="15"/>
        <v>0</v>
      </c>
      <c r="I82" s="50"/>
      <c r="J82" s="45"/>
      <c r="K82" s="55"/>
      <c r="L82" s="56"/>
      <c r="M82" s="56"/>
      <c r="N82" s="56"/>
      <c r="O82" s="76" t="str">
        <f t="shared" si="10"/>
        <v>0</v>
      </c>
      <c r="P82" s="56"/>
      <c r="Q82" s="58"/>
      <c r="R82" s="76">
        <f t="shared" si="11"/>
        <v>0</v>
      </c>
      <c r="S82" s="80"/>
    </row>
    <row r="83" spans="1:19" x14ac:dyDescent="0.2">
      <c r="A83" s="46" t="s">
        <v>136</v>
      </c>
      <c r="B83" s="135" t="s">
        <v>116</v>
      </c>
      <c r="C83" s="135"/>
      <c r="D83" s="47"/>
      <c r="E83" s="77">
        <v>1</v>
      </c>
      <c r="F83" s="73">
        <f t="shared" si="13"/>
        <v>0</v>
      </c>
      <c r="G83" s="73">
        <f t="shared" si="14"/>
        <v>0</v>
      </c>
      <c r="H83" s="73">
        <f t="shared" si="15"/>
        <v>0</v>
      </c>
      <c r="I83" s="50"/>
      <c r="J83" s="45"/>
      <c r="K83" s="55"/>
      <c r="L83" s="56"/>
      <c r="M83" s="56"/>
      <c r="N83" s="56"/>
      <c r="O83" s="76" t="str">
        <f t="shared" si="10"/>
        <v>0</v>
      </c>
      <c r="P83" s="56"/>
      <c r="Q83" s="58"/>
      <c r="R83" s="76">
        <f t="shared" si="11"/>
        <v>0</v>
      </c>
      <c r="S83" s="80"/>
    </row>
    <row r="84" spans="1:19" x14ac:dyDescent="0.2">
      <c r="A84" s="46" t="s">
        <v>137</v>
      </c>
      <c r="B84" s="135" t="s">
        <v>116</v>
      </c>
      <c r="C84" s="135"/>
      <c r="D84" s="47"/>
      <c r="E84" s="77">
        <v>1</v>
      </c>
      <c r="F84" s="73">
        <f t="shared" si="13"/>
        <v>0</v>
      </c>
      <c r="G84" s="73">
        <f t="shared" si="14"/>
        <v>0</v>
      </c>
      <c r="H84" s="73">
        <f t="shared" si="15"/>
        <v>0</v>
      </c>
      <c r="I84" s="50"/>
      <c r="J84" s="45"/>
      <c r="K84" s="55"/>
      <c r="L84" s="56"/>
      <c r="M84" s="56"/>
      <c r="N84" s="56"/>
      <c r="O84" s="76" t="str">
        <f t="shared" si="10"/>
        <v>0</v>
      </c>
      <c r="P84" s="56"/>
      <c r="Q84" s="58"/>
      <c r="R84" s="76">
        <f t="shared" si="11"/>
        <v>0</v>
      </c>
      <c r="S84" s="80"/>
    </row>
    <row r="85" spans="1:19" x14ac:dyDescent="0.2">
      <c r="A85" s="46" t="s">
        <v>138</v>
      </c>
      <c r="B85" s="135" t="s">
        <v>116</v>
      </c>
      <c r="C85" s="135"/>
      <c r="D85" s="47"/>
      <c r="E85" s="77">
        <v>1</v>
      </c>
      <c r="F85" s="73">
        <f t="shared" si="13"/>
        <v>0</v>
      </c>
      <c r="G85" s="73">
        <f t="shared" si="14"/>
        <v>0</v>
      </c>
      <c r="H85" s="73">
        <f t="shared" si="15"/>
        <v>0</v>
      </c>
      <c r="I85" s="50"/>
      <c r="J85" s="45"/>
      <c r="K85" s="55"/>
      <c r="L85" s="56"/>
      <c r="M85" s="56"/>
      <c r="N85" s="56"/>
      <c r="O85" s="76" t="str">
        <f t="shared" si="10"/>
        <v>0</v>
      </c>
      <c r="P85" s="56"/>
      <c r="Q85" s="58"/>
      <c r="R85" s="76">
        <f t="shared" si="11"/>
        <v>0</v>
      </c>
      <c r="S85" s="80"/>
    </row>
    <row r="86" spans="1:19" x14ac:dyDescent="0.2">
      <c r="A86" s="46" t="s">
        <v>139</v>
      </c>
      <c r="B86" s="135" t="s">
        <v>116</v>
      </c>
      <c r="C86" s="135"/>
      <c r="D86" s="47"/>
      <c r="E86" s="77">
        <v>1</v>
      </c>
      <c r="F86" s="73">
        <f t="shared" si="9"/>
        <v>0</v>
      </c>
      <c r="G86" s="73">
        <f t="shared" si="8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10"/>
        <v>0</v>
      </c>
      <c r="P86" s="56"/>
      <c r="Q86" s="58"/>
      <c r="R86" s="76">
        <f t="shared" si="11"/>
        <v>0</v>
      </c>
      <c r="S86" s="80" t="str">
        <f t="shared" ca="1" si="12"/>
        <v xml:space="preserve"> </v>
      </c>
    </row>
    <row r="87" spans="1:19" x14ac:dyDescent="0.2">
      <c r="A87" s="46" t="s">
        <v>207</v>
      </c>
      <c r="B87" s="135" t="s">
        <v>116</v>
      </c>
      <c r="C87" s="135"/>
      <c r="D87" s="47"/>
      <c r="E87" s="77">
        <v>1</v>
      </c>
      <c r="F87" s="73">
        <f t="shared" si="9"/>
        <v>0</v>
      </c>
      <c r="G87" s="73">
        <f t="shared" si="8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10"/>
        <v>0</v>
      </c>
      <c r="P87" s="56"/>
      <c r="Q87" s="58"/>
      <c r="R87" s="76">
        <f t="shared" si="11"/>
        <v>0</v>
      </c>
      <c r="S87" s="80" t="str">
        <f t="shared" ca="1" si="12"/>
        <v xml:space="preserve"> </v>
      </c>
    </row>
    <row r="88" spans="1:19" x14ac:dyDescent="0.2">
      <c r="A88" s="46" t="s">
        <v>208</v>
      </c>
      <c r="B88" s="135" t="s">
        <v>116</v>
      </c>
      <c r="C88" s="135"/>
      <c r="D88" s="47"/>
      <c r="E88" s="77">
        <v>1</v>
      </c>
      <c r="F88" s="73">
        <f t="shared" si="9"/>
        <v>0</v>
      </c>
      <c r="G88" s="73">
        <f t="shared" si="8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10"/>
        <v>0</v>
      </c>
      <c r="P88" s="56"/>
      <c r="Q88" s="58"/>
      <c r="R88" s="76">
        <f t="shared" si="11"/>
        <v>0</v>
      </c>
      <c r="S88" s="80" t="str">
        <f t="shared" ca="1" si="12"/>
        <v xml:space="preserve"> </v>
      </c>
    </row>
    <row r="89" spans="1:19" x14ac:dyDescent="0.2">
      <c r="A89" s="46" t="s">
        <v>209</v>
      </c>
      <c r="B89" s="135" t="s">
        <v>116</v>
      </c>
      <c r="C89" s="135"/>
      <c r="D89" s="47"/>
      <c r="E89" s="77">
        <v>1</v>
      </c>
      <c r="F89" s="73">
        <f t="shared" si="9"/>
        <v>0</v>
      </c>
      <c r="G89" s="73">
        <f t="shared" si="8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10"/>
        <v>0</v>
      </c>
      <c r="P89" s="56"/>
      <c r="Q89" s="58"/>
      <c r="R89" s="76">
        <f t="shared" si="11"/>
        <v>0</v>
      </c>
      <c r="S89" s="80" t="str">
        <f t="shared" ca="1" si="12"/>
        <v xml:space="preserve"> </v>
      </c>
    </row>
    <row r="90" spans="1:19" x14ac:dyDescent="0.2">
      <c r="A90" s="46" t="s">
        <v>210</v>
      </c>
      <c r="B90" s="135" t="s">
        <v>116</v>
      </c>
      <c r="C90" s="135"/>
      <c r="D90" s="47"/>
      <c r="E90" s="77">
        <v>1</v>
      </c>
      <c r="F90" s="73">
        <f t="shared" si="9"/>
        <v>0</v>
      </c>
      <c r="G90" s="73">
        <f t="shared" si="8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10"/>
        <v>0</v>
      </c>
      <c r="P90" s="56"/>
      <c r="Q90" s="58"/>
      <c r="R90" s="76">
        <f t="shared" si="11"/>
        <v>0</v>
      </c>
      <c r="S90" s="80" t="str">
        <f t="shared" ca="1" si="12"/>
        <v xml:space="preserve"> </v>
      </c>
    </row>
    <row r="91" spans="1:19" x14ac:dyDescent="0.2">
      <c r="A91" s="46" t="s">
        <v>211</v>
      </c>
      <c r="B91" s="135" t="s">
        <v>116</v>
      </c>
      <c r="C91" s="135"/>
      <c r="D91" s="47"/>
      <c r="E91" s="77">
        <v>1</v>
      </c>
      <c r="F91" s="73">
        <f t="shared" si="9"/>
        <v>0</v>
      </c>
      <c r="G91" s="73">
        <f t="shared" si="8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10"/>
        <v>0</v>
      </c>
      <c r="P91" s="56"/>
      <c r="Q91" s="58"/>
      <c r="R91" s="76">
        <f t="shared" si="11"/>
        <v>0</v>
      </c>
      <c r="S91" s="80" t="str">
        <f t="shared" ca="1" si="12"/>
        <v xml:space="preserve"> </v>
      </c>
    </row>
    <row r="92" spans="1:19" x14ac:dyDescent="0.2">
      <c r="A92" s="46" t="s">
        <v>212</v>
      </c>
      <c r="B92" s="135" t="s">
        <v>116</v>
      </c>
      <c r="C92" s="135"/>
      <c r="D92" s="47"/>
      <c r="E92" s="77">
        <v>1</v>
      </c>
      <c r="F92" s="73">
        <f t="shared" si="9"/>
        <v>0</v>
      </c>
      <c r="G92" s="73">
        <f t="shared" si="8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10"/>
        <v>0</v>
      </c>
      <c r="P92" s="56"/>
      <c r="Q92" s="58"/>
      <c r="R92" s="76">
        <f t="shared" si="11"/>
        <v>0</v>
      </c>
      <c r="S92" s="80" t="str">
        <f t="shared" ca="1" si="12"/>
        <v xml:space="preserve"> </v>
      </c>
    </row>
    <row r="93" spans="1:19" x14ac:dyDescent="0.2">
      <c r="A93" s="46" t="s">
        <v>213</v>
      </c>
      <c r="B93" s="135" t="s">
        <v>116</v>
      </c>
      <c r="C93" s="135"/>
      <c r="D93" s="47"/>
      <c r="E93" s="77">
        <v>1</v>
      </c>
      <c r="F93" s="73">
        <f t="shared" si="9"/>
        <v>0</v>
      </c>
      <c r="G93" s="73">
        <f t="shared" si="8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10"/>
        <v>0</v>
      </c>
      <c r="P93" s="56"/>
      <c r="Q93" s="58"/>
      <c r="R93" s="76">
        <f t="shared" si="11"/>
        <v>0</v>
      </c>
      <c r="S93" s="80" t="str">
        <f t="shared" ca="1" si="12"/>
        <v xml:space="preserve"> </v>
      </c>
    </row>
    <row r="94" spans="1:19" x14ac:dyDescent="0.2">
      <c r="A94" s="46" t="s">
        <v>214</v>
      </c>
      <c r="B94" s="135" t="s">
        <v>116</v>
      </c>
      <c r="C94" s="135"/>
      <c r="D94" s="47"/>
      <c r="E94" s="77">
        <v>1</v>
      </c>
      <c r="F94" s="73">
        <f t="shared" si="9"/>
        <v>0</v>
      </c>
      <c r="G94" s="73">
        <f t="shared" si="8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10"/>
        <v>0</v>
      </c>
      <c r="P94" s="56"/>
      <c r="Q94" s="58"/>
      <c r="R94" s="76">
        <f t="shared" si="11"/>
        <v>0</v>
      </c>
      <c r="S94" s="80" t="str">
        <f t="shared" ca="1" si="12"/>
        <v xml:space="preserve"> </v>
      </c>
    </row>
    <row r="95" spans="1:19" x14ac:dyDescent="0.2">
      <c r="A95" s="46" t="s">
        <v>215</v>
      </c>
      <c r="B95" s="135" t="s">
        <v>116</v>
      </c>
      <c r="C95" s="135"/>
      <c r="D95" s="47"/>
      <c r="E95" s="77">
        <v>1</v>
      </c>
      <c r="F95" s="73">
        <f t="shared" si="9"/>
        <v>0</v>
      </c>
      <c r="G95" s="73">
        <f t="shared" si="8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10"/>
        <v>0</v>
      </c>
      <c r="P95" s="56"/>
      <c r="Q95" s="58"/>
      <c r="R95" s="76">
        <f t="shared" si="11"/>
        <v>0</v>
      </c>
      <c r="S95" s="80" t="str">
        <f t="shared" ca="1" si="12"/>
        <v xml:space="preserve"> </v>
      </c>
    </row>
    <row r="96" spans="1:19" x14ac:dyDescent="0.2">
      <c r="A96" s="46" t="s">
        <v>216</v>
      </c>
      <c r="B96" s="135" t="s">
        <v>116</v>
      </c>
      <c r="C96" s="135"/>
      <c r="D96" s="47"/>
      <c r="E96" s="77">
        <v>1</v>
      </c>
      <c r="F96" s="73">
        <f t="shared" si="9"/>
        <v>0</v>
      </c>
      <c r="G96" s="73">
        <f t="shared" si="8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10"/>
        <v>0</v>
      </c>
      <c r="P96" s="56"/>
      <c r="Q96" s="58"/>
      <c r="R96" s="76">
        <f t="shared" si="11"/>
        <v>0</v>
      </c>
      <c r="S96" s="80" t="str">
        <f t="shared" ca="1" si="12"/>
        <v xml:space="preserve"> </v>
      </c>
    </row>
    <row r="97" spans="1:19" x14ac:dyDescent="0.2">
      <c r="A97" s="46" t="s">
        <v>217</v>
      </c>
      <c r="B97" s="135" t="s">
        <v>116</v>
      </c>
      <c r="C97" s="135"/>
      <c r="D97" s="47"/>
      <c r="E97" s="77">
        <v>1</v>
      </c>
      <c r="F97" s="73">
        <f t="shared" si="9"/>
        <v>0</v>
      </c>
      <c r="G97" s="73">
        <f t="shared" si="8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10"/>
        <v>0</v>
      </c>
      <c r="P97" s="56"/>
      <c r="Q97" s="58"/>
      <c r="R97" s="76">
        <f t="shared" si="11"/>
        <v>0</v>
      </c>
      <c r="S97" s="80" t="str">
        <f t="shared" ca="1" si="12"/>
        <v xml:space="preserve"> </v>
      </c>
    </row>
    <row r="98" spans="1:19" x14ac:dyDescent="0.2">
      <c r="A98" s="46" t="s">
        <v>218</v>
      </c>
      <c r="B98" s="135" t="s">
        <v>116</v>
      </c>
      <c r="C98" s="135"/>
      <c r="D98" s="47"/>
      <c r="E98" s="77">
        <v>1</v>
      </c>
      <c r="F98" s="73">
        <f t="shared" si="9"/>
        <v>0</v>
      </c>
      <c r="G98" s="73">
        <f t="shared" si="8"/>
        <v>0</v>
      </c>
      <c r="H98" s="73">
        <f t="shared" si="1"/>
        <v>0</v>
      </c>
      <c r="I98" s="50"/>
      <c r="J98" s="45"/>
      <c r="K98" s="55"/>
      <c r="L98" s="56"/>
      <c r="M98" s="56"/>
      <c r="N98" s="56"/>
      <c r="O98" s="76" t="str">
        <f t="shared" si="10"/>
        <v>0</v>
      </c>
      <c r="P98" s="56"/>
      <c r="Q98" s="58"/>
      <c r="R98" s="76">
        <f t="shared" si="11"/>
        <v>0</v>
      </c>
      <c r="S98" s="80" t="str">
        <f t="shared" ca="1" si="12"/>
        <v xml:space="preserve"> </v>
      </c>
    </row>
    <row r="99" spans="1:19" ht="39" customHeight="1" x14ac:dyDescent="0.2">
      <c r="A99" s="51" t="s">
        <v>65</v>
      </c>
      <c r="B99" s="136" t="s">
        <v>79</v>
      </c>
      <c r="C99" s="137"/>
      <c r="D99" s="137"/>
      <c r="E99" s="137"/>
      <c r="F99" s="138"/>
      <c r="G99" s="74">
        <f>SUM(G100:G149)</f>
        <v>0</v>
      </c>
      <c r="H99" s="74">
        <f>SUM(H100:H149)</f>
        <v>0</v>
      </c>
      <c r="I99" s="60"/>
      <c r="J99" s="45"/>
      <c r="K99" s="54" t="s">
        <v>181</v>
      </c>
    </row>
    <row r="100" spans="1:19" x14ac:dyDescent="0.2">
      <c r="A100" s="151" t="s">
        <v>66</v>
      </c>
      <c r="B100" s="154" t="s">
        <v>112</v>
      </c>
      <c r="C100" s="50" t="s">
        <v>113</v>
      </c>
      <c r="D100" s="157" t="s">
        <v>5</v>
      </c>
      <c r="E100" s="160"/>
      <c r="F100" s="145" t="str">
        <f>IFERROR(ROUND(AVERAGE(K100:K104),2),"0")</f>
        <v>0</v>
      </c>
      <c r="G100" s="145">
        <f>ROUND(E100*F100,2)</f>
        <v>0</v>
      </c>
      <c r="H100" s="145">
        <f>ROUND(G100*$D$7,2)</f>
        <v>0</v>
      </c>
      <c r="I100" s="148"/>
      <c r="J100" s="61"/>
      <c r="K100" s="56"/>
    </row>
    <row r="101" spans="1:19" x14ac:dyDescent="0.2">
      <c r="A101" s="152"/>
      <c r="B101" s="155"/>
      <c r="C101" s="50" t="s">
        <v>113</v>
      </c>
      <c r="D101" s="158"/>
      <c r="E101" s="161"/>
      <c r="F101" s="146"/>
      <c r="G101" s="146"/>
      <c r="H101" s="146"/>
      <c r="I101" s="149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9" x14ac:dyDescent="0.2">
      <c r="A104" s="153"/>
      <c r="B104" s="156"/>
      <c r="C104" s="50" t="s">
        <v>113</v>
      </c>
      <c r="D104" s="159"/>
      <c r="E104" s="162"/>
      <c r="F104" s="147"/>
      <c r="G104" s="147"/>
      <c r="H104" s="147"/>
      <c r="I104" s="150"/>
      <c r="J104" s="61"/>
      <c r="K104" s="56"/>
    </row>
    <row r="105" spans="1:19" x14ac:dyDescent="0.2">
      <c r="A105" s="151" t="s">
        <v>67</v>
      </c>
      <c r="B105" s="154" t="s">
        <v>112</v>
      </c>
      <c r="C105" s="50" t="s">
        <v>113</v>
      </c>
      <c r="D105" s="157" t="s">
        <v>5</v>
      </c>
      <c r="E105" s="160"/>
      <c r="F105" s="145" t="str">
        <f t="shared" ref="F105" si="16">IFERROR(ROUND(AVERAGE(K105:K109),2),"0")</f>
        <v>0</v>
      </c>
      <c r="G105" s="145">
        <f>ROUND(E105*F105,2)</f>
        <v>0</v>
      </c>
      <c r="H105" s="145">
        <f>ROUND(G105*$D$7,2)</f>
        <v>0</v>
      </c>
      <c r="I105" s="148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9" x14ac:dyDescent="0.2">
      <c r="A109" s="153"/>
      <c r="B109" s="156"/>
      <c r="C109" s="50" t="s">
        <v>113</v>
      </c>
      <c r="D109" s="159"/>
      <c r="E109" s="162"/>
      <c r="F109" s="147"/>
      <c r="G109" s="147"/>
      <c r="H109" s="147"/>
      <c r="I109" s="150"/>
      <c r="J109" s="61"/>
      <c r="K109" s="56"/>
    </row>
    <row r="110" spans="1:19" x14ac:dyDescent="0.2">
      <c r="A110" s="151" t="s">
        <v>68</v>
      </c>
      <c r="B110" s="154" t="s">
        <v>112</v>
      </c>
      <c r="C110" s="50" t="s">
        <v>113</v>
      </c>
      <c r="D110" s="157" t="s">
        <v>5</v>
      </c>
      <c r="E110" s="160"/>
      <c r="F110" s="145" t="str">
        <f t="shared" ref="F110" si="17">IFERROR(ROUND(AVERAGE(K110:K114),2),"0")</f>
        <v>0</v>
      </c>
      <c r="G110" s="145">
        <f>ROUND(E110*F110,2)</f>
        <v>0</v>
      </c>
      <c r="H110" s="145">
        <f>ROUND(G110*$D$7,2)</f>
        <v>0</v>
      </c>
      <c r="I110" s="148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3"/>
      <c r="B114" s="156"/>
      <c r="C114" s="50" t="s">
        <v>113</v>
      </c>
      <c r="D114" s="159"/>
      <c r="E114" s="162"/>
      <c r="F114" s="147"/>
      <c r="G114" s="147"/>
      <c r="H114" s="147"/>
      <c r="I114" s="150"/>
      <c r="J114" s="61"/>
      <c r="K114" s="56"/>
    </row>
    <row r="115" spans="1:11" x14ac:dyDescent="0.2">
      <c r="A115" s="151" t="s">
        <v>69</v>
      </c>
      <c r="B115" s="154" t="s">
        <v>112</v>
      </c>
      <c r="C115" s="50" t="s">
        <v>113</v>
      </c>
      <c r="D115" s="157" t="s">
        <v>5</v>
      </c>
      <c r="E115" s="160"/>
      <c r="F115" s="145" t="str">
        <f t="shared" ref="F115" si="18">IFERROR(ROUND(AVERAGE(K115:K119),2),"0")</f>
        <v>0</v>
      </c>
      <c r="G115" s="145">
        <f>ROUND(E115*F115,2)</f>
        <v>0</v>
      </c>
      <c r="H115" s="145">
        <f>ROUND(G115*$D$7,2)</f>
        <v>0</v>
      </c>
      <c r="I115" s="148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3"/>
      <c r="B119" s="156"/>
      <c r="C119" s="50" t="s">
        <v>113</v>
      </c>
      <c r="D119" s="159"/>
      <c r="E119" s="162"/>
      <c r="F119" s="147"/>
      <c r="G119" s="147"/>
      <c r="H119" s="147"/>
      <c r="I119" s="150"/>
      <c r="J119" s="61"/>
      <c r="K119" s="56"/>
    </row>
    <row r="120" spans="1:11" x14ac:dyDescent="0.2">
      <c r="A120" s="151" t="s">
        <v>70</v>
      </c>
      <c r="B120" s="154" t="s">
        <v>112</v>
      </c>
      <c r="C120" s="50" t="s">
        <v>113</v>
      </c>
      <c r="D120" s="157" t="s">
        <v>5</v>
      </c>
      <c r="E120" s="160"/>
      <c r="F120" s="145" t="str">
        <f t="shared" ref="F120" si="19">IFERROR(ROUND(AVERAGE(K120:K124),2),"0")</f>
        <v>0</v>
      </c>
      <c r="G120" s="145">
        <f>ROUND(E120*F120,2)</f>
        <v>0</v>
      </c>
      <c r="H120" s="145">
        <f>ROUND(G120*$D$7,2)</f>
        <v>0</v>
      </c>
      <c r="I120" s="148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3"/>
      <c r="B124" s="156"/>
      <c r="C124" s="50" t="s">
        <v>113</v>
      </c>
      <c r="D124" s="159"/>
      <c r="E124" s="162"/>
      <c r="F124" s="147"/>
      <c r="G124" s="147"/>
      <c r="H124" s="147"/>
      <c r="I124" s="150"/>
      <c r="J124" s="61"/>
      <c r="K124" s="56"/>
    </row>
    <row r="125" spans="1:11" x14ac:dyDescent="0.2">
      <c r="A125" s="151" t="s">
        <v>74</v>
      </c>
      <c r="B125" s="154" t="s">
        <v>112</v>
      </c>
      <c r="C125" s="50" t="s">
        <v>113</v>
      </c>
      <c r="D125" s="157" t="s">
        <v>5</v>
      </c>
      <c r="E125" s="160"/>
      <c r="F125" s="145" t="str">
        <f t="shared" ref="F125" si="20">IFERROR(ROUND(AVERAGE(K125:K129),2),"0")</f>
        <v>0</v>
      </c>
      <c r="G125" s="145">
        <f>ROUND(E125*F125,2)</f>
        <v>0</v>
      </c>
      <c r="H125" s="145">
        <f>ROUND(G125*$D$7,2)</f>
        <v>0</v>
      </c>
      <c r="I125" s="148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2"/>
      <c r="B128" s="155"/>
      <c r="C128" s="50" t="s">
        <v>113</v>
      </c>
      <c r="D128" s="158"/>
      <c r="E128" s="161"/>
      <c r="F128" s="146"/>
      <c r="G128" s="146"/>
      <c r="H128" s="146"/>
      <c r="I128" s="149"/>
      <c r="J128" s="61"/>
      <c r="K128" s="56"/>
    </row>
    <row r="129" spans="1:11" x14ac:dyDescent="0.2">
      <c r="A129" s="153"/>
      <c r="B129" s="156"/>
      <c r="C129" s="50" t="s">
        <v>113</v>
      </c>
      <c r="D129" s="159"/>
      <c r="E129" s="162"/>
      <c r="F129" s="147"/>
      <c r="G129" s="147"/>
      <c r="H129" s="147"/>
      <c r="I129" s="150"/>
      <c r="J129" s="61"/>
      <c r="K129" s="56"/>
    </row>
    <row r="130" spans="1:11" x14ac:dyDescent="0.2">
      <c r="A130" s="151" t="s">
        <v>75</v>
      </c>
      <c r="B130" s="154" t="s">
        <v>112</v>
      </c>
      <c r="C130" s="50" t="s">
        <v>113</v>
      </c>
      <c r="D130" s="157" t="s">
        <v>5</v>
      </c>
      <c r="E130" s="160"/>
      <c r="F130" s="145" t="str">
        <f t="shared" ref="F130" si="21">IFERROR(ROUND(AVERAGE(K130:K134),2),"0")</f>
        <v>0</v>
      </c>
      <c r="G130" s="145">
        <f>ROUND(E130*F130,2)</f>
        <v>0</v>
      </c>
      <c r="H130" s="145">
        <f>ROUND(G130*$D$7,2)</f>
        <v>0</v>
      </c>
      <c r="I130" s="148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2"/>
      <c r="B133" s="155"/>
      <c r="C133" s="50" t="s">
        <v>113</v>
      </c>
      <c r="D133" s="158"/>
      <c r="E133" s="161"/>
      <c r="F133" s="146"/>
      <c r="G133" s="146"/>
      <c r="H133" s="146"/>
      <c r="I133" s="149"/>
      <c r="J133" s="61"/>
      <c r="K133" s="56"/>
    </row>
    <row r="134" spans="1:11" x14ac:dyDescent="0.2">
      <c r="A134" s="153"/>
      <c r="B134" s="156"/>
      <c r="C134" s="50" t="s">
        <v>113</v>
      </c>
      <c r="D134" s="159"/>
      <c r="E134" s="162"/>
      <c r="F134" s="147"/>
      <c r="G134" s="147"/>
      <c r="H134" s="147"/>
      <c r="I134" s="150"/>
      <c r="J134" s="61"/>
      <c r="K134" s="56"/>
    </row>
    <row r="135" spans="1:11" x14ac:dyDescent="0.2">
      <c r="A135" s="151" t="s">
        <v>76</v>
      </c>
      <c r="B135" s="154" t="s">
        <v>112</v>
      </c>
      <c r="C135" s="50" t="s">
        <v>113</v>
      </c>
      <c r="D135" s="157" t="s">
        <v>5</v>
      </c>
      <c r="E135" s="160"/>
      <c r="F135" s="145" t="str">
        <f t="shared" ref="F135" si="22">IFERROR(ROUND(AVERAGE(K135:K139),2),"0")</f>
        <v>0</v>
      </c>
      <c r="G135" s="145">
        <f>ROUND(E135*F135,2)</f>
        <v>0</v>
      </c>
      <c r="H135" s="145">
        <f>ROUND(G135*$D$7,2)</f>
        <v>0</v>
      </c>
      <c r="I135" s="148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2"/>
      <c r="B138" s="155"/>
      <c r="C138" s="50" t="s">
        <v>113</v>
      </c>
      <c r="D138" s="158"/>
      <c r="E138" s="161"/>
      <c r="F138" s="146"/>
      <c r="G138" s="146"/>
      <c r="H138" s="146"/>
      <c r="I138" s="149"/>
      <c r="J138" s="61"/>
      <c r="K138" s="56"/>
    </row>
    <row r="139" spans="1:11" x14ac:dyDescent="0.2">
      <c r="A139" s="153"/>
      <c r="B139" s="156"/>
      <c r="C139" s="50" t="s">
        <v>113</v>
      </c>
      <c r="D139" s="159"/>
      <c r="E139" s="162"/>
      <c r="F139" s="147"/>
      <c r="G139" s="147"/>
      <c r="H139" s="147"/>
      <c r="I139" s="150"/>
      <c r="J139" s="61"/>
      <c r="K139" s="56"/>
    </row>
    <row r="140" spans="1:11" x14ac:dyDescent="0.2">
      <c r="A140" s="151" t="s">
        <v>77</v>
      </c>
      <c r="B140" s="154" t="s">
        <v>112</v>
      </c>
      <c r="C140" s="50" t="s">
        <v>113</v>
      </c>
      <c r="D140" s="157" t="s">
        <v>5</v>
      </c>
      <c r="E140" s="160"/>
      <c r="F140" s="145" t="str">
        <f t="shared" ref="F140" si="23">IFERROR(ROUND(AVERAGE(K140:K144),2),"0")</f>
        <v>0</v>
      </c>
      <c r="G140" s="145">
        <f>ROUND(E140*F140,2)</f>
        <v>0</v>
      </c>
      <c r="H140" s="145">
        <f>ROUND(G140*$D$7,2)</f>
        <v>0</v>
      </c>
      <c r="I140" s="148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2"/>
      <c r="B143" s="155"/>
      <c r="C143" s="50" t="s">
        <v>113</v>
      </c>
      <c r="D143" s="158"/>
      <c r="E143" s="161"/>
      <c r="F143" s="146"/>
      <c r="G143" s="146"/>
      <c r="H143" s="146"/>
      <c r="I143" s="149"/>
      <c r="J143" s="61"/>
      <c r="K143" s="56"/>
    </row>
    <row r="144" spans="1:11" x14ac:dyDescent="0.2">
      <c r="A144" s="153"/>
      <c r="B144" s="156"/>
      <c r="C144" s="50" t="s">
        <v>113</v>
      </c>
      <c r="D144" s="159"/>
      <c r="E144" s="162"/>
      <c r="F144" s="147"/>
      <c r="G144" s="147"/>
      <c r="H144" s="147"/>
      <c r="I144" s="150"/>
      <c r="J144" s="61"/>
      <c r="K144" s="56"/>
    </row>
    <row r="145" spans="1:11" x14ac:dyDescent="0.2">
      <c r="A145" s="151" t="s">
        <v>78</v>
      </c>
      <c r="B145" s="154" t="s">
        <v>112</v>
      </c>
      <c r="C145" s="50" t="s">
        <v>113</v>
      </c>
      <c r="D145" s="157" t="s">
        <v>5</v>
      </c>
      <c r="E145" s="160"/>
      <c r="F145" s="145" t="str">
        <f t="shared" ref="F145" si="24">IFERROR(ROUND(AVERAGE(K145:K149),2),"0")</f>
        <v>0</v>
      </c>
      <c r="G145" s="145">
        <f>ROUND(E145*F145,2)</f>
        <v>0</v>
      </c>
      <c r="H145" s="145">
        <f>ROUND(G145*$D$7,2)</f>
        <v>0</v>
      </c>
      <c r="I145" s="148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2"/>
      <c r="B148" s="155"/>
      <c r="C148" s="50" t="s">
        <v>113</v>
      </c>
      <c r="D148" s="158"/>
      <c r="E148" s="161"/>
      <c r="F148" s="146"/>
      <c r="G148" s="146"/>
      <c r="H148" s="146"/>
      <c r="I148" s="149"/>
      <c r="J148" s="61"/>
      <c r="K148" s="56"/>
    </row>
    <row r="149" spans="1:11" x14ac:dyDescent="0.2">
      <c r="A149" s="153"/>
      <c r="B149" s="156"/>
      <c r="C149" s="50" t="s">
        <v>113</v>
      </c>
      <c r="D149" s="159"/>
      <c r="E149" s="162"/>
      <c r="F149" s="147"/>
      <c r="G149" s="147"/>
      <c r="H149" s="147"/>
      <c r="I149" s="150"/>
      <c r="J149" s="61"/>
      <c r="K149" s="56"/>
    </row>
    <row r="150" spans="1:11" ht="12.75" customHeight="1" x14ac:dyDescent="0.2">
      <c r="A150" s="51" t="s">
        <v>71</v>
      </c>
      <c r="B150" s="136" t="s">
        <v>80</v>
      </c>
      <c r="C150" s="137"/>
      <c r="D150" s="137"/>
      <c r="E150" s="137"/>
      <c r="F150" s="138"/>
      <c r="G150" s="74">
        <f>SUM(G151,G158,G165,G172,G179,G186,G193,G200,G207,G214)</f>
        <v>0</v>
      </c>
      <c r="H150" s="74">
        <f>SUM(H151,H158,H165,H172,H179,H186,H193,H200,H207,H214)</f>
        <v>0</v>
      </c>
      <c r="I150" s="60"/>
      <c r="J150" s="45"/>
    </row>
    <row r="151" spans="1:11" x14ac:dyDescent="0.2">
      <c r="A151" s="142" t="s">
        <v>182</v>
      </c>
      <c r="B151" s="139" t="s">
        <v>149</v>
      </c>
      <c r="C151" s="62" t="s">
        <v>150</v>
      </c>
      <c r="D151" s="63"/>
      <c r="E151" s="64"/>
      <c r="F151" s="57"/>
      <c r="G151" s="75">
        <f>SUM(G152:G157)</f>
        <v>0</v>
      </c>
      <c r="H151" s="75">
        <f>ROUND(G151*$D$7,2)</f>
        <v>0</v>
      </c>
      <c r="I151" s="139"/>
    </row>
    <row r="152" spans="1:11" x14ac:dyDescent="0.2">
      <c r="A152" s="143"/>
      <c r="B152" s="140"/>
      <c r="C152" s="65" t="s">
        <v>151</v>
      </c>
      <c r="D152" s="66"/>
      <c r="E152" s="67"/>
      <c r="F152" s="56"/>
      <c r="G152" s="76">
        <f t="shared" ref="G152:G157" si="25">ROUND(E152*F152,2)</f>
        <v>0</v>
      </c>
      <c r="H152" s="68"/>
      <c r="I152" s="140"/>
    </row>
    <row r="153" spans="1:11" ht="13.5" customHeight="1" x14ac:dyDescent="0.2">
      <c r="A153" s="143"/>
      <c r="B153" s="140"/>
      <c r="C153" s="65" t="s">
        <v>152</v>
      </c>
      <c r="D153" s="66"/>
      <c r="E153" s="67"/>
      <c r="F153" s="56"/>
      <c r="G153" s="76">
        <f t="shared" si="25"/>
        <v>0</v>
      </c>
      <c r="H153" s="68"/>
      <c r="I153" s="140"/>
    </row>
    <row r="154" spans="1:11" x14ac:dyDescent="0.2">
      <c r="A154" s="143"/>
      <c r="B154" s="140"/>
      <c r="C154" s="65" t="s">
        <v>153</v>
      </c>
      <c r="D154" s="66"/>
      <c r="E154" s="67"/>
      <c r="F154" s="56"/>
      <c r="G154" s="76">
        <f t="shared" si="25"/>
        <v>0</v>
      </c>
      <c r="H154" s="68"/>
      <c r="I154" s="140"/>
    </row>
    <row r="155" spans="1:11" x14ac:dyDescent="0.2">
      <c r="A155" s="143"/>
      <c r="B155" s="140"/>
      <c r="C155" s="65" t="s">
        <v>154</v>
      </c>
      <c r="D155" s="66"/>
      <c r="E155" s="67"/>
      <c r="F155" s="56"/>
      <c r="G155" s="76">
        <f t="shared" si="25"/>
        <v>0</v>
      </c>
      <c r="H155" s="68"/>
      <c r="I155" s="140"/>
    </row>
    <row r="156" spans="1:11" x14ac:dyDescent="0.2">
      <c r="A156" s="143"/>
      <c r="B156" s="140"/>
      <c r="C156" s="68" t="s">
        <v>155</v>
      </c>
      <c r="D156" s="66"/>
      <c r="E156" s="67"/>
      <c r="F156" s="56"/>
      <c r="G156" s="76">
        <f t="shared" si="25"/>
        <v>0</v>
      </c>
      <c r="H156" s="68"/>
      <c r="I156" s="140"/>
    </row>
    <row r="157" spans="1:11" x14ac:dyDescent="0.2">
      <c r="A157" s="144"/>
      <c r="B157" s="141"/>
      <c r="C157" s="68" t="s">
        <v>155</v>
      </c>
      <c r="D157" s="66"/>
      <c r="E157" s="67"/>
      <c r="F157" s="56"/>
      <c r="G157" s="76">
        <f t="shared" si="25"/>
        <v>0</v>
      </c>
      <c r="H157" s="68"/>
      <c r="I157" s="141"/>
    </row>
    <row r="158" spans="1:11" ht="12.75" customHeight="1" x14ac:dyDescent="0.2">
      <c r="A158" s="142" t="s">
        <v>183</v>
      </c>
      <c r="B158" s="139" t="s">
        <v>149</v>
      </c>
      <c r="C158" s="62" t="s">
        <v>150</v>
      </c>
      <c r="D158" s="63"/>
      <c r="E158" s="64"/>
      <c r="F158" s="57"/>
      <c r="G158" s="75">
        <f>SUM(G159:G164)</f>
        <v>0</v>
      </c>
      <c r="H158" s="75">
        <f>ROUND(G158*$D$7,2)</f>
        <v>0</v>
      </c>
      <c r="I158" s="139"/>
    </row>
    <row r="159" spans="1:11" x14ac:dyDescent="0.2">
      <c r="A159" s="143"/>
      <c r="B159" s="140"/>
      <c r="C159" s="65" t="s">
        <v>151</v>
      </c>
      <c r="D159" s="66"/>
      <c r="E159" s="67"/>
      <c r="F159" s="56"/>
      <c r="G159" s="76">
        <f t="shared" ref="G159:G164" si="26">ROUND(E159*F159,2)</f>
        <v>0</v>
      </c>
      <c r="H159" s="68"/>
      <c r="I159" s="140"/>
    </row>
    <row r="160" spans="1:11" x14ac:dyDescent="0.2">
      <c r="A160" s="143"/>
      <c r="B160" s="140"/>
      <c r="C160" s="65" t="s">
        <v>152</v>
      </c>
      <c r="D160" s="66"/>
      <c r="E160" s="67"/>
      <c r="F160" s="56"/>
      <c r="G160" s="76">
        <f t="shared" si="26"/>
        <v>0</v>
      </c>
      <c r="H160" s="68"/>
      <c r="I160" s="140"/>
    </row>
    <row r="161" spans="1:9" x14ac:dyDescent="0.2">
      <c r="A161" s="143"/>
      <c r="B161" s="140"/>
      <c r="C161" s="65" t="s">
        <v>153</v>
      </c>
      <c r="D161" s="66"/>
      <c r="E161" s="67"/>
      <c r="F161" s="56"/>
      <c r="G161" s="76">
        <f t="shared" si="26"/>
        <v>0</v>
      </c>
      <c r="H161" s="68"/>
      <c r="I161" s="140"/>
    </row>
    <row r="162" spans="1:9" x14ac:dyDescent="0.2">
      <c r="A162" s="143"/>
      <c r="B162" s="140"/>
      <c r="C162" s="65" t="s">
        <v>154</v>
      </c>
      <c r="D162" s="66"/>
      <c r="E162" s="67"/>
      <c r="F162" s="56"/>
      <c r="G162" s="76">
        <f t="shared" si="26"/>
        <v>0</v>
      </c>
      <c r="H162" s="68"/>
      <c r="I162" s="140"/>
    </row>
    <row r="163" spans="1:9" x14ac:dyDescent="0.2">
      <c r="A163" s="143"/>
      <c r="B163" s="140"/>
      <c r="C163" s="68" t="s">
        <v>155</v>
      </c>
      <c r="D163" s="66"/>
      <c r="E163" s="67"/>
      <c r="F163" s="56"/>
      <c r="G163" s="76">
        <f t="shared" si="26"/>
        <v>0</v>
      </c>
      <c r="H163" s="68"/>
      <c r="I163" s="140"/>
    </row>
    <row r="164" spans="1:9" x14ac:dyDescent="0.2">
      <c r="A164" s="144"/>
      <c r="B164" s="141"/>
      <c r="C164" s="68" t="s">
        <v>155</v>
      </c>
      <c r="D164" s="66"/>
      <c r="E164" s="67"/>
      <c r="F164" s="56"/>
      <c r="G164" s="76">
        <f t="shared" si="26"/>
        <v>0</v>
      </c>
      <c r="H164" s="68"/>
      <c r="I164" s="141"/>
    </row>
    <row r="165" spans="1:9" ht="12.75" customHeight="1" x14ac:dyDescent="0.2">
      <c r="A165" s="142" t="s">
        <v>184</v>
      </c>
      <c r="B165" s="139" t="s">
        <v>149</v>
      </c>
      <c r="C165" s="62" t="s">
        <v>150</v>
      </c>
      <c r="D165" s="63"/>
      <c r="E165" s="64"/>
      <c r="F165" s="57"/>
      <c r="G165" s="75">
        <f>SUM(G166:G171)</f>
        <v>0</v>
      </c>
      <c r="H165" s="75">
        <f>ROUND(G165*$D$7,2)</f>
        <v>0</v>
      </c>
      <c r="I165" s="139"/>
    </row>
    <row r="166" spans="1:9" x14ac:dyDescent="0.2">
      <c r="A166" s="143"/>
      <c r="B166" s="140"/>
      <c r="C166" s="65" t="s">
        <v>151</v>
      </c>
      <c r="D166" s="66"/>
      <c r="E166" s="67"/>
      <c r="F166" s="56"/>
      <c r="G166" s="76">
        <f t="shared" ref="G166:G171" si="27">ROUND(E166*F166,2)</f>
        <v>0</v>
      </c>
      <c r="H166" s="68"/>
      <c r="I166" s="140"/>
    </row>
    <row r="167" spans="1:9" x14ac:dyDescent="0.2">
      <c r="A167" s="143"/>
      <c r="B167" s="140"/>
      <c r="C167" s="65" t="s">
        <v>152</v>
      </c>
      <c r="D167" s="66"/>
      <c r="E167" s="67"/>
      <c r="F167" s="56"/>
      <c r="G167" s="76">
        <f t="shared" si="27"/>
        <v>0</v>
      </c>
      <c r="H167" s="68"/>
      <c r="I167" s="140"/>
    </row>
    <row r="168" spans="1:9" x14ac:dyDescent="0.2">
      <c r="A168" s="143"/>
      <c r="B168" s="140"/>
      <c r="C168" s="65" t="s">
        <v>153</v>
      </c>
      <c r="D168" s="66"/>
      <c r="E168" s="67"/>
      <c r="F168" s="56"/>
      <c r="G168" s="76">
        <f t="shared" si="27"/>
        <v>0</v>
      </c>
      <c r="H168" s="68"/>
      <c r="I168" s="140"/>
    </row>
    <row r="169" spans="1:9" x14ac:dyDescent="0.2">
      <c r="A169" s="143"/>
      <c r="B169" s="140"/>
      <c r="C169" s="65" t="s">
        <v>154</v>
      </c>
      <c r="D169" s="66"/>
      <c r="E169" s="67"/>
      <c r="F169" s="56"/>
      <c r="G169" s="76">
        <f t="shared" si="27"/>
        <v>0</v>
      </c>
      <c r="H169" s="68"/>
      <c r="I169" s="140"/>
    </row>
    <row r="170" spans="1:9" x14ac:dyDescent="0.2">
      <c r="A170" s="143"/>
      <c r="B170" s="140"/>
      <c r="C170" s="68" t="s">
        <v>155</v>
      </c>
      <c r="D170" s="66"/>
      <c r="E170" s="67"/>
      <c r="F170" s="56"/>
      <c r="G170" s="76">
        <f t="shared" si="27"/>
        <v>0</v>
      </c>
      <c r="H170" s="68"/>
      <c r="I170" s="140"/>
    </row>
    <row r="171" spans="1:9" x14ac:dyDescent="0.2">
      <c r="A171" s="144"/>
      <c r="B171" s="141"/>
      <c r="C171" s="68" t="s">
        <v>155</v>
      </c>
      <c r="D171" s="66"/>
      <c r="E171" s="67"/>
      <c r="F171" s="56"/>
      <c r="G171" s="76">
        <f t="shared" si="27"/>
        <v>0</v>
      </c>
      <c r="H171" s="68"/>
      <c r="I171" s="141"/>
    </row>
    <row r="172" spans="1:9" ht="12.75" customHeight="1" x14ac:dyDescent="0.2">
      <c r="A172" s="142" t="s">
        <v>185</v>
      </c>
      <c r="B172" s="139" t="s">
        <v>149</v>
      </c>
      <c r="C172" s="62" t="s">
        <v>150</v>
      </c>
      <c r="D172" s="63"/>
      <c r="E172" s="64"/>
      <c r="F172" s="57"/>
      <c r="G172" s="75">
        <f>SUM(G173:G178)</f>
        <v>0</v>
      </c>
      <c r="H172" s="75">
        <f>ROUND(G172*$D$7,2)</f>
        <v>0</v>
      </c>
      <c r="I172" s="139"/>
    </row>
    <row r="173" spans="1:9" ht="12.75" customHeight="1" x14ac:dyDescent="0.2">
      <c r="A173" s="143"/>
      <c r="B173" s="140"/>
      <c r="C173" s="65" t="s">
        <v>151</v>
      </c>
      <c r="D173" s="66"/>
      <c r="E173" s="67"/>
      <c r="F173" s="56"/>
      <c r="G173" s="76">
        <f t="shared" ref="G173:G178" si="28">ROUND(E173*F173,2)</f>
        <v>0</v>
      </c>
      <c r="H173" s="68"/>
      <c r="I173" s="140"/>
    </row>
    <row r="174" spans="1:9" ht="12.75" customHeight="1" x14ac:dyDescent="0.2">
      <c r="A174" s="143"/>
      <c r="B174" s="140"/>
      <c r="C174" s="65" t="s">
        <v>152</v>
      </c>
      <c r="D174" s="66"/>
      <c r="E174" s="67"/>
      <c r="F174" s="56"/>
      <c r="G174" s="76">
        <f t="shared" si="28"/>
        <v>0</v>
      </c>
      <c r="H174" s="68"/>
      <c r="I174" s="140"/>
    </row>
    <row r="175" spans="1:9" ht="12.75" customHeight="1" x14ac:dyDescent="0.2">
      <c r="A175" s="143"/>
      <c r="B175" s="140"/>
      <c r="C175" s="65" t="s">
        <v>153</v>
      </c>
      <c r="D175" s="66"/>
      <c r="E175" s="67"/>
      <c r="F175" s="56"/>
      <c r="G175" s="76">
        <f t="shared" si="28"/>
        <v>0</v>
      </c>
      <c r="H175" s="68"/>
      <c r="I175" s="140"/>
    </row>
    <row r="176" spans="1:9" ht="12.75" customHeight="1" x14ac:dyDescent="0.2">
      <c r="A176" s="143"/>
      <c r="B176" s="140"/>
      <c r="C176" s="65" t="s">
        <v>154</v>
      </c>
      <c r="D176" s="66"/>
      <c r="E176" s="67"/>
      <c r="F176" s="56"/>
      <c r="G176" s="76">
        <f t="shared" si="28"/>
        <v>0</v>
      </c>
      <c r="H176" s="68"/>
      <c r="I176" s="140"/>
    </row>
    <row r="177" spans="1:9" ht="12.75" customHeight="1" x14ac:dyDescent="0.2">
      <c r="A177" s="143"/>
      <c r="B177" s="140"/>
      <c r="C177" s="68" t="s">
        <v>155</v>
      </c>
      <c r="D177" s="66"/>
      <c r="E177" s="67"/>
      <c r="F177" s="56"/>
      <c r="G177" s="76">
        <f t="shared" si="28"/>
        <v>0</v>
      </c>
      <c r="H177" s="68"/>
      <c r="I177" s="140"/>
    </row>
    <row r="178" spans="1:9" ht="12.75" customHeight="1" x14ac:dyDescent="0.2">
      <c r="A178" s="144"/>
      <c r="B178" s="141"/>
      <c r="C178" s="68" t="s">
        <v>155</v>
      </c>
      <c r="D178" s="66"/>
      <c r="E178" s="67"/>
      <c r="F178" s="56"/>
      <c r="G178" s="76">
        <f t="shared" si="28"/>
        <v>0</v>
      </c>
      <c r="H178" s="68"/>
      <c r="I178" s="141"/>
    </row>
    <row r="179" spans="1:9" ht="12.75" customHeight="1" x14ac:dyDescent="0.2">
      <c r="A179" s="142" t="s">
        <v>186</v>
      </c>
      <c r="B179" s="139" t="s">
        <v>149</v>
      </c>
      <c r="C179" s="62" t="s">
        <v>150</v>
      </c>
      <c r="D179" s="63"/>
      <c r="E179" s="64"/>
      <c r="F179" s="57"/>
      <c r="G179" s="75">
        <f>SUM(G180:G185)</f>
        <v>0</v>
      </c>
      <c r="H179" s="75">
        <f>ROUND(G179*$D$7,2)</f>
        <v>0</v>
      </c>
      <c r="I179" s="139"/>
    </row>
    <row r="180" spans="1:9" ht="12.75" customHeight="1" x14ac:dyDescent="0.2">
      <c r="A180" s="143"/>
      <c r="B180" s="140"/>
      <c r="C180" s="65" t="s">
        <v>151</v>
      </c>
      <c r="D180" s="66"/>
      <c r="E180" s="67"/>
      <c r="F180" s="56"/>
      <c r="G180" s="76">
        <f t="shared" ref="G180:G185" si="29">ROUND(E180*F180,2)</f>
        <v>0</v>
      </c>
      <c r="H180" s="68"/>
      <c r="I180" s="140"/>
    </row>
    <row r="181" spans="1:9" ht="12.75" customHeight="1" x14ac:dyDescent="0.2">
      <c r="A181" s="143"/>
      <c r="B181" s="140"/>
      <c r="C181" s="65" t="s">
        <v>152</v>
      </c>
      <c r="D181" s="66"/>
      <c r="E181" s="67"/>
      <c r="F181" s="56"/>
      <c r="G181" s="76">
        <f t="shared" si="29"/>
        <v>0</v>
      </c>
      <c r="H181" s="68"/>
      <c r="I181" s="140"/>
    </row>
    <row r="182" spans="1:9" ht="12.75" customHeight="1" x14ac:dyDescent="0.2">
      <c r="A182" s="143"/>
      <c r="B182" s="140"/>
      <c r="C182" s="65" t="s">
        <v>153</v>
      </c>
      <c r="D182" s="66"/>
      <c r="E182" s="67"/>
      <c r="F182" s="56"/>
      <c r="G182" s="76">
        <f t="shared" si="29"/>
        <v>0</v>
      </c>
      <c r="H182" s="68"/>
      <c r="I182" s="140"/>
    </row>
    <row r="183" spans="1:9" ht="12.75" customHeight="1" x14ac:dyDescent="0.2">
      <c r="A183" s="143"/>
      <c r="B183" s="140"/>
      <c r="C183" s="65" t="s">
        <v>154</v>
      </c>
      <c r="D183" s="66"/>
      <c r="E183" s="67"/>
      <c r="F183" s="56"/>
      <c r="G183" s="76">
        <f t="shared" si="29"/>
        <v>0</v>
      </c>
      <c r="H183" s="68"/>
      <c r="I183" s="140"/>
    </row>
    <row r="184" spans="1:9" ht="12.75" customHeight="1" x14ac:dyDescent="0.2">
      <c r="A184" s="143"/>
      <c r="B184" s="140"/>
      <c r="C184" s="68" t="s">
        <v>155</v>
      </c>
      <c r="D184" s="66"/>
      <c r="E184" s="67"/>
      <c r="F184" s="56"/>
      <c r="G184" s="76">
        <f t="shared" si="29"/>
        <v>0</v>
      </c>
      <c r="H184" s="68"/>
      <c r="I184" s="140"/>
    </row>
    <row r="185" spans="1:9" ht="12.75" customHeight="1" x14ac:dyDescent="0.2">
      <c r="A185" s="144"/>
      <c r="B185" s="141"/>
      <c r="C185" s="68" t="s">
        <v>155</v>
      </c>
      <c r="D185" s="66"/>
      <c r="E185" s="67"/>
      <c r="F185" s="56"/>
      <c r="G185" s="76">
        <f t="shared" si="29"/>
        <v>0</v>
      </c>
      <c r="H185" s="68"/>
      <c r="I185" s="141"/>
    </row>
    <row r="186" spans="1:9" ht="12.75" customHeight="1" x14ac:dyDescent="0.2">
      <c r="A186" s="142" t="s">
        <v>187</v>
      </c>
      <c r="B186" s="139" t="s">
        <v>149</v>
      </c>
      <c r="C186" s="62" t="s">
        <v>150</v>
      </c>
      <c r="D186" s="63"/>
      <c r="E186" s="64"/>
      <c r="F186" s="57"/>
      <c r="G186" s="75">
        <f>SUM(G187:G192)</f>
        <v>0</v>
      </c>
      <c r="H186" s="75">
        <f>ROUND(G186*$D$7,2)</f>
        <v>0</v>
      </c>
      <c r="I186" s="139"/>
    </row>
    <row r="187" spans="1:9" ht="12.75" customHeight="1" x14ac:dyDescent="0.2">
      <c r="A187" s="143"/>
      <c r="B187" s="140"/>
      <c r="C187" s="65" t="s">
        <v>151</v>
      </c>
      <c r="D187" s="66"/>
      <c r="E187" s="67"/>
      <c r="F187" s="56"/>
      <c r="G187" s="76">
        <f t="shared" ref="G187:G192" si="30">ROUND(E187*F187,2)</f>
        <v>0</v>
      </c>
      <c r="H187" s="68"/>
      <c r="I187" s="140"/>
    </row>
    <row r="188" spans="1:9" ht="12.75" customHeight="1" x14ac:dyDescent="0.2">
      <c r="A188" s="143"/>
      <c r="B188" s="140"/>
      <c r="C188" s="65" t="s">
        <v>152</v>
      </c>
      <c r="D188" s="66"/>
      <c r="E188" s="67"/>
      <c r="F188" s="56"/>
      <c r="G188" s="76">
        <f t="shared" si="30"/>
        <v>0</v>
      </c>
      <c r="H188" s="68"/>
      <c r="I188" s="140"/>
    </row>
    <row r="189" spans="1:9" ht="12.75" customHeight="1" x14ac:dyDescent="0.2">
      <c r="A189" s="143"/>
      <c r="B189" s="140"/>
      <c r="C189" s="65" t="s">
        <v>153</v>
      </c>
      <c r="D189" s="66"/>
      <c r="E189" s="67"/>
      <c r="F189" s="56"/>
      <c r="G189" s="76">
        <f t="shared" si="30"/>
        <v>0</v>
      </c>
      <c r="H189" s="68"/>
      <c r="I189" s="140"/>
    </row>
    <row r="190" spans="1:9" ht="12.75" customHeight="1" x14ac:dyDescent="0.2">
      <c r="A190" s="143"/>
      <c r="B190" s="140"/>
      <c r="C190" s="65" t="s">
        <v>154</v>
      </c>
      <c r="D190" s="66"/>
      <c r="E190" s="67"/>
      <c r="F190" s="56"/>
      <c r="G190" s="76">
        <f t="shared" si="30"/>
        <v>0</v>
      </c>
      <c r="H190" s="68"/>
      <c r="I190" s="140"/>
    </row>
    <row r="191" spans="1:9" ht="12.75" customHeight="1" x14ac:dyDescent="0.2">
      <c r="A191" s="143"/>
      <c r="B191" s="140"/>
      <c r="C191" s="68" t="s">
        <v>155</v>
      </c>
      <c r="D191" s="66"/>
      <c r="E191" s="67"/>
      <c r="F191" s="56"/>
      <c r="G191" s="76">
        <f t="shared" si="30"/>
        <v>0</v>
      </c>
      <c r="H191" s="68"/>
      <c r="I191" s="140"/>
    </row>
    <row r="192" spans="1:9" ht="12.75" customHeight="1" x14ac:dyDescent="0.2">
      <c r="A192" s="144"/>
      <c r="B192" s="141"/>
      <c r="C192" s="68" t="s">
        <v>155</v>
      </c>
      <c r="D192" s="66"/>
      <c r="E192" s="67"/>
      <c r="F192" s="56"/>
      <c r="G192" s="76">
        <f t="shared" si="30"/>
        <v>0</v>
      </c>
      <c r="H192" s="68"/>
      <c r="I192" s="141"/>
    </row>
    <row r="193" spans="1:9" ht="12.75" customHeight="1" x14ac:dyDescent="0.2">
      <c r="A193" s="142" t="s">
        <v>188</v>
      </c>
      <c r="B193" s="139" t="s">
        <v>149</v>
      </c>
      <c r="C193" s="62" t="s">
        <v>150</v>
      </c>
      <c r="D193" s="63"/>
      <c r="E193" s="64"/>
      <c r="F193" s="57"/>
      <c r="G193" s="75">
        <f>SUM(G194:G199)</f>
        <v>0</v>
      </c>
      <c r="H193" s="75">
        <f>ROUND(G193*$D$7,2)</f>
        <v>0</v>
      </c>
      <c r="I193" s="139"/>
    </row>
    <row r="194" spans="1:9" ht="12.75" customHeight="1" x14ac:dyDescent="0.2">
      <c r="A194" s="143"/>
      <c r="B194" s="140"/>
      <c r="C194" s="65" t="s">
        <v>151</v>
      </c>
      <c r="D194" s="66"/>
      <c r="E194" s="67"/>
      <c r="F194" s="56"/>
      <c r="G194" s="76">
        <f t="shared" ref="G194:G199" si="31">ROUND(E194*F194,2)</f>
        <v>0</v>
      </c>
      <c r="H194" s="68"/>
      <c r="I194" s="140"/>
    </row>
    <row r="195" spans="1:9" ht="12.75" customHeight="1" x14ac:dyDescent="0.2">
      <c r="A195" s="143"/>
      <c r="B195" s="140"/>
      <c r="C195" s="65" t="s">
        <v>152</v>
      </c>
      <c r="D195" s="66"/>
      <c r="E195" s="67"/>
      <c r="F195" s="56"/>
      <c r="G195" s="76">
        <f t="shared" si="31"/>
        <v>0</v>
      </c>
      <c r="H195" s="68"/>
      <c r="I195" s="140"/>
    </row>
    <row r="196" spans="1:9" ht="12.75" customHeight="1" x14ac:dyDescent="0.2">
      <c r="A196" s="143"/>
      <c r="B196" s="140"/>
      <c r="C196" s="65" t="s">
        <v>153</v>
      </c>
      <c r="D196" s="66"/>
      <c r="E196" s="67"/>
      <c r="F196" s="56"/>
      <c r="G196" s="76">
        <f t="shared" si="31"/>
        <v>0</v>
      </c>
      <c r="H196" s="68"/>
      <c r="I196" s="140"/>
    </row>
    <row r="197" spans="1:9" ht="12.75" customHeight="1" x14ac:dyDescent="0.2">
      <c r="A197" s="143"/>
      <c r="B197" s="140"/>
      <c r="C197" s="65" t="s">
        <v>154</v>
      </c>
      <c r="D197" s="66"/>
      <c r="E197" s="67"/>
      <c r="F197" s="56"/>
      <c r="G197" s="76">
        <f t="shared" si="31"/>
        <v>0</v>
      </c>
      <c r="H197" s="68"/>
      <c r="I197" s="140"/>
    </row>
    <row r="198" spans="1:9" ht="12.75" customHeight="1" x14ac:dyDescent="0.2">
      <c r="A198" s="143"/>
      <c r="B198" s="140"/>
      <c r="C198" s="68" t="s">
        <v>155</v>
      </c>
      <c r="D198" s="66"/>
      <c r="E198" s="67"/>
      <c r="F198" s="56"/>
      <c r="G198" s="76">
        <f t="shared" si="31"/>
        <v>0</v>
      </c>
      <c r="H198" s="68"/>
      <c r="I198" s="140"/>
    </row>
    <row r="199" spans="1:9" ht="12.75" customHeight="1" x14ac:dyDescent="0.2">
      <c r="A199" s="144"/>
      <c r="B199" s="141"/>
      <c r="C199" s="68" t="s">
        <v>155</v>
      </c>
      <c r="D199" s="66"/>
      <c r="E199" s="67"/>
      <c r="F199" s="56"/>
      <c r="G199" s="76">
        <f t="shared" si="31"/>
        <v>0</v>
      </c>
      <c r="H199" s="68"/>
      <c r="I199" s="141"/>
    </row>
    <row r="200" spans="1:9" ht="12.75" customHeight="1" x14ac:dyDescent="0.2">
      <c r="A200" s="142" t="s">
        <v>189</v>
      </c>
      <c r="B200" s="139" t="s">
        <v>149</v>
      </c>
      <c r="C200" s="62" t="s">
        <v>150</v>
      </c>
      <c r="D200" s="63"/>
      <c r="E200" s="64"/>
      <c r="F200" s="57"/>
      <c r="G200" s="75">
        <f>SUM(G201:G206)</f>
        <v>0</v>
      </c>
      <c r="H200" s="75">
        <f>ROUND(G200*$D$7,2)</f>
        <v>0</v>
      </c>
      <c r="I200" s="139"/>
    </row>
    <row r="201" spans="1:9" ht="12.75" customHeight="1" x14ac:dyDescent="0.2">
      <c r="A201" s="143"/>
      <c r="B201" s="140"/>
      <c r="C201" s="65" t="s">
        <v>151</v>
      </c>
      <c r="D201" s="66"/>
      <c r="E201" s="67"/>
      <c r="F201" s="56"/>
      <c r="G201" s="76">
        <f t="shared" ref="G201:G206" si="32">ROUND(E201*F201,2)</f>
        <v>0</v>
      </c>
      <c r="H201" s="68"/>
      <c r="I201" s="140"/>
    </row>
    <row r="202" spans="1:9" ht="12.75" customHeight="1" x14ac:dyDescent="0.2">
      <c r="A202" s="143"/>
      <c r="B202" s="140"/>
      <c r="C202" s="65" t="s">
        <v>152</v>
      </c>
      <c r="D202" s="66"/>
      <c r="E202" s="67"/>
      <c r="F202" s="56"/>
      <c r="G202" s="76">
        <f t="shared" si="32"/>
        <v>0</v>
      </c>
      <c r="H202" s="68"/>
      <c r="I202" s="140"/>
    </row>
    <row r="203" spans="1:9" ht="12.75" customHeight="1" x14ac:dyDescent="0.2">
      <c r="A203" s="143"/>
      <c r="B203" s="140"/>
      <c r="C203" s="65" t="s">
        <v>153</v>
      </c>
      <c r="D203" s="66"/>
      <c r="E203" s="67"/>
      <c r="F203" s="56"/>
      <c r="G203" s="76">
        <f t="shared" si="32"/>
        <v>0</v>
      </c>
      <c r="H203" s="68"/>
      <c r="I203" s="140"/>
    </row>
    <row r="204" spans="1:9" ht="12.75" customHeight="1" x14ac:dyDescent="0.2">
      <c r="A204" s="143"/>
      <c r="B204" s="140"/>
      <c r="C204" s="65" t="s">
        <v>154</v>
      </c>
      <c r="D204" s="66"/>
      <c r="E204" s="67"/>
      <c r="F204" s="56"/>
      <c r="G204" s="76">
        <f t="shared" si="32"/>
        <v>0</v>
      </c>
      <c r="H204" s="68"/>
      <c r="I204" s="140"/>
    </row>
    <row r="205" spans="1:9" ht="12.75" customHeight="1" x14ac:dyDescent="0.2">
      <c r="A205" s="143"/>
      <c r="B205" s="140"/>
      <c r="C205" s="68" t="s">
        <v>155</v>
      </c>
      <c r="D205" s="66"/>
      <c r="E205" s="67"/>
      <c r="F205" s="56"/>
      <c r="G205" s="76">
        <f t="shared" si="32"/>
        <v>0</v>
      </c>
      <c r="H205" s="68"/>
      <c r="I205" s="140"/>
    </row>
    <row r="206" spans="1:9" ht="12.75" customHeight="1" x14ac:dyDescent="0.2">
      <c r="A206" s="144"/>
      <c r="B206" s="141"/>
      <c r="C206" s="68" t="s">
        <v>155</v>
      </c>
      <c r="D206" s="66"/>
      <c r="E206" s="67"/>
      <c r="F206" s="56"/>
      <c r="G206" s="76">
        <f t="shared" si="32"/>
        <v>0</v>
      </c>
      <c r="H206" s="68"/>
      <c r="I206" s="141"/>
    </row>
    <row r="207" spans="1:9" ht="12.75" customHeight="1" x14ac:dyDescent="0.2">
      <c r="A207" s="142" t="s">
        <v>190</v>
      </c>
      <c r="B207" s="139" t="s">
        <v>149</v>
      </c>
      <c r="C207" s="62" t="s">
        <v>150</v>
      </c>
      <c r="D207" s="63"/>
      <c r="E207" s="64"/>
      <c r="F207" s="57"/>
      <c r="G207" s="75">
        <f>SUM(G208:G213)</f>
        <v>0</v>
      </c>
      <c r="H207" s="75">
        <f>ROUND(G207*$D$7,2)</f>
        <v>0</v>
      </c>
      <c r="I207" s="139"/>
    </row>
    <row r="208" spans="1:9" ht="12.75" customHeight="1" x14ac:dyDescent="0.2">
      <c r="A208" s="143"/>
      <c r="B208" s="140"/>
      <c r="C208" s="65" t="s">
        <v>151</v>
      </c>
      <c r="D208" s="66"/>
      <c r="E208" s="67"/>
      <c r="F208" s="56"/>
      <c r="G208" s="76">
        <f t="shared" ref="G208:G213" si="33">ROUND(E208*F208,2)</f>
        <v>0</v>
      </c>
      <c r="H208" s="68"/>
      <c r="I208" s="140"/>
    </row>
    <row r="209" spans="1:12" ht="12.75" customHeight="1" x14ac:dyDescent="0.2">
      <c r="A209" s="143"/>
      <c r="B209" s="140"/>
      <c r="C209" s="65" t="s">
        <v>152</v>
      </c>
      <c r="D209" s="66"/>
      <c r="E209" s="67"/>
      <c r="F209" s="56"/>
      <c r="G209" s="76">
        <f t="shared" si="33"/>
        <v>0</v>
      </c>
      <c r="H209" s="68"/>
      <c r="I209" s="140"/>
    </row>
    <row r="210" spans="1:12" ht="12.75" customHeight="1" x14ac:dyDescent="0.2">
      <c r="A210" s="143"/>
      <c r="B210" s="140"/>
      <c r="C210" s="65" t="s">
        <v>153</v>
      </c>
      <c r="D210" s="66"/>
      <c r="E210" s="67"/>
      <c r="F210" s="56"/>
      <c r="G210" s="76">
        <f t="shared" si="33"/>
        <v>0</v>
      </c>
      <c r="H210" s="68"/>
      <c r="I210" s="140"/>
    </row>
    <row r="211" spans="1:12" ht="12.75" customHeight="1" x14ac:dyDescent="0.2">
      <c r="A211" s="143"/>
      <c r="B211" s="140"/>
      <c r="C211" s="65" t="s">
        <v>154</v>
      </c>
      <c r="D211" s="66"/>
      <c r="E211" s="67"/>
      <c r="F211" s="56"/>
      <c r="G211" s="76">
        <f t="shared" si="33"/>
        <v>0</v>
      </c>
      <c r="H211" s="68"/>
      <c r="I211" s="140"/>
    </row>
    <row r="212" spans="1:12" ht="12.75" customHeight="1" x14ac:dyDescent="0.2">
      <c r="A212" s="143"/>
      <c r="B212" s="140"/>
      <c r="C212" s="68" t="s">
        <v>155</v>
      </c>
      <c r="D212" s="66"/>
      <c r="E212" s="67"/>
      <c r="F212" s="56"/>
      <c r="G212" s="76">
        <f t="shared" si="33"/>
        <v>0</v>
      </c>
      <c r="H212" s="68"/>
      <c r="I212" s="140"/>
    </row>
    <row r="213" spans="1:12" ht="12.75" customHeight="1" x14ac:dyDescent="0.2">
      <c r="A213" s="144"/>
      <c r="B213" s="141"/>
      <c r="C213" s="68" t="s">
        <v>155</v>
      </c>
      <c r="D213" s="66"/>
      <c r="E213" s="67"/>
      <c r="F213" s="56"/>
      <c r="G213" s="76">
        <f t="shared" si="33"/>
        <v>0</v>
      </c>
      <c r="H213" s="68"/>
      <c r="I213" s="141"/>
    </row>
    <row r="214" spans="1:12" ht="12.75" customHeight="1" x14ac:dyDescent="0.2">
      <c r="A214" s="142" t="s">
        <v>191</v>
      </c>
      <c r="B214" s="139" t="s">
        <v>149</v>
      </c>
      <c r="C214" s="62" t="s">
        <v>150</v>
      </c>
      <c r="D214" s="63"/>
      <c r="E214" s="64"/>
      <c r="F214" s="57"/>
      <c r="G214" s="75">
        <f>SUM(G215:G220)</f>
        <v>0</v>
      </c>
      <c r="H214" s="75">
        <f>ROUND(G214*$D$7,2)</f>
        <v>0</v>
      </c>
      <c r="I214" s="139"/>
    </row>
    <row r="215" spans="1:12" ht="12.75" customHeight="1" x14ac:dyDescent="0.2">
      <c r="A215" s="143"/>
      <c r="B215" s="140"/>
      <c r="C215" s="65" t="s">
        <v>151</v>
      </c>
      <c r="D215" s="66"/>
      <c r="E215" s="67"/>
      <c r="F215" s="56"/>
      <c r="G215" s="76">
        <f t="shared" ref="G215:G220" si="34">ROUND(E215*F215,2)</f>
        <v>0</v>
      </c>
      <c r="H215" s="68"/>
      <c r="I215" s="140"/>
    </row>
    <row r="216" spans="1:12" ht="12.75" customHeight="1" x14ac:dyDescent="0.2">
      <c r="A216" s="143"/>
      <c r="B216" s="140"/>
      <c r="C216" s="65" t="s">
        <v>152</v>
      </c>
      <c r="D216" s="66"/>
      <c r="E216" s="67"/>
      <c r="F216" s="56"/>
      <c r="G216" s="76">
        <f t="shared" si="34"/>
        <v>0</v>
      </c>
      <c r="H216" s="68"/>
      <c r="I216" s="140"/>
    </row>
    <row r="217" spans="1:12" ht="12.75" customHeight="1" x14ac:dyDescent="0.2">
      <c r="A217" s="143"/>
      <c r="B217" s="140"/>
      <c r="C217" s="65" t="s">
        <v>153</v>
      </c>
      <c r="D217" s="66"/>
      <c r="E217" s="67"/>
      <c r="F217" s="56"/>
      <c r="G217" s="76">
        <f t="shared" si="34"/>
        <v>0</v>
      </c>
      <c r="H217" s="68"/>
      <c r="I217" s="140"/>
    </row>
    <row r="218" spans="1:12" x14ac:dyDescent="0.2">
      <c r="A218" s="143"/>
      <c r="B218" s="140"/>
      <c r="C218" s="65" t="s">
        <v>154</v>
      </c>
      <c r="D218" s="66"/>
      <c r="E218" s="67"/>
      <c r="F218" s="56"/>
      <c r="G218" s="76">
        <f t="shared" si="34"/>
        <v>0</v>
      </c>
      <c r="H218" s="68"/>
      <c r="I218" s="140"/>
    </row>
    <row r="219" spans="1:12" x14ac:dyDescent="0.2">
      <c r="A219" s="143"/>
      <c r="B219" s="140"/>
      <c r="C219" s="68" t="s">
        <v>155</v>
      </c>
      <c r="D219" s="66"/>
      <c r="E219" s="67"/>
      <c r="F219" s="56"/>
      <c r="G219" s="76">
        <f t="shared" si="34"/>
        <v>0</v>
      </c>
      <c r="H219" s="68"/>
      <c r="I219" s="140"/>
    </row>
    <row r="220" spans="1:12" x14ac:dyDescent="0.2">
      <c r="A220" s="144"/>
      <c r="B220" s="141"/>
      <c r="C220" s="68" t="s">
        <v>155</v>
      </c>
      <c r="D220" s="66"/>
      <c r="E220" s="67"/>
      <c r="F220" s="56"/>
      <c r="G220" s="76">
        <f t="shared" si="34"/>
        <v>0</v>
      </c>
      <c r="H220" s="68"/>
      <c r="I220" s="141"/>
    </row>
    <row r="221" spans="1:12" ht="26.25" customHeight="1" x14ac:dyDescent="0.2">
      <c r="A221" s="51" t="s">
        <v>98</v>
      </c>
      <c r="B221" s="175" t="s">
        <v>81</v>
      </c>
      <c r="C221" s="175"/>
      <c r="D221" s="175"/>
      <c r="E221" s="175"/>
      <c r="F221" s="175"/>
      <c r="G221" s="74">
        <f>SUM(G222:G238)</f>
        <v>0</v>
      </c>
      <c r="H221" s="74">
        <f>SUM(H222:H238)</f>
        <v>0</v>
      </c>
      <c r="I221" s="60"/>
      <c r="J221" s="45"/>
      <c r="K221" s="54" t="s">
        <v>148</v>
      </c>
      <c r="L221" s="54" t="s">
        <v>143</v>
      </c>
    </row>
    <row r="222" spans="1:12" x14ac:dyDescent="0.2">
      <c r="A222" s="46" t="s">
        <v>99</v>
      </c>
      <c r="B222" s="135" t="s">
        <v>72</v>
      </c>
      <c r="C222" s="135"/>
      <c r="D222" s="69" t="s">
        <v>125</v>
      </c>
      <c r="E222" s="70"/>
      <c r="F222" s="73">
        <f>K222*L222</f>
        <v>0</v>
      </c>
      <c r="G222" s="73">
        <f t="shared" si="0"/>
        <v>0</v>
      </c>
      <c r="H222" s="73">
        <f>ROUND(G222*$D$7,2)</f>
        <v>0</v>
      </c>
      <c r="I222" s="50"/>
      <c r="J222" s="45"/>
      <c r="K222" s="56"/>
      <c r="L222" s="56"/>
    </row>
    <row r="223" spans="1:12" x14ac:dyDescent="0.2">
      <c r="A223" s="46" t="s">
        <v>100</v>
      </c>
      <c r="B223" s="135" t="s">
        <v>72</v>
      </c>
      <c r="C223" s="135"/>
      <c r="D223" s="69" t="s">
        <v>125</v>
      </c>
      <c r="E223" s="70"/>
      <c r="F223" s="73">
        <f t="shared" ref="F223:F234" si="35">K223*L223</f>
        <v>0</v>
      </c>
      <c r="G223" s="73">
        <f t="shared" ref="G223:G234" si="36">ROUND(E223*F223,2)</f>
        <v>0</v>
      </c>
      <c r="H223" s="73">
        <f t="shared" ref="H223:H234" si="37">ROUND(G223*$D$7,2)</f>
        <v>0</v>
      </c>
      <c r="I223" s="50"/>
      <c r="J223" s="45"/>
      <c r="K223" s="56"/>
      <c r="L223" s="56"/>
    </row>
    <row r="224" spans="1:12" x14ac:dyDescent="0.2">
      <c r="A224" s="46" t="s">
        <v>101</v>
      </c>
      <c r="B224" s="135" t="s">
        <v>72</v>
      </c>
      <c r="C224" s="135"/>
      <c r="D224" s="69" t="s">
        <v>125</v>
      </c>
      <c r="E224" s="70"/>
      <c r="F224" s="73">
        <f t="shared" si="35"/>
        <v>0</v>
      </c>
      <c r="G224" s="73">
        <f t="shared" si="36"/>
        <v>0</v>
      </c>
      <c r="H224" s="73">
        <f t="shared" si="37"/>
        <v>0</v>
      </c>
      <c r="I224" s="50"/>
      <c r="J224" s="45"/>
      <c r="K224" s="56"/>
      <c r="L224" s="56"/>
    </row>
    <row r="225" spans="1:12" x14ac:dyDescent="0.2">
      <c r="A225" s="46" t="s">
        <v>102</v>
      </c>
      <c r="B225" s="135" t="s">
        <v>72</v>
      </c>
      <c r="C225" s="135"/>
      <c r="D225" s="69" t="s">
        <v>125</v>
      </c>
      <c r="E225" s="70"/>
      <c r="F225" s="73">
        <f t="shared" si="35"/>
        <v>0</v>
      </c>
      <c r="G225" s="73">
        <f t="shared" si="36"/>
        <v>0</v>
      </c>
      <c r="H225" s="73">
        <f t="shared" si="37"/>
        <v>0</v>
      </c>
      <c r="I225" s="50"/>
      <c r="J225" s="45"/>
      <c r="K225" s="56"/>
      <c r="L225" s="56"/>
    </row>
    <row r="226" spans="1:12" x14ac:dyDescent="0.2">
      <c r="A226" s="46" t="s">
        <v>103</v>
      </c>
      <c r="B226" s="135" t="s">
        <v>72</v>
      </c>
      <c r="C226" s="135"/>
      <c r="D226" s="69" t="s">
        <v>125</v>
      </c>
      <c r="E226" s="70"/>
      <c r="F226" s="73">
        <f t="shared" si="35"/>
        <v>0</v>
      </c>
      <c r="G226" s="73">
        <f t="shared" si="36"/>
        <v>0</v>
      </c>
      <c r="H226" s="73">
        <f t="shared" si="37"/>
        <v>0</v>
      </c>
      <c r="I226" s="50"/>
      <c r="J226" s="45"/>
      <c r="K226" s="56"/>
      <c r="L226" s="56"/>
    </row>
    <row r="227" spans="1:12" x14ac:dyDescent="0.2">
      <c r="A227" s="46" t="s">
        <v>221</v>
      </c>
      <c r="B227" s="135" t="s">
        <v>72</v>
      </c>
      <c r="C227" s="135"/>
      <c r="D227" s="69" t="s">
        <v>125</v>
      </c>
      <c r="E227" s="70"/>
      <c r="F227" s="73">
        <f t="shared" si="35"/>
        <v>0</v>
      </c>
      <c r="G227" s="73">
        <f t="shared" si="36"/>
        <v>0</v>
      </c>
      <c r="H227" s="73">
        <f t="shared" si="37"/>
        <v>0</v>
      </c>
      <c r="I227" s="50"/>
      <c r="J227" s="45"/>
      <c r="K227" s="56"/>
      <c r="L227" s="56"/>
    </row>
    <row r="228" spans="1:12" x14ac:dyDescent="0.2">
      <c r="A228" s="46" t="s">
        <v>222</v>
      </c>
      <c r="B228" s="135" t="s">
        <v>72</v>
      </c>
      <c r="C228" s="135"/>
      <c r="D228" s="69" t="s">
        <v>125</v>
      </c>
      <c r="E228" s="70"/>
      <c r="F228" s="73">
        <f t="shared" si="35"/>
        <v>0</v>
      </c>
      <c r="G228" s="73">
        <f t="shared" si="36"/>
        <v>0</v>
      </c>
      <c r="H228" s="73">
        <f t="shared" si="37"/>
        <v>0</v>
      </c>
      <c r="I228" s="50"/>
      <c r="J228" s="45"/>
      <c r="K228" s="56"/>
      <c r="L228" s="56"/>
    </row>
    <row r="229" spans="1:12" x14ac:dyDescent="0.2">
      <c r="A229" s="46" t="s">
        <v>223</v>
      </c>
      <c r="B229" s="135" t="s">
        <v>72</v>
      </c>
      <c r="C229" s="135"/>
      <c r="D229" s="69" t="s">
        <v>125</v>
      </c>
      <c r="E229" s="70"/>
      <c r="F229" s="73">
        <f t="shared" si="35"/>
        <v>0</v>
      </c>
      <c r="G229" s="73">
        <f t="shared" si="36"/>
        <v>0</v>
      </c>
      <c r="H229" s="73">
        <f t="shared" si="37"/>
        <v>0</v>
      </c>
      <c r="I229" s="50"/>
      <c r="J229" s="45"/>
      <c r="K229" s="56"/>
      <c r="L229" s="56"/>
    </row>
    <row r="230" spans="1:12" x14ac:dyDescent="0.2">
      <c r="A230" s="46" t="s">
        <v>224</v>
      </c>
      <c r="B230" s="135" t="s">
        <v>72</v>
      </c>
      <c r="C230" s="135"/>
      <c r="D230" s="69" t="s">
        <v>125</v>
      </c>
      <c r="E230" s="70"/>
      <c r="F230" s="73">
        <f t="shared" si="35"/>
        <v>0</v>
      </c>
      <c r="G230" s="73">
        <f t="shared" si="36"/>
        <v>0</v>
      </c>
      <c r="H230" s="73">
        <f t="shared" si="37"/>
        <v>0</v>
      </c>
      <c r="I230" s="50"/>
      <c r="J230" s="45"/>
      <c r="K230" s="56"/>
      <c r="L230" s="56"/>
    </row>
    <row r="231" spans="1:12" x14ac:dyDescent="0.2">
      <c r="A231" s="46" t="s">
        <v>225</v>
      </c>
      <c r="B231" s="135" t="s">
        <v>72</v>
      </c>
      <c r="C231" s="135"/>
      <c r="D231" s="69" t="s">
        <v>125</v>
      </c>
      <c r="E231" s="70"/>
      <c r="F231" s="73">
        <f t="shared" si="35"/>
        <v>0</v>
      </c>
      <c r="G231" s="73">
        <f t="shared" si="36"/>
        <v>0</v>
      </c>
      <c r="H231" s="73">
        <f t="shared" si="37"/>
        <v>0</v>
      </c>
      <c r="I231" s="50"/>
      <c r="J231" s="45"/>
      <c r="K231" s="56"/>
      <c r="L231" s="56"/>
    </row>
    <row r="232" spans="1:12" x14ac:dyDescent="0.2">
      <c r="A232" s="46" t="s">
        <v>226</v>
      </c>
      <c r="B232" s="135" t="s">
        <v>72</v>
      </c>
      <c r="C232" s="135"/>
      <c r="D232" s="69" t="s">
        <v>125</v>
      </c>
      <c r="E232" s="70"/>
      <c r="F232" s="73">
        <f t="shared" si="35"/>
        <v>0</v>
      </c>
      <c r="G232" s="73">
        <f t="shared" si="36"/>
        <v>0</v>
      </c>
      <c r="H232" s="73">
        <f t="shared" si="37"/>
        <v>0</v>
      </c>
      <c r="I232" s="50"/>
      <c r="J232" s="45"/>
      <c r="K232" s="56"/>
      <c r="L232" s="56"/>
    </row>
    <row r="233" spans="1:12" x14ac:dyDescent="0.2">
      <c r="A233" s="46" t="s">
        <v>227</v>
      </c>
      <c r="B233" s="135" t="s">
        <v>72</v>
      </c>
      <c r="C233" s="135"/>
      <c r="D233" s="69" t="s">
        <v>125</v>
      </c>
      <c r="E233" s="70"/>
      <c r="F233" s="73">
        <f t="shared" si="35"/>
        <v>0</v>
      </c>
      <c r="G233" s="73">
        <f t="shared" si="36"/>
        <v>0</v>
      </c>
      <c r="H233" s="73">
        <f t="shared" si="37"/>
        <v>0</v>
      </c>
      <c r="I233" s="50"/>
      <c r="J233" s="45"/>
      <c r="K233" s="56"/>
      <c r="L233" s="56"/>
    </row>
    <row r="234" spans="1:12" x14ac:dyDescent="0.2">
      <c r="A234" s="46" t="s">
        <v>228</v>
      </c>
      <c r="B234" s="135" t="s">
        <v>72</v>
      </c>
      <c r="C234" s="135"/>
      <c r="D234" s="69" t="s">
        <v>125</v>
      </c>
      <c r="E234" s="70"/>
      <c r="F234" s="73">
        <f t="shared" si="35"/>
        <v>0</v>
      </c>
      <c r="G234" s="73">
        <f t="shared" si="36"/>
        <v>0</v>
      </c>
      <c r="H234" s="73">
        <f t="shared" si="37"/>
        <v>0</v>
      </c>
      <c r="I234" s="50"/>
      <c r="J234" s="45"/>
      <c r="K234" s="56"/>
      <c r="L234" s="56"/>
    </row>
    <row r="235" spans="1:12" x14ac:dyDescent="0.2">
      <c r="A235" s="46" t="s">
        <v>229</v>
      </c>
      <c r="B235" s="135" t="s">
        <v>72</v>
      </c>
      <c r="C235" s="135"/>
      <c r="D235" s="69" t="s">
        <v>125</v>
      </c>
      <c r="E235" s="70"/>
      <c r="F235" s="73">
        <f t="shared" ref="F235:F238" si="38">K235*L235</f>
        <v>0</v>
      </c>
      <c r="G235" s="73">
        <f t="shared" si="0"/>
        <v>0</v>
      </c>
      <c r="H235" s="73">
        <f t="shared" ref="H235:H238" si="39">ROUND(G235*$D$7,2)</f>
        <v>0</v>
      </c>
      <c r="I235" s="50"/>
      <c r="J235" s="45"/>
      <c r="K235" s="56"/>
      <c r="L235" s="56"/>
    </row>
    <row r="236" spans="1:12" x14ac:dyDescent="0.2">
      <c r="A236" s="46" t="s">
        <v>230</v>
      </c>
      <c r="B236" s="135" t="s">
        <v>72</v>
      </c>
      <c r="C236" s="135"/>
      <c r="D236" s="69" t="s">
        <v>125</v>
      </c>
      <c r="E236" s="70"/>
      <c r="F236" s="73">
        <f t="shared" si="38"/>
        <v>0</v>
      </c>
      <c r="G236" s="73">
        <f t="shared" si="0"/>
        <v>0</v>
      </c>
      <c r="H236" s="73">
        <f t="shared" si="39"/>
        <v>0</v>
      </c>
      <c r="I236" s="50"/>
      <c r="J236" s="45"/>
      <c r="K236" s="56"/>
      <c r="L236" s="56"/>
    </row>
    <row r="237" spans="1:12" x14ac:dyDescent="0.2">
      <c r="A237" s="46" t="s">
        <v>231</v>
      </c>
      <c r="B237" s="135" t="s">
        <v>72</v>
      </c>
      <c r="C237" s="135"/>
      <c r="D237" s="69" t="s">
        <v>125</v>
      </c>
      <c r="E237" s="70"/>
      <c r="F237" s="73">
        <f t="shared" si="38"/>
        <v>0</v>
      </c>
      <c r="G237" s="73">
        <f t="shared" si="0"/>
        <v>0</v>
      </c>
      <c r="H237" s="73">
        <f t="shared" si="39"/>
        <v>0</v>
      </c>
      <c r="I237" s="50"/>
      <c r="J237" s="45"/>
      <c r="K237" s="56"/>
      <c r="L237" s="56"/>
    </row>
    <row r="238" spans="1:12" x14ac:dyDescent="0.2">
      <c r="A238" s="46" t="s">
        <v>232</v>
      </c>
      <c r="B238" s="135" t="s">
        <v>72</v>
      </c>
      <c r="C238" s="135"/>
      <c r="D238" s="69" t="s">
        <v>125</v>
      </c>
      <c r="E238" s="70"/>
      <c r="F238" s="73">
        <f t="shared" si="38"/>
        <v>0</v>
      </c>
      <c r="G238" s="73">
        <f t="shared" si="0"/>
        <v>0</v>
      </c>
      <c r="H238" s="73">
        <f t="shared" si="39"/>
        <v>0</v>
      </c>
      <c r="I238" s="50"/>
      <c r="J238" s="45"/>
      <c r="K238" s="56"/>
      <c r="L238" s="56"/>
    </row>
    <row r="239" spans="1:12" ht="26.25" customHeight="1" x14ac:dyDescent="0.2">
      <c r="A239" s="51" t="s">
        <v>104</v>
      </c>
      <c r="B239" s="175" t="s">
        <v>110</v>
      </c>
      <c r="C239" s="175"/>
      <c r="D239" s="175"/>
      <c r="E239" s="175"/>
      <c r="F239" s="175"/>
      <c r="G239" s="74">
        <f>SUM(G240:G244)</f>
        <v>0</v>
      </c>
      <c r="H239" s="74">
        <f>SUM(H240:H244)</f>
        <v>0</v>
      </c>
      <c r="I239" s="60"/>
      <c r="J239" s="45"/>
      <c r="K239" s="54" t="s">
        <v>148</v>
      </c>
      <c r="L239" s="54" t="s">
        <v>143</v>
      </c>
    </row>
    <row r="240" spans="1:12" x14ac:dyDescent="0.2">
      <c r="A240" s="46" t="s">
        <v>105</v>
      </c>
      <c r="B240" s="135" t="s">
        <v>111</v>
      </c>
      <c r="C240" s="135"/>
      <c r="D240" s="69" t="s">
        <v>125</v>
      </c>
      <c r="E240" s="70"/>
      <c r="F240" s="73">
        <f>K240*L240</f>
        <v>0</v>
      </c>
      <c r="G240" s="73">
        <f t="shared" ref="G240:G244" si="40">ROUND(E240*F240,2)</f>
        <v>0</v>
      </c>
      <c r="H240" s="73">
        <f t="shared" ref="H240:H244" si="41">ROUND(G240*$D$7,2)</f>
        <v>0</v>
      </c>
      <c r="I240" s="50"/>
      <c r="J240" s="45"/>
      <c r="K240" s="56"/>
      <c r="L240" s="56"/>
    </row>
    <row r="241" spans="1:12" x14ac:dyDescent="0.2">
      <c r="A241" s="46" t="s">
        <v>106</v>
      </c>
      <c r="B241" s="135" t="s">
        <v>111</v>
      </c>
      <c r="C241" s="135"/>
      <c r="D241" s="69" t="s">
        <v>125</v>
      </c>
      <c r="E241" s="70"/>
      <c r="F241" s="73">
        <f t="shared" ref="F241:F244" si="42">K241*L241</f>
        <v>0</v>
      </c>
      <c r="G241" s="73">
        <f t="shared" si="40"/>
        <v>0</v>
      </c>
      <c r="H241" s="73">
        <f t="shared" si="41"/>
        <v>0</v>
      </c>
      <c r="I241" s="50"/>
      <c r="J241" s="45"/>
      <c r="K241" s="56"/>
      <c r="L241" s="56"/>
    </row>
    <row r="242" spans="1:12" x14ac:dyDescent="0.2">
      <c r="A242" s="46" t="s">
        <v>107</v>
      </c>
      <c r="B242" s="135" t="s">
        <v>111</v>
      </c>
      <c r="C242" s="135"/>
      <c r="D242" s="69" t="s">
        <v>125</v>
      </c>
      <c r="E242" s="70"/>
      <c r="F242" s="73">
        <f t="shared" si="42"/>
        <v>0</v>
      </c>
      <c r="G242" s="73">
        <f t="shared" si="40"/>
        <v>0</v>
      </c>
      <c r="H242" s="73">
        <f t="shared" si="41"/>
        <v>0</v>
      </c>
      <c r="I242" s="50"/>
      <c r="J242" s="45"/>
      <c r="K242" s="56"/>
      <c r="L242" s="56"/>
    </row>
    <row r="243" spans="1:12" x14ac:dyDescent="0.2">
      <c r="A243" s="46" t="s">
        <v>108</v>
      </c>
      <c r="B243" s="135" t="s">
        <v>111</v>
      </c>
      <c r="C243" s="135"/>
      <c r="D243" s="69" t="s">
        <v>125</v>
      </c>
      <c r="E243" s="70"/>
      <c r="F243" s="73">
        <f t="shared" si="42"/>
        <v>0</v>
      </c>
      <c r="G243" s="73">
        <f t="shared" si="40"/>
        <v>0</v>
      </c>
      <c r="H243" s="73">
        <f t="shared" si="41"/>
        <v>0</v>
      </c>
      <c r="I243" s="50"/>
      <c r="J243" s="45"/>
      <c r="K243" s="56"/>
      <c r="L243" s="56"/>
    </row>
    <row r="244" spans="1:12" x14ac:dyDescent="0.2">
      <c r="A244" s="46" t="s">
        <v>109</v>
      </c>
      <c r="B244" s="135" t="s">
        <v>111</v>
      </c>
      <c r="C244" s="135"/>
      <c r="D244" s="69" t="s">
        <v>125</v>
      </c>
      <c r="E244" s="70"/>
      <c r="F244" s="73">
        <f t="shared" si="42"/>
        <v>0</v>
      </c>
      <c r="G244" s="73">
        <f t="shared" si="40"/>
        <v>0</v>
      </c>
      <c r="H244" s="73">
        <f t="shared" si="41"/>
        <v>0</v>
      </c>
      <c r="I244" s="50"/>
      <c r="J244" s="45"/>
      <c r="K244" s="56"/>
      <c r="L244" s="56"/>
    </row>
    <row r="245" spans="1:12" x14ac:dyDescent="0.2">
      <c r="A245" s="174" t="s">
        <v>43</v>
      </c>
      <c r="B245" s="174"/>
      <c r="C245" s="174"/>
      <c r="D245" s="174"/>
      <c r="E245" s="174"/>
      <c r="F245" s="174"/>
      <c r="G245" s="72">
        <f>G10+G21</f>
        <v>0</v>
      </c>
      <c r="H245" s="72">
        <f>H10+H21</f>
        <v>0</v>
      </c>
      <c r="I245" s="44"/>
      <c r="J245" s="45"/>
    </row>
    <row r="246" spans="1:12" x14ac:dyDescent="0.2">
      <c r="G246" s="71"/>
      <c r="H246" s="71"/>
    </row>
  </sheetData>
  <sheetProtection algorithmName="SHA-512" hashValue="dLgo17rP2Wzbw1Y6NBkE3K04JO15PRHf7N9GaE+2QIt0SaDaZvEV5dx8AiVBYN3vHzk0gJP+sYKYQRTZnPay1w==" saltValue="h2uVwhWqGUlxIASTdROOtg==" spinCount="100000" sheet="1" objects="1" scenarios="1" formatRows="0"/>
  <mergeCells count="235">
    <mergeCell ref="A110:A114"/>
    <mergeCell ref="B110:B114"/>
    <mergeCell ref="D110:D114"/>
    <mergeCell ref="E110:E114"/>
    <mergeCell ref="F110:F114"/>
    <mergeCell ref="G110:G114"/>
    <mergeCell ref="H110:H114"/>
    <mergeCell ref="I110:I114"/>
    <mergeCell ref="A130:A134"/>
    <mergeCell ref="B130:B134"/>
    <mergeCell ref="D130:D134"/>
    <mergeCell ref="E130:E134"/>
    <mergeCell ref="F130:F134"/>
    <mergeCell ref="G130:G134"/>
    <mergeCell ref="H130:H134"/>
    <mergeCell ref="I130:I134"/>
    <mergeCell ref="A115:A119"/>
    <mergeCell ref="B115:B119"/>
    <mergeCell ref="D115:D119"/>
    <mergeCell ref="E115:E119"/>
    <mergeCell ref="F115:F119"/>
    <mergeCell ref="G115:G119"/>
    <mergeCell ref="H115:H119"/>
    <mergeCell ref="I115:I119"/>
    <mergeCell ref="A100:A104"/>
    <mergeCell ref="B100:B104"/>
    <mergeCell ref="D100:D104"/>
    <mergeCell ref="E100:E104"/>
    <mergeCell ref="F100:F104"/>
    <mergeCell ref="G100:G104"/>
    <mergeCell ref="H100:H104"/>
    <mergeCell ref="I100:I104"/>
    <mergeCell ref="A105:A109"/>
    <mergeCell ref="B105:B109"/>
    <mergeCell ref="D105:D109"/>
    <mergeCell ref="E105:E109"/>
    <mergeCell ref="F105:F109"/>
    <mergeCell ref="G105:G109"/>
    <mergeCell ref="H105:H109"/>
    <mergeCell ref="I105:I109"/>
    <mergeCell ref="B60:C60"/>
    <mergeCell ref="B61:C61"/>
    <mergeCell ref="B39:C39"/>
    <mergeCell ref="B40:C40"/>
    <mergeCell ref="B41:C41"/>
    <mergeCell ref="B42:C42"/>
    <mergeCell ref="B68:C68"/>
    <mergeCell ref="B72:C72"/>
    <mergeCell ref="B73:C73"/>
    <mergeCell ref="B62:C62"/>
    <mergeCell ref="B63:C63"/>
    <mergeCell ref="B64:C64"/>
    <mergeCell ref="B65:C65"/>
    <mergeCell ref="B66:C66"/>
    <mergeCell ref="B67:C67"/>
    <mergeCell ref="B69:C69"/>
    <mergeCell ref="B70:C70"/>
    <mergeCell ref="B71:F71"/>
    <mergeCell ref="B45:C45"/>
    <mergeCell ref="B46:C46"/>
    <mergeCell ref="B58:C58"/>
    <mergeCell ref="B59:C59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5:I139"/>
    <mergeCell ref="A140:A144"/>
    <mergeCell ref="B140:B144"/>
    <mergeCell ref="D140:D144"/>
    <mergeCell ref="E140:E144"/>
    <mergeCell ref="F140:F144"/>
    <mergeCell ref="A135:A139"/>
    <mergeCell ref="B135:B139"/>
    <mergeCell ref="D135:D139"/>
    <mergeCell ref="E135:E139"/>
    <mergeCell ref="F135:F139"/>
    <mergeCell ref="G135:G139"/>
    <mergeCell ref="H135:H139"/>
    <mergeCell ref="G140:G144"/>
    <mergeCell ref="H140:H144"/>
    <mergeCell ref="I140:I144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120:I124"/>
    <mergeCell ref="A125:A129"/>
    <mergeCell ref="B125:B129"/>
    <mergeCell ref="D125:D129"/>
    <mergeCell ref="E125:E129"/>
    <mergeCell ref="F125:F129"/>
    <mergeCell ref="G125:G129"/>
    <mergeCell ref="H125:H129"/>
    <mergeCell ref="I125:I129"/>
    <mergeCell ref="A120:A124"/>
    <mergeCell ref="B120:B124"/>
    <mergeCell ref="D120:D124"/>
    <mergeCell ref="E120:E124"/>
    <mergeCell ref="F120:F124"/>
    <mergeCell ref="H120:H124"/>
    <mergeCell ref="G120:G124"/>
    <mergeCell ref="A145:A149"/>
    <mergeCell ref="B145:B149"/>
    <mergeCell ref="D145:D149"/>
    <mergeCell ref="E145:E149"/>
    <mergeCell ref="F145:F149"/>
    <mergeCell ref="G145:G149"/>
    <mergeCell ref="H145:H149"/>
    <mergeCell ref="I145:I149"/>
    <mergeCell ref="A151:A157"/>
    <mergeCell ref="B151:B157"/>
    <mergeCell ref="I151:I157"/>
    <mergeCell ref="B150:F150"/>
    <mergeCell ref="A158:A164"/>
    <mergeCell ref="B158:B164"/>
    <mergeCell ref="I158:I164"/>
    <mergeCell ref="A165:A171"/>
    <mergeCell ref="B165:B171"/>
    <mergeCell ref="I165:I171"/>
    <mergeCell ref="A172:A178"/>
    <mergeCell ref="B172:B178"/>
    <mergeCell ref="I172:I178"/>
    <mergeCell ref="A179:A185"/>
    <mergeCell ref="B179:B185"/>
    <mergeCell ref="I179:I185"/>
    <mergeCell ref="A186:A192"/>
    <mergeCell ref="B186:B192"/>
    <mergeCell ref="I186:I192"/>
    <mergeCell ref="I214:I220"/>
    <mergeCell ref="B221:F221"/>
    <mergeCell ref="B222:C222"/>
    <mergeCell ref="A193:A199"/>
    <mergeCell ref="B193:B199"/>
    <mergeCell ref="I193:I199"/>
    <mergeCell ref="A200:A206"/>
    <mergeCell ref="B200:B206"/>
    <mergeCell ref="I200:I206"/>
    <mergeCell ref="A207:A213"/>
    <mergeCell ref="B207:B213"/>
    <mergeCell ref="I207:I213"/>
    <mergeCell ref="B239:F239"/>
    <mergeCell ref="B240:C240"/>
    <mergeCell ref="B241:C241"/>
    <mergeCell ref="B242:C242"/>
    <mergeCell ref="B243:C243"/>
    <mergeCell ref="B244:C244"/>
    <mergeCell ref="A245:F245"/>
    <mergeCell ref="A214:A220"/>
    <mergeCell ref="B214:B220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34:C234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223:C223"/>
    <mergeCell ref="B224:C224"/>
    <mergeCell ref="B225:C225"/>
    <mergeCell ref="B226:C226"/>
    <mergeCell ref="B227:C227"/>
    <mergeCell ref="B228:C228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F99"/>
  </mergeCells>
  <conditionalFormatting sqref="L10:L20">
    <cfRule type="duplicateValues" dxfId="15" priority="1"/>
  </conditionalFormatting>
  <dataValidations count="9">
    <dataValidation allowBlank="1" showErrorMessage="1" sqref="F100:F149"/>
    <dataValidation allowBlank="1" showInputMessage="1" showErrorMessage="1" prompt="Įveskite vienos pareigybės darbuotojų fizinio rodiklio pasiekimui skiriamą darbo laiką valandomis." sqref="E100:E149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0:I149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71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>
    <tabColor rgb="FF92D050"/>
    <pageSetUpPr fitToPage="1"/>
  </sheetPr>
  <dimension ref="A1:S211"/>
  <sheetViews>
    <sheetView zoomScaleNormal="100" workbookViewId="0">
      <pane ySplit="9" topLeftCell="A19" activePane="bottomLeft" state="frozen"/>
      <selection pane="bottomLeft" activeCell="B28" sqref="B28:C28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7.7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A6kOqVfd5NCXRzqLHxpM6S3NTqbw0JN6F8bnCHZhEi3njC4/T3zxK21FZEcuDjK2T2Qv6Dkd6YTAIYZ5muJj9Q==" saltValue="zowcjAN5kjISd6sZp3LGbA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4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4">
    <tabColor rgb="FF92D050"/>
    <pageSetUpPr fitToPage="1"/>
  </sheetPr>
  <dimension ref="A1:S211"/>
  <sheetViews>
    <sheetView zoomScaleNormal="100" workbookViewId="0">
      <pane ySplit="9" topLeftCell="A13" activePane="bottomLeft" state="frozen"/>
      <selection pane="bottomLeft" activeCell="D25" sqref="D25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4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oBjkqAPk4j+ojSvCK61RtII+P83do2AIcVvWdBu5DrEYaxnm3VC9ejQskkMpGdwuHopZcKaC2A5e1n3ba53kqQ==" saltValue="n7zx1c02bXS2RfLL4MhN5Q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3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5">
    <tabColor rgb="FF92D050"/>
    <pageSetUpPr fitToPage="1"/>
  </sheetPr>
  <dimension ref="A1:S211"/>
  <sheetViews>
    <sheetView zoomScaleNormal="100" zoomScaleSheetLayoutView="100" workbookViewId="0">
      <pane ySplit="9" topLeftCell="A10" activePane="bottomLeft" state="frozen"/>
      <selection pane="bottomLeft" activeCell="B33" sqref="B33:F33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5.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59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59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59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59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59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59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59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59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59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59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59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59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59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59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59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sJ6bly/fTxLCu+BkyCz4AKdY3peeMH2hPkNYm/euRzcpVf2mNIH5bv9Km3XBY5PXPecjDqSNPwIqUiTnoe8nHg==" saltValue="yI0zLodHiiTrk144lkf9Rg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2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6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B33" sqref="B33:F33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78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4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o9IuLLxg8xKCzswFjs+IgWKsQcgUodMd2OI9jcTuQhV03f5IHwpq80ItVuFCyqIPMpa3XajC22cNGZkJjJn/jg==" saltValue="+UJ4WSbqgzjONXVVGVELxA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1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7">
    <tabColor rgb="FF92D050"/>
    <pageSetUpPr fitToPage="1"/>
  </sheetPr>
  <dimension ref="A1:S211"/>
  <sheetViews>
    <sheetView zoomScaleNormal="100" workbookViewId="0">
      <pane ySplit="9" topLeftCell="A19" activePane="bottomLeft" state="frozen"/>
      <selection pane="bottomLeft" activeCell="D29" sqref="D29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78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5.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po/jfazhvtr5aTch7F0lxuAEhXNlrNsrbaKW8fqccmiN4I2Es4FOw+aUKckBPAjzzIqWhscCf0i4bMUzAnV4QA==" saltValue="qF1FNqQo+U/ijFkRO/eC+A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0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8">
    <tabColor rgb="FF92D050"/>
    <pageSetUpPr fitToPage="1"/>
  </sheetPr>
  <dimension ref="A1:S211"/>
  <sheetViews>
    <sheetView zoomScaleNormal="100" workbookViewId="0">
      <pane ySplit="9" topLeftCell="A22" activePane="bottomLeft" state="frozen"/>
      <selection pane="bottomLeft" activeCell="B27" sqref="B27:C27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8.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tnjKatOXd5K50Tdc9t6n+IGUIyxLurXDtKOdCwlZfimtbwnVlaN6uueW2ccnX2JfhAfbk1fBJrqziT7Lc8d7Ow==" saltValue="O1E9lrXLMVzuIMgZleo04Q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9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pageSetUpPr fitToPage="1"/>
  </sheetPr>
  <dimension ref="A1:F12"/>
  <sheetViews>
    <sheetView zoomScale="115" zoomScaleNormal="115" workbookViewId="0">
      <selection activeCell="B10" sqref="B10:F10"/>
    </sheetView>
  </sheetViews>
  <sheetFormatPr defaultRowHeight="15.75" x14ac:dyDescent="0.25"/>
  <cols>
    <col min="1" max="1" width="3.28515625" style="1" customWidth="1"/>
    <col min="2" max="2" width="9.85546875" style="1" customWidth="1"/>
    <col min="3" max="3" width="62.7109375" style="1" customWidth="1"/>
    <col min="4" max="4" width="12.42578125" style="1" customWidth="1"/>
    <col min="5" max="5" width="10.7109375" style="1" customWidth="1"/>
    <col min="6" max="6" width="14.85546875" style="1" customWidth="1"/>
    <col min="7" max="7" width="9.140625" style="1"/>
    <col min="8" max="8" width="64.5703125" style="1" customWidth="1"/>
    <col min="9" max="16384" width="9.140625" style="1"/>
  </cols>
  <sheetData>
    <row r="1" spans="1:6" ht="33" customHeight="1" x14ac:dyDescent="0.25">
      <c r="D1" s="124" t="s">
        <v>158</v>
      </c>
      <c r="E1" s="124"/>
      <c r="F1" s="124"/>
    </row>
    <row r="2" spans="1:6" ht="16.5" thickBot="1" x14ac:dyDescent="0.3">
      <c r="A2" s="5"/>
      <c r="B2" s="5"/>
      <c r="C2" s="5"/>
      <c r="D2" s="5"/>
      <c r="E2" s="5"/>
      <c r="F2" s="5"/>
    </row>
    <row r="3" spans="1:6" ht="16.5" thickTop="1" x14ac:dyDescent="0.25">
      <c r="A3" s="128" t="s">
        <v>90</v>
      </c>
      <c r="B3" s="128"/>
      <c r="C3" s="128"/>
      <c r="D3" s="128"/>
      <c r="E3" s="128"/>
      <c r="F3" s="128"/>
    </row>
    <row r="4" spans="1:6" x14ac:dyDescent="0.25">
      <c r="A4" s="2"/>
      <c r="B4" s="2"/>
      <c r="C4" s="2"/>
      <c r="D4" s="2"/>
    </row>
    <row r="5" spans="1:6" ht="63.75" customHeight="1" x14ac:dyDescent="0.25">
      <c r="A5" s="3">
        <v>1</v>
      </c>
      <c r="B5" s="126" t="s">
        <v>193</v>
      </c>
      <c r="C5" s="126"/>
      <c r="D5" s="126"/>
      <c r="E5" s="126"/>
      <c r="F5" s="126"/>
    </row>
    <row r="6" spans="1:6" x14ac:dyDescent="0.25">
      <c r="A6" s="3">
        <v>2</v>
      </c>
      <c r="B6" s="125" t="s">
        <v>91</v>
      </c>
      <c r="C6" s="125"/>
      <c r="D6" s="125"/>
      <c r="E6" s="125"/>
      <c r="F6" s="125"/>
    </row>
    <row r="7" spans="1:6" ht="15.75" customHeight="1" x14ac:dyDescent="0.25">
      <c r="A7" s="3">
        <v>3</v>
      </c>
      <c r="B7" s="129" t="s">
        <v>134</v>
      </c>
      <c r="C7" s="129"/>
      <c r="D7" s="129"/>
      <c r="E7" s="129"/>
      <c r="F7" s="129"/>
    </row>
    <row r="8" spans="1:6" ht="96.75" customHeight="1" x14ac:dyDescent="0.25">
      <c r="A8" s="3">
        <v>4</v>
      </c>
      <c r="B8" s="126" t="s">
        <v>178</v>
      </c>
      <c r="C8" s="126"/>
      <c r="D8" s="126"/>
      <c r="E8" s="126"/>
      <c r="F8" s="126"/>
    </row>
    <row r="9" spans="1:6" ht="34.5" customHeight="1" x14ac:dyDescent="0.25">
      <c r="A9" s="3">
        <v>5</v>
      </c>
      <c r="B9" s="126" t="s">
        <v>157</v>
      </c>
      <c r="C9" s="126"/>
      <c r="D9" s="126"/>
      <c r="E9" s="126"/>
      <c r="F9" s="126"/>
    </row>
    <row r="10" spans="1:6" ht="34.5" customHeight="1" x14ac:dyDescent="0.25">
      <c r="A10" s="3">
        <v>6</v>
      </c>
      <c r="B10" s="126" t="s">
        <v>171</v>
      </c>
      <c r="C10" s="126"/>
      <c r="D10" s="126"/>
      <c r="E10" s="126"/>
      <c r="F10" s="126"/>
    </row>
    <row r="11" spans="1:6" ht="34.5" customHeight="1" thickBot="1" x14ac:dyDescent="0.3">
      <c r="A11" s="4">
        <v>7</v>
      </c>
      <c r="B11" s="127" t="s">
        <v>156</v>
      </c>
      <c r="C11" s="127"/>
      <c r="D11" s="127"/>
      <c r="E11" s="127"/>
      <c r="F11" s="127"/>
    </row>
    <row r="12" spans="1:6" ht="16.5" thickTop="1" x14ac:dyDescent="0.25">
      <c r="A12" s="2"/>
      <c r="B12" s="2"/>
      <c r="C12" s="2"/>
      <c r="D12" s="2"/>
    </row>
  </sheetData>
  <sheetProtection algorithmName="SHA-512" hashValue="f+lmEYs23WFyscD4NWdQrn3LIAAtHEWKp9i1AErwtyGfcI/j1zDnvUdzYqG8kg0L1X/c7Y9gASDa7I8xJaa7xA==" saltValue="GkCop8oFXEB4UeUZGPDJAg==" spinCount="100000" sheet="1" objects="1" scenarios="1"/>
  <mergeCells count="9">
    <mergeCell ref="D1:F1"/>
    <mergeCell ref="B6:F6"/>
    <mergeCell ref="B9:F9"/>
    <mergeCell ref="B11:F11"/>
    <mergeCell ref="A3:F3"/>
    <mergeCell ref="B5:F5"/>
    <mergeCell ref="B7:F7"/>
    <mergeCell ref="B8:F8"/>
    <mergeCell ref="B10:F10"/>
  </mergeCells>
  <pageMargins left="0.7" right="0.7" top="0.75" bottom="0.75" header="0.3" footer="0.3"/>
  <pageSetup paperSize="9" scale="76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9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B25" sqref="B25:C25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4.7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cnJ8qOZDCUcFmu8DMmQIJfEdi3kWjPA8Svex0VuuxXGBslIG24PfuLESCvhUTvhXeINF3F+r42bWGNZz0VK3Nw==" saltValue="sjroZwkPZrf9hpruPg+/bA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8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0">
    <tabColor rgb="FF92D050"/>
    <pageSetUpPr fitToPage="1"/>
  </sheetPr>
  <dimension ref="A1:S211"/>
  <sheetViews>
    <sheetView zoomScaleNormal="100" workbookViewId="0">
      <pane ySplit="9" topLeftCell="A28" activePane="bottomLeft" state="frozen"/>
      <selection pane="bottomLeft" activeCell="B29" sqref="B29:C29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7.7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8Wl8IcsvqLHxvUOapICPhroIU74YOo4grUPwn8jZVA5xAEYynS/uGUPRFFJr49UnFf6/aohJWZcSXltTeOemYA==" saltValue="9c1unxTrCEwII8Wc3xZe2g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7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1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B18" sqref="B18:C18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3.2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+TXpZJUzkYLwhWCf5Qyk4ixAnvaw8QKoClrOxasMO/l6ET/jDtPOeUiHkoH/zjNdCrOdabVXcGS12TZZPvrTzA==" saltValue="/q2b+DLqDlem56Ko5N9TyA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6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2">
    <tabColor rgb="FF92D050"/>
    <pageSetUpPr fitToPage="1"/>
  </sheetPr>
  <dimension ref="A1:S211"/>
  <sheetViews>
    <sheetView zoomScaleNormal="100" workbookViewId="0">
      <pane ySplit="9" topLeftCell="A22" activePane="bottomLeft" state="frozen"/>
      <selection pane="bottomLeft" activeCell="G37" sqref="G37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4" customHeight="1" x14ac:dyDescent="0.2">
      <c r="A33" s="51" t="s">
        <v>8</v>
      </c>
      <c r="B33" s="164" t="s">
        <v>262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sO2SOzZCiq8CnTZa2K5O5qhX02Mr1sHtERlrS5YHvGlt4C9S3BuSu7doqp1Fsuhp9YUhaZ4SsftXw++MB5NOfQ==" saltValue="lprB9Ij1zO5WyuXP5q9Tww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5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3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B22" sqref="B22:F22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5.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Lu7r/tW0GVDBMsrrQWj+ct3xoddqDPerHrkZP83c/b96eZLlEPq9TKX9gpd2/vzxTMz+QrGXydndCCLmSREjGQ==" saltValue="/Ea/fC/Kl/VMy2u3eQBE/Q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4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4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B33" sqref="B33:F33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4.7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YkG1gO1ew0H2rzyOCsNTRmBiVm5/OmEpFg92tjHOZKos6jUvupimdmuT07qKF9tVmzID5KI5IenC8zimwSssQg==" saltValue="JBEsqll5cdq9wMaqF59XBA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3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5">
    <tabColor rgb="FF92D050"/>
    <pageSetUpPr fitToPage="1"/>
  </sheetPr>
  <dimension ref="A1:S211"/>
  <sheetViews>
    <sheetView zoomScaleNormal="100" workbookViewId="0">
      <pane ySplit="9" topLeftCell="A19" activePane="bottomLeft" state="frozen"/>
      <selection pane="bottomLeft" activeCell="E35" sqref="E35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8.5" customHeight="1" x14ac:dyDescent="0.2">
      <c r="A33" s="51" t="s">
        <v>8</v>
      </c>
      <c r="B33" s="164" t="s">
        <v>263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Gg/ZoqrpLhE1Er8VeeYdhUEafv2NBqF5ComInL3XCUb0ivis1MYy0UI7RqjNlf3kO1DvDNb7uWmUAIA0mbd8oA==" saltValue="zInTHOAiYW9M8Ywd1olLaQ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2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6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F27" sqref="F27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5.5" customHeight="1" x14ac:dyDescent="0.2">
      <c r="A33" s="51" t="s">
        <v>8</v>
      </c>
      <c r="B33" s="164" t="s">
        <v>263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ZOY3Fl7d87Bpn6nAUgoFjJy+c9ggoMgusBM0MiVJ0i99Kf1FAHO3fGv0hoklUrPDWywp1o69gGonwZ2MYQoF3g==" saltValue="dUXZB8X9XSo2ZMD6U9d0/w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7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D27" sqref="D27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96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03" si="0">ROUND(E11*F11,2)</f>
        <v>0</v>
      </c>
      <c r="H11" s="73">
        <f t="shared" ref="H11:H75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G22+G33+G44+G60+G76+G127+G198+G204</f>
        <v>0</v>
      </c>
      <c r="H21" s="72">
        <f>H22+H33+H44+H60+H76+H127+H198+H204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7" customHeight="1" x14ac:dyDescent="0.2">
      <c r="A33" s="51" t="s">
        <v>8</v>
      </c>
      <c r="B33" s="164" t="s">
        <v>264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SUM(G45:G59)</f>
        <v>0</v>
      </c>
      <c r="H44" s="74">
        <f>SUM(H45:H59)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59" si="4">ROUND(E45*F45,2)</f>
        <v>0</v>
      </c>
      <c r="H45" s="73">
        <f t="shared" ref="H45:H5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9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9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9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9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9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9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9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9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9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9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9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9" ht="51.75" customHeight="1" x14ac:dyDescent="0.2">
      <c r="A60" s="51" t="s">
        <v>10</v>
      </c>
      <c r="B60" s="164" t="s">
        <v>115</v>
      </c>
      <c r="C60" s="165"/>
      <c r="D60" s="165"/>
      <c r="E60" s="165"/>
      <c r="F60" s="166"/>
      <c r="G60" s="74">
        <f>SUM(G61:G75)</f>
        <v>0</v>
      </c>
      <c r="H60" s="74">
        <f>SUM(H61:H75)</f>
        <v>0</v>
      </c>
      <c r="I60" s="52"/>
      <c r="J60" s="45"/>
      <c r="K60" s="54" t="s">
        <v>117</v>
      </c>
      <c r="L60" s="54" t="s">
        <v>118</v>
      </c>
      <c r="M60" s="54" t="s">
        <v>119</v>
      </c>
      <c r="N60" s="54" t="s">
        <v>120</v>
      </c>
      <c r="O60" s="54" t="s">
        <v>121</v>
      </c>
      <c r="P60" s="54" t="s">
        <v>122</v>
      </c>
      <c r="Q60" s="54" t="s">
        <v>123</v>
      </c>
      <c r="R60" s="54" t="s">
        <v>124</v>
      </c>
    </row>
    <row r="61" spans="1:19" x14ac:dyDescent="0.2">
      <c r="A61" s="46" t="s">
        <v>55</v>
      </c>
      <c r="B61" s="135" t="s">
        <v>116</v>
      </c>
      <c r="C61" s="135"/>
      <c r="D61" s="47"/>
      <c r="E61" s="77">
        <v>1</v>
      </c>
      <c r="F61" s="73">
        <f>R61</f>
        <v>0</v>
      </c>
      <c r="G61" s="73">
        <f t="shared" ref="G61:G75" si="6">ROUND(E61*F61,2)</f>
        <v>0</v>
      </c>
      <c r="H61" s="73">
        <f t="shared" si="1"/>
        <v>0</v>
      </c>
      <c r="I61" s="50"/>
      <c r="J61" s="45"/>
      <c r="K61" s="55"/>
      <c r="L61" s="56"/>
      <c r="M61" s="56"/>
      <c r="N61" s="56"/>
      <c r="O61" s="76" t="str">
        <f>IFERROR(ROUND((L61-N61)/M61,2),"0")</f>
        <v>0</v>
      </c>
      <c r="P61" s="56"/>
      <c r="Q61" s="58"/>
      <c r="R61" s="76">
        <f>O61*P61*Q61</f>
        <v>0</v>
      </c>
      <c r="S61" s="80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6" t="s">
        <v>56</v>
      </c>
      <c r="B62" s="135" t="s">
        <v>116</v>
      </c>
      <c r="C62" s="135"/>
      <c r="D62" s="47"/>
      <c r="E62" s="77">
        <v>1</v>
      </c>
      <c r="F62" s="73">
        <f t="shared" ref="F62:F75" si="7">R62</f>
        <v>0</v>
      </c>
      <c r="G62" s="73">
        <f t="shared" si="6"/>
        <v>0</v>
      </c>
      <c r="H62" s="73">
        <f t="shared" si="1"/>
        <v>0</v>
      </c>
      <c r="I62" s="50"/>
      <c r="J62" s="45"/>
      <c r="K62" s="55"/>
      <c r="L62" s="56"/>
      <c r="M62" s="56"/>
      <c r="N62" s="56"/>
      <c r="O62" s="76" t="str">
        <f t="shared" ref="O62:O75" si="8">IFERROR(ROUND((L62-N62)/M62,2),"0")</f>
        <v>0</v>
      </c>
      <c r="P62" s="56"/>
      <c r="Q62" s="58"/>
      <c r="R62" s="76">
        <f t="shared" ref="R62:R75" si="9">O62*P62*Q62</f>
        <v>0</v>
      </c>
      <c r="S62" s="80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6" t="s">
        <v>57</v>
      </c>
      <c r="B63" s="135" t="s">
        <v>116</v>
      </c>
      <c r="C63" s="135"/>
      <c r="D63" s="47"/>
      <c r="E63" s="77">
        <v>1</v>
      </c>
      <c r="F63" s="73">
        <f t="shared" si="7"/>
        <v>0</v>
      </c>
      <c r="G63" s="73">
        <f t="shared" si="6"/>
        <v>0</v>
      </c>
      <c r="H63" s="73">
        <f t="shared" si="1"/>
        <v>0</v>
      </c>
      <c r="I63" s="50"/>
      <c r="J63" s="45"/>
      <c r="K63" s="55"/>
      <c r="L63" s="56"/>
      <c r="M63" s="56"/>
      <c r="N63" s="56"/>
      <c r="O63" s="76" t="str">
        <f t="shared" si="8"/>
        <v>0</v>
      </c>
      <c r="P63" s="56"/>
      <c r="Q63" s="58"/>
      <c r="R63" s="76">
        <f t="shared" si="9"/>
        <v>0</v>
      </c>
      <c r="S63" s="80" t="str">
        <f t="shared" ca="1" si="10"/>
        <v xml:space="preserve"> </v>
      </c>
    </row>
    <row r="64" spans="1:19" x14ac:dyDescent="0.2">
      <c r="A64" s="46" t="s">
        <v>58</v>
      </c>
      <c r="B64" s="135" t="s">
        <v>116</v>
      </c>
      <c r="C64" s="135"/>
      <c r="D64" s="47"/>
      <c r="E64" s="77">
        <v>1</v>
      </c>
      <c r="F64" s="73">
        <f t="shared" si="7"/>
        <v>0</v>
      </c>
      <c r="G64" s="73">
        <f t="shared" si="6"/>
        <v>0</v>
      </c>
      <c r="H64" s="73">
        <f t="shared" si="1"/>
        <v>0</v>
      </c>
      <c r="I64" s="50"/>
      <c r="J64" s="45"/>
      <c r="K64" s="55"/>
      <c r="L64" s="56"/>
      <c r="M64" s="56"/>
      <c r="N64" s="56"/>
      <c r="O64" s="76" t="str">
        <f t="shared" si="8"/>
        <v>0</v>
      </c>
      <c r="P64" s="56"/>
      <c r="Q64" s="58"/>
      <c r="R64" s="76">
        <f t="shared" si="9"/>
        <v>0</v>
      </c>
      <c r="S64" s="80" t="str">
        <f t="shared" ca="1" si="10"/>
        <v xml:space="preserve"> </v>
      </c>
    </row>
    <row r="65" spans="1:19" x14ac:dyDescent="0.2">
      <c r="A65" s="46" t="s">
        <v>59</v>
      </c>
      <c r="B65" s="135" t="s">
        <v>116</v>
      </c>
      <c r="C65" s="135"/>
      <c r="D65" s="47"/>
      <c r="E65" s="77">
        <v>1</v>
      </c>
      <c r="F65" s="73">
        <f t="shared" si="7"/>
        <v>0</v>
      </c>
      <c r="G65" s="73">
        <f t="shared" si="6"/>
        <v>0</v>
      </c>
      <c r="H65" s="73">
        <f t="shared" si="1"/>
        <v>0</v>
      </c>
      <c r="I65" s="50"/>
      <c r="J65" s="45"/>
      <c r="K65" s="55"/>
      <c r="L65" s="56"/>
      <c r="M65" s="56"/>
      <c r="N65" s="56"/>
      <c r="O65" s="76" t="str">
        <f t="shared" si="8"/>
        <v>0</v>
      </c>
      <c r="P65" s="56"/>
      <c r="Q65" s="58"/>
      <c r="R65" s="76">
        <f t="shared" si="9"/>
        <v>0</v>
      </c>
      <c r="S65" s="80" t="str">
        <f t="shared" ca="1" si="10"/>
        <v xml:space="preserve"> </v>
      </c>
    </row>
    <row r="66" spans="1:19" x14ac:dyDescent="0.2">
      <c r="A66" s="46" t="s">
        <v>60</v>
      </c>
      <c r="B66" s="135" t="s">
        <v>116</v>
      </c>
      <c r="C66" s="135"/>
      <c r="D66" s="47"/>
      <c r="E66" s="77">
        <v>1</v>
      </c>
      <c r="F66" s="73">
        <f t="shared" si="7"/>
        <v>0</v>
      </c>
      <c r="G66" s="73">
        <f t="shared" si="6"/>
        <v>0</v>
      </c>
      <c r="H66" s="73">
        <f t="shared" si="1"/>
        <v>0</v>
      </c>
      <c r="I66" s="50"/>
      <c r="J66" s="45"/>
      <c r="K66" s="55"/>
      <c r="L66" s="56"/>
      <c r="M66" s="56"/>
      <c r="N66" s="56"/>
      <c r="O66" s="76" t="str">
        <f t="shared" si="8"/>
        <v>0</v>
      </c>
      <c r="P66" s="56"/>
      <c r="Q66" s="58"/>
      <c r="R66" s="76">
        <f t="shared" si="9"/>
        <v>0</v>
      </c>
      <c r="S66" s="80" t="str">
        <f t="shared" ca="1" si="10"/>
        <v xml:space="preserve"> </v>
      </c>
    </row>
    <row r="67" spans="1:19" x14ac:dyDescent="0.2">
      <c r="A67" s="46" t="s">
        <v>61</v>
      </c>
      <c r="B67" s="135" t="s">
        <v>116</v>
      </c>
      <c r="C67" s="135"/>
      <c r="D67" s="47"/>
      <c r="E67" s="77">
        <v>1</v>
      </c>
      <c r="F67" s="73">
        <f t="shared" si="7"/>
        <v>0</v>
      </c>
      <c r="G67" s="73">
        <f t="shared" si="6"/>
        <v>0</v>
      </c>
      <c r="H67" s="73">
        <f t="shared" si="1"/>
        <v>0</v>
      </c>
      <c r="I67" s="50"/>
      <c r="J67" s="45"/>
      <c r="K67" s="55"/>
      <c r="L67" s="56"/>
      <c r="M67" s="56"/>
      <c r="N67" s="56"/>
      <c r="O67" s="76" t="str">
        <f t="shared" si="8"/>
        <v>0</v>
      </c>
      <c r="P67" s="56"/>
      <c r="Q67" s="58"/>
      <c r="R67" s="76">
        <f t="shared" si="9"/>
        <v>0</v>
      </c>
      <c r="S67" s="80" t="str">
        <f t="shared" ca="1" si="10"/>
        <v xml:space="preserve"> </v>
      </c>
    </row>
    <row r="68" spans="1:19" x14ac:dyDescent="0.2">
      <c r="A68" s="46" t="s">
        <v>62</v>
      </c>
      <c r="B68" s="135" t="s">
        <v>116</v>
      </c>
      <c r="C68" s="135"/>
      <c r="D68" s="47"/>
      <c r="E68" s="77">
        <v>1</v>
      </c>
      <c r="F68" s="73">
        <f t="shared" si="7"/>
        <v>0</v>
      </c>
      <c r="G68" s="73">
        <f t="shared" si="6"/>
        <v>0</v>
      </c>
      <c r="H68" s="73">
        <f t="shared" si="1"/>
        <v>0</v>
      </c>
      <c r="I68" s="50"/>
      <c r="J68" s="45"/>
      <c r="K68" s="55"/>
      <c r="L68" s="56"/>
      <c r="M68" s="56"/>
      <c r="N68" s="56"/>
      <c r="O68" s="76" t="str">
        <f t="shared" si="8"/>
        <v>0</v>
      </c>
      <c r="P68" s="56"/>
      <c r="Q68" s="58"/>
      <c r="R68" s="76">
        <f t="shared" si="9"/>
        <v>0</v>
      </c>
      <c r="S68" s="80" t="str">
        <f t="shared" ca="1" si="10"/>
        <v xml:space="preserve"> </v>
      </c>
    </row>
    <row r="69" spans="1:19" x14ac:dyDescent="0.2">
      <c r="A69" s="46" t="s">
        <v>63</v>
      </c>
      <c r="B69" s="135" t="s">
        <v>116</v>
      </c>
      <c r="C69" s="135"/>
      <c r="D69" s="47"/>
      <c r="E69" s="77">
        <v>1</v>
      </c>
      <c r="F69" s="73">
        <f t="shared" si="7"/>
        <v>0</v>
      </c>
      <c r="G69" s="73">
        <f t="shared" si="6"/>
        <v>0</v>
      </c>
      <c r="H69" s="73">
        <f t="shared" si="1"/>
        <v>0</v>
      </c>
      <c r="I69" s="50"/>
      <c r="J69" s="45"/>
      <c r="K69" s="55"/>
      <c r="L69" s="56"/>
      <c r="M69" s="56"/>
      <c r="N69" s="56"/>
      <c r="O69" s="76" t="str">
        <f t="shared" si="8"/>
        <v>0</v>
      </c>
      <c r="P69" s="56"/>
      <c r="Q69" s="58"/>
      <c r="R69" s="76">
        <f t="shared" si="9"/>
        <v>0</v>
      </c>
      <c r="S69" s="80" t="str">
        <f t="shared" ca="1" si="10"/>
        <v xml:space="preserve"> </v>
      </c>
    </row>
    <row r="70" spans="1:19" x14ac:dyDescent="0.2">
      <c r="A70" s="46" t="s">
        <v>64</v>
      </c>
      <c r="B70" s="135" t="s">
        <v>116</v>
      </c>
      <c r="C70" s="135"/>
      <c r="D70" s="47"/>
      <c r="E70" s="77">
        <v>1</v>
      </c>
      <c r="F70" s="73">
        <f t="shared" si="7"/>
        <v>0</v>
      </c>
      <c r="G70" s="73">
        <f t="shared" si="6"/>
        <v>0</v>
      </c>
      <c r="H70" s="73">
        <f t="shared" si="1"/>
        <v>0</v>
      </c>
      <c r="I70" s="50"/>
      <c r="J70" s="45"/>
      <c r="K70" s="55"/>
      <c r="L70" s="56"/>
      <c r="M70" s="56"/>
      <c r="N70" s="56"/>
      <c r="O70" s="76" t="str">
        <f t="shared" si="8"/>
        <v>0</v>
      </c>
      <c r="P70" s="56"/>
      <c r="Q70" s="58"/>
      <c r="R70" s="76">
        <f t="shared" si="9"/>
        <v>0</v>
      </c>
      <c r="S70" s="80" t="str">
        <f t="shared" ca="1" si="10"/>
        <v xml:space="preserve"> </v>
      </c>
    </row>
    <row r="71" spans="1:19" x14ac:dyDescent="0.2">
      <c r="A71" s="46" t="s">
        <v>135</v>
      </c>
      <c r="B71" s="135" t="s">
        <v>116</v>
      </c>
      <c r="C71" s="135"/>
      <c r="D71" s="47"/>
      <c r="E71" s="77">
        <v>1</v>
      </c>
      <c r="F71" s="73">
        <f t="shared" si="7"/>
        <v>0</v>
      </c>
      <c r="G71" s="73">
        <f t="shared" si="6"/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 t="shared" si="8"/>
        <v>0</v>
      </c>
      <c r="P71" s="56"/>
      <c r="Q71" s="58"/>
      <c r="R71" s="76">
        <f t="shared" si="9"/>
        <v>0</v>
      </c>
      <c r="S71" s="80" t="str">
        <f t="shared" ca="1" si="10"/>
        <v xml:space="preserve"> </v>
      </c>
    </row>
    <row r="72" spans="1:19" x14ac:dyDescent="0.2">
      <c r="A72" s="46" t="s">
        <v>136</v>
      </c>
      <c r="B72" s="135" t="s">
        <v>116</v>
      </c>
      <c r="C72" s="135"/>
      <c r="D72" s="47"/>
      <c r="E72" s="77">
        <v>1</v>
      </c>
      <c r="F72" s="73">
        <f t="shared" si="7"/>
        <v>0</v>
      </c>
      <c r="G72" s="73">
        <f t="shared" si="6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si="8"/>
        <v>0</v>
      </c>
      <c r="P72" s="56"/>
      <c r="Q72" s="58"/>
      <c r="R72" s="76">
        <f t="shared" si="9"/>
        <v>0</v>
      </c>
      <c r="S72" s="80" t="str">
        <f t="shared" ca="1" si="10"/>
        <v xml:space="preserve"> </v>
      </c>
    </row>
    <row r="73" spans="1:19" x14ac:dyDescent="0.2">
      <c r="A73" s="46" t="s">
        <v>137</v>
      </c>
      <c r="B73" s="135" t="s">
        <v>116</v>
      </c>
      <c r="C73" s="135"/>
      <c r="D73" s="47"/>
      <c r="E73" s="77">
        <v>1</v>
      </c>
      <c r="F73" s="73">
        <f t="shared" si="7"/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8"/>
        <v>0</v>
      </c>
      <c r="P73" s="56"/>
      <c r="Q73" s="58"/>
      <c r="R73" s="76">
        <f t="shared" si="9"/>
        <v>0</v>
      </c>
      <c r="S73" s="80" t="str">
        <f t="shared" ca="1" si="10"/>
        <v xml:space="preserve"> </v>
      </c>
    </row>
    <row r="74" spans="1:19" x14ac:dyDescent="0.2">
      <c r="A74" s="46" t="s">
        <v>138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 t="str">
        <f t="shared" ca="1" si="10"/>
        <v xml:space="preserve"> </v>
      </c>
    </row>
    <row r="75" spans="1:19" x14ac:dyDescent="0.2">
      <c r="A75" s="46" t="s">
        <v>139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 t="str">
        <f t="shared" ca="1" si="10"/>
        <v xml:space="preserve"> </v>
      </c>
    </row>
    <row r="76" spans="1:19" ht="39" customHeight="1" x14ac:dyDescent="0.2">
      <c r="A76" s="51" t="s">
        <v>65</v>
      </c>
      <c r="B76" s="136" t="s">
        <v>79</v>
      </c>
      <c r="C76" s="137"/>
      <c r="D76" s="137"/>
      <c r="E76" s="137"/>
      <c r="F76" s="138"/>
      <c r="G76" s="74">
        <f>SUM(G77:G126)</f>
        <v>0</v>
      </c>
      <c r="H76" s="74">
        <f>SUM(H77:H126)</f>
        <v>0</v>
      </c>
      <c r="I76" s="60"/>
      <c r="J76" s="45"/>
      <c r="K76" s="54" t="s">
        <v>181</v>
      </c>
    </row>
    <row r="77" spans="1:19" x14ac:dyDescent="0.2">
      <c r="A77" s="151" t="s">
        <v>66</v>
      </c>
      <c r="B77" s="154" t="s">
        <v>112</v>
      </c>
      <c r="C77" s="50" t="s">
        <v>113</v>
      </c>
      <c r="D77" s="157" t="s">
        <v>5</v>
      </c>
      <c r="E77" s="160"/>
      <c r="F77" s="145" t="str">
        <f>IFERROR(ROUND(AVERAGE(K77:K81),2),"0")</f>
        <v>0</v>
      </c>
      <c r="G77" s="145">
        <f>ROUND(E77*F77,2)</f>
        <v>0</v>
      </c>
      <c r="H77" s="145">
        <f>ROUND(G77*$D$7,2)</f>
        <v>0</v>
      </c>
      <c r="I77" s="148"/>
      <c r="J77" s="61"/>
      <c r="K77" s="56"/>
    </row>
    <row r="78" spans="1:19" x14ac:dyDescent="0.2">
      <c r="A78" s="152"/>
      <c r="B78" s="155"/>
      <c r="C78" s="50" t="s">
        <v>113</v>
      </c>
      <c r="D78" s="158"/>
      <c r="E78" s="161"/>
      <c r="F78" s="146"/>
      <c r="G78" s="146"/>
      <c r="H78" s="146"/>
      <c r="I78" s="149"/>
      <c r="J78" s="61"/>
      <c r="K78" s="56"/>
    </row>
    <row r="79" spans="1:19" x14ac:dyDescent="0.2">
      <c r="A79" s="152"/>
      <c r="B79" s="155"/>
      <c r="C79" s="50" t="s">
        <v>113</v>
      </c>
      <c r="D79" s="158"/>
      <c r="E79" s="161"/>
      <c r="F79" s="146"/>
      <c r="G79" s="146"/>
      <c r="H79" s="146"/>
      <c r="I79" s="149"/>
      <c r="J79" s="61"/>
      <c r="K79" s="56"/>
    </row>
    <row r="80" spans="1:19" x14ac:dyDescent="0.2">
      <c r="A80" s="152"/>
      <c r="B80" s="155"/>
      <c r="C80" s="50" t="s">
        <v>113</v>
      </c>
      <c r="D80" s="158"/>
      <c r="E80" s="161"/>
      <c r="F80" s="146"/>
      <c r="G80" s="146"/>
      <c r="H80" s="146"/>
      <c r="I80" s="149"/>
      <c r="J80" s="61"/>
      <c r="K80" s="56"/>
    </row>
    <row r="81" spans="1:11" x14ac:dyDescent="0.2">
      <c r="A81" s="153"/>
      <c r="B81" s="156"/>
      <c r="C81" s="50" t="s">
        <v>113</v>
      </c>
      <c r="D81" s="159"/>
      <c r="E81" s="162"/>
      <c r="F81" s="147"/>
      <c r="G81" s="147"/>
      <c r="H81" s="147"/>
      <c r="I81" s="150"/>
      <c r="J81" s="61"/>
      <c r="K81" s="56"/>
    </row>
    <row r="82" spans="1:11" x14ac:dyDescent="0.2">
      <c r="A82" s="151" t="s">
        <v>67</v>
      </c>
      <c r="B82" s="154" t="s">
        <v>112</v>
      </c>
      <c r="C82" s="50" t="s">
        <v>113</v>
      </c>
      <c r="D82" s="157" t="s">
        <v>5</v>
      </c>
      <c r="E82" s="160"/>
      <c r="F82" s="145" t="str">
        <f t="shared" ref="F82" si="11">IFERROR(ROUND(AVERAGE(K82:K86),2),"0")</f>
        <v>0</v>
      </c>
      <c r="G82" s="145">
        <f>ROUND(E82*F82,2)</f>
        <v>0</v>
      </c>
      <c r="H82" s="145">
        <f>ROUND(G82*$D$7,2)</f>
        <v>0</v>
      </c>
      <c r="I82" s="148"/>
      <c r="J82" s="61"/>
      <c r="K82" s="56"/>
    </row>
    <row r="83" spans="1:11" x14ac:dyDescent="0.2">
      <c r="A83" s="152"/>
      <c r="B83" s="155"/>
      <c r="C83" s="50" t="s">
        <v>113</v>
      </c>
      <c r="D83" s="158"/>
      <c r="E83" s="161"/>
      <c r="F83" s="146"/>
      <c r="G83" s="146"/>
      <c r="H83" s="146"/>
      <c r="I83" s="149"/>
      <c r="J83" s="61"/>
      <c r="K83" s="56"/>
    </row>
    <row r="84" spans="1:11" x14ac:dyDescent="0.2">
      <c r="A84" s="152"/>
      <c r="B84" s="155"/>
      <c r="C84" s="50" t="s">
        <v>113</v>
      </c>
      <c r="D84" s="158"/>
      <c r="E84" s="161"/>
      <c r="F84" s="146"/>
      <c r="G84" s="146"/>
      <c r="H84" s="146"/>
      <c r="I84" s="149"/>
      <c r="J84" s="61"/>
      <c r="K84" s="56"/>
    </row>
    <row r="85" spans="1:11" x14ac:dyDescent="0.2">
      <c r="A85" s="152"/>
      <c r="B85" s="155"/>
      <c r="C85" s="50" t="s">
        <v>113</v>
      </c>
      <c r="D85" s="158"/>
      <c r="E85" s="161"/>
      <c r="F85" s="146"/>
      <c r="G85" s="146"/>
      <c r="H85" s="146"/>
      <c r="I85" s="149"/>
      <c r="J85" s="61"/>
      <c r="K85" s="56"/>
    </row>
    <row r="86" spans="1:11" x14ac:dyDescent="0.2">
      <c r="A86" s="153"/>
      <c r="B86" s="156"/>
      <c r="C86" s="50" t="s">
        <v>113</v>
      </c>
      <c r="D86" s="159"/>
      <c r="E86" s="162"/>
      <c r="F86" s="147"/>
      <c r="G86" s="147"/>
      <c r="H86" s="147"/>
      <c r="I86" s="150"/>
      <c r="J86" s="61"/>
      <c r="K86" s="56"/>
    </row>
    <row r="87" spans="1:11" x14ac:dyDescent="0.2">
      <c r="A87" s="151" t="s">
        <v>68</v>
      </c>
      <c r="B87" s="154" t="s">
        <v>112</v>
      </c>
      <c r="C87" s="50" t="s">
        <v>113</v>
      </c>
      <c r="D87" s="157" t="s">
        <v>5</v>
      </c>
      <c r="E87" s="160"/>
      <c r="F87" s="145" t="str">
        <f t="shared" ref="F87" si="12">IFERROR(ROUND(AVERAGE(K87:K91),2),"0")</f>
        <v>0</v>
      </c>
      <c r="G87" s="145">
        <f>ROUND(E87*F87,2)</f>
        <v>0</v>
      </c>
      <c r="H87" s="145">
        <f>ROUND(G87*$D$7,2)</f>
        <v>0</v>
      </c>
      <c r="I87" s="148"/>
      <c r="J87" s="61"/>
      <c r="K87" s="56"/>
    </row>
    <row r="88" spans="1:11" x14ac:dyDescent="0.2">
      <c r="A88" s="152"/>
      <c r="B88" s="155"/>
      <c r="C88" s="50" t="s">
        <v>113</v>
      </c>
      <c r="D88" s="158"/>
      <c r="E88" s="161"/>
      <c r="F88" s="146"/>
      <c r="G88" s="146"/>
      <c r="H88" s="146"/>
      <c r="I88" s="149"/>
      <c r="J88" s="61"/>
      <c r="K88" s="56"/>
    </row>
    <row r="89" spans="1:11" x14ac:dyDescent="0.2">
      <c r="A89" s="152"/>
      <c r="B89" s="155"/>
      <c r="C89" s="50" t="s">
        <v>113</v>
      </c>
      <c r="D89" s="158"/>
      <c r="E89" s="161"/>
      <c r="F89" s="146"/>
      <c r="G89" s="146"/>
      <c r="H89" s="146"/>
      <c r="I89" s="149"/>
      <c r="J89" s="61"/>
      <c r="K89" s="56"/>
    </row>
    <row r="90" spans="1:11" x14ac:dyDescent="0.2">
      <c r="A90" s="152"/>
      <c r="B90" s="155"/>
      <c r="C90" s="50" t="s">
        <v>113</v>
      </c>
      <c r="D90" s="158"/>
      <c r="E90" s="161"/>
      <c r="F90" s="146"/>
      <c r="G90" s="146"/>
      <c r="H90" s="146"/>
      <c r="I90" s="149"/>
      <c r="J90" s="61"/>
      <c r="K90" s="56"/>
    </row>
    <row r="91" spans="1:11" x14ac:dyDescent="0.2">
      <c r="A91" s="153"/>
      <c r="B91" s="156"/>
      <c r="C91" s="50" t="s">
        <v>113</v>
      </c>
      <c r="D91" s="159"/>
      <c r="E91" s="162"/>
      <c r="F91" s="147"/>
      <c r="G91" s="147"/>
      <c r="H91" s="147"/>
      <c r="I91" s="150"/>
      <c r="J91" s="61"/>
      <c r="K91" s="56"/>
    </row>
    <row r="92" spans="1:11" x14ac:dyDescent="0.2">
      <c r="A92" s="151" t="s">
        <v>69</v>
      </c>
      <c r="B92" s="154" t="s">
        <v>112</v>
      </c>
      <c r="C92" s="50" t="s">
        <v>113</v>
      </c>
      <c r="D92" s="157" t="s">
        <v>5</v>
      </c>
      <c r="E92" s="160"/>
      <c r="F92" s="145" t="str">
        <f t="shared" ref="F92" si="13">IFERROR(ROUND(AVERAGE(K92:K96),2),"0")</f>
        <v>0</v>
      </c>
      <c r="G92" s="145">
        <f>ROUND(E92*F92,2)</f>
        <v>0</v>
      </c>
      <c r="H92" s="145">
        <f>ROUND(G92*$D$7,2)</f>
        <v>0</v>
      </c>
      <c r="I92" s="148"/>
      <c r="J92" s="61"/>
      <c r="K92" s="56"/>
    </row>
    <row r="93" spans="1:11" x14ac:dyDescent="0.2">
      <c r="A93" s="152"/>
      <c r="B93" s="155"/>
      <c r="C93" s="50" t="s">
        <v>113</v>
      </c>
      <c r="D93" s="158"/>
      <c r="E93" s="161"/>
      <c r="F93" s="146"/>
      <c r="G93" s="146"/>
      <c r="H93" s="146"/>
      <c r="I93" s="149"/>
      <c r="J93" s="61"/>
      <c r="K93" s="56"/>
    </row>
    <row r="94" spans="1:11" x14ac:dyDescent="0.2">
      <c r="A94" s="152"/>
      <c r="B94" s="155"/>
      <c r="C94" s="50" t="s">
        <v>113</v>
      </c>
      <c r="D94" s="158"/>
      <c r="E94" s="161"/>
      <c r="F94" s="146"/>
      <c r="G94" s="146"/>
      <c r="H94" s="146"/>
      <c r="I94" s="149"/>
      <c r="J94" s="61"/>
      <c r="K94" s="56"/>
    </row>
    <row r="95" spans="1:11" x14ac:dyDescent="0.2">
      <c r="A95" s="152"/>
      <c r="B95" s="155"/>
      <c r="C95" s="50" t="s">
        <v>113</v>
      </c>
      <c r="D95" s="158"/>
      <c r="E95" s="161"/>
      <c r="F95" s="146"/>
      <c r="G95" s="146"/>
      <c r="H95" s="146"/>
      <c r="I95" s="149"/>
      <c r="J95" s="61"/>
      <c r="K95" s="56"/>
    </row>
    <row r="96" spans="1:11" x14ac:dyDescent="0.2">
      <c r="A96" s="153"/>
      <c r="B96" s="156"/>
      <c r="C96" s="50" t="s">
        <v>113</v>
      </c>
      <c r="D96" s="159"/>
      <c r="E96" s="162"/>
      <c r="F96" s="147"/>
      <c r="G96" s="147"/>
      <c r="H96" s="147"/>
      <c r="I96" s="150"/>
      <c r="J96" s="61"/>
      <c r="K96" s="56"/>
    </row>
    <row r="97" spans="1:11" x14ac:dyDescent="0.2">
      <c r="A97" s="151" t="s">
        <v>70</v>
      </c>
      <c r="B97" s="154" t="s">
        <v>112</v>
      </c>
      <c r="C97" s="50" t="s">
        <v>113</v>
      </c>
      <c r="D97" s="157" t="s">
        <v>5</v>
      </c>
      <c r="E97" s="160"/>
      <c r="F97" s="145" t="str">
        <f t="shared" ref="F97" si="14">IFERROR(ROUND(AVERAGE(K97:K101),2),"0")</f>
        <v>0</v>
      </c>
      <c r="G97" s="145">
        <f>ROUND(E97*F97,2)</f>
        <v>0</v>
      </c>
      <c r="H97" s="145">
        <f>ROUND(G97*$D$7,2)</f>
        <v>0</v>
      </c>
      <c r="I97" s="148"/>
      <c r="J97" s="61"/>
      <c r="K97" s="56"/>
    </row>
    <row r="98" spans="1:11" x14ac:dyDescent="0.2">
      <c r="A98" s="152"/>
      <c r="B98" s="155"/>
      <c r="C98" s="50" t="s">
        <v>113</v>
      </c>
      <c r="D98" s="158"/>
      <c r="E98" s="161"/>
      <c r="F98" s="146"/>
      <c r="G98" s="146"/>
      <c r="H98" s="146"/>
      <c r="I98" s="149"/>
      <c r="J98" s="61"/>
      <c r="K98" s="56"/>
    </row>
    <row r="99" spans="1:11" x14ac:dyDescent="0.2">
      <c r="A99" s="152"/>
      <c r="B99" s="155"/>
      <c r="C99" s="50" t="s">
        <v>113</v>
      </c>
      <c r="D99" s="158"/>
      <c r="E99" s="161"/>
      <c r="F99" s="146"/>
      <c r="G99" s="146"/>
      <c r="H99" s="146"/>
      <c r="I99" s="149"/>
      <c r="J99" s="61"/>
      <c r="K99" s="56"/>
    </row>
    <row r="100" spans="1:11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1" x14ac:dyDescent="0.2">
      <c r="A101" s="153"/>
      <c r="B101" s="156"/>
      <c r="C101" s="50" t="s">
        <v>113</v>
      </c>
      <c r="D101" s="159"/>
      <c r="E101" s="162"/>
      <c r="F101" s="147"/>
      <c r="G101" s="147"/>
      <c r="H101" s="147"/>
      <c r="I101" s="150"/>
      <c r="J101" s="61"/>
      <c r="K101" s="56"/>
    </row>
    <row r="102" spans="1:11" x14ac:dyDescent="0.2">
      <c r="A102" s="151" t="s">
        <v>74</v>
      </c>
      <c r="B102" s="154" t="s">
        <v>112</v>
      </c>
      <c r="C102" s="50" t="s">
        <v>113</v>
      </c>
      <c r="D102" s="157" t="s">
        <v>5</v>
      </c>
      <c r="E102" s="160"/>
      <c r="F102" s="145" t="str">
        <f t="shared" ref="F102" si="15"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1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1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1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1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1" x14ac:dyDescent="0.2">
      <c r="A107" s="151" t="s">
        <v>75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6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1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1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1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1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1" x14ac:dyDescent="0.2">
      <c r="A112" s="151" t="s">
        <v>76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7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77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8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78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9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ht="12.75" customHeight="1" x14ac:dyDescent="0.2">
      <c r="A127" s="51" t="s">
        <v>71</v>
      </c>
      <c r="B127" s="136" t="s">
        <v>80</v>
      </c>
      <c r="C127" s="137"/>
      <c r="D127" s="137"/>
      <c r="E127" s="137"/>
      <c r="F127" s="138"/>
      <c r="G127" s="74">
        <f>SUM(G128,G135,G142,G149,G156,G163,G170,G177,G184,G191)</f>
        <v>0</v>
      </c>
      <c r="H127" s="74">
        <f>SUM(H128,H135,H142,H149,H156,H163,H170,H177,H184,H191)</f>
        <v>0</v>
      </c>
      <c r="I127" s="60"/>
      <c r="J127" s="45"/>
    </row>
    <row r="128" spans="1:11" x14ac:dyDescent="0.2">
      <c r="A128" s="142" t="s">
        <v>182</v>
      </c>
      <c r="B128" s="139" t="s">
        <v>149</v>
      </c>
      <c r="C128" s="62" t="s">
        <v>150</v>
      </c>
      <c r="D128" s="63"/>
      <c r="E128" s="64"/>
      <c r="F128" s="57"/>
      <c r="G128" s="75">
        <f>SUM(G129:G134)</f>
        <v>0</v>
      </c>
      <c r="H128" s="75">
        <f>ROUND(G128*$D$7,2)</f>
        <v>0</v>
      </c>
      <c r="I128" s="139"/>
    </row>
    <row r="129" spans="1:9" x14ac:dyDescent="0.2">
      <c r="A129" s="143"/>
      <c r="B129" s="140"/>
      <c r="C129" s="65" t="s">
        <v>151</v>
      </c>
      <c r="D129" s="66"/>
      <c r="E129" s="67"/>
      <c r="F129" s="56"/>
      <c r="G129" s="76">
        <f t="shared" ref="G129:G134" si="20">ROUND(E129*F129,2)</f>
        <v>0</v>
      </c>
      <c r="H129" s="68"/>
      <c r="I129" s="140"/>
    </row>
    <row r="130" spans="1:9" ht="13.5" customHeight="1" x14ac:dyDescent="0.2">
      <c r="A130" s="143"/>
      <c r="B130" s="140"/>
      <c r="C130" s="65" t="s">
        <v>152</v>
      </c>
      <c r="D130" s="66"/>
      <c r="E130" s="67"/>
      <c r="F130" s="56"/>
      <c r="G130" s="76">
        <f t="shared" si="20"/>
        <v>0</v>
      </c>
      <c r="H130" s="68"/>
      <c r="I130" s="140"/>
    </row>
    <row r="131" spans="1:9" x14ac:dyDescent="0.2">
      <c r="A131" s="143"/>
      <c r="B131" s="140"/>
      <c r="C131" s="65" t="s">
        <v>153</v>
      </c>
      <c r="D131" s="66"/>
      <c r="E131" s="67"/>
      <c r="F131" s="56"/>
      <c r="G131" s="76">
        <f t="shared" si="20"/>
        <v>0</v>
      </c>
      <c r="H131" s="68"/>
      <c r="I131" s="140"/>
    </row>
    <row r="132" spans="1:9" x14ac:dyDescent="0.2">
      <c r="A132" s="143"/>
      <c r="B132" s="140"/>
      <c r="C132" s="65" t="s">
        <v>154</v>
      </c>
      <c r="D132" s="66"/>
      <c r="E132" s="67"/>
      <c r="F132" s="56"/>
      <c r="G132" s="76">
        <f t="shared" si="20"/>
        <v>0</v>
      </c>
      <c r="H132" s="68"/>
      <c r="I132" s="140"/>
    </row>
    <row r="133" spans="1:9" x14ac:dyDescent="0.2">
      <c r="A133" s="143"/>
      <c r="B133" s="140"/>
      <c r="C133" s="68" t="s">
        <v>155</v>
      </c>
      <c r="D133" s="66"/>
      <c r="E133" s="67"/>
      <c r="F133" s="56"/>
      <c r="G133" s="76">
        <f t="shared" si="20"/>
        <v>0</v>
      </c>
      <c r="H133" s="68"/>
      <c r="I133" s="140"/>
    </row>
    <row r="134" spans="1:9" x14ac:dyDescent="0.2">
      <c r="A134" s="144"/>
      <c r="B134" s="141"/>
      <c r="C134" s="68" t="s">
        <v>155</v>
      </c>
      <c r="D134" s="66"/>
      <c r="E134" s="67"/>
      <c r="F134" s="56"/>
      <c r="G134" s="76">
        <f t="shared" si="20"/>
        <v>0</v>
      </c>
      <c r="H134" s="68"/>
      <c r="I134" s="141"/>
    </row>
    <row r="135" spans="1:9" ht="12.75" customHeight="1" x14ac:dyDescent="0.2">
      <c r="A135" s="142" t="s">
        <v>183</v>
      </c>
      <c r="B135" s="139" t="s">
        <v>149</v>
      </c>
      <c r="C135" s="62" t="s">
        <v>150</v>
      </c>
      <c r="D135" s="63"/>
      <c r="E135" s="64"/>
      <c r="F135" s="57"/>
      <c r="G135" s="75">
        <f>SUM(G136:G141)</f>
        <v>0</v>
      </c>
      <c r="H135" s="75">
        <f>ROUND(G135*$D$7,2)</f>
        <v>0</v>
      </c>
      <c r="I135" s="139"/>
    </row>
    <row r="136" spans="1:9" x14ac:dyDescent="0.2">
      <c r="A136" s="143"/>
      <c r="B136" s="140"/>
      <c r="C136" s="65" t="s">
        <v>151</v>
      </c>
      <c r="D136" s="66"/>
      <c r="E136" s="67"/>
      <c r="F136" s="56"/>
      <c r="G136" s="76">
        <f t="shared" ref="G136:G141" si="21">ROUND(E136*F136,2)</f>
        <v>0</v>
      </c>
      <c r="H136" s="68"/>
      <c r="I136" s="140"/>
    </row>
    <row r="137" spans="1:9" x14ac:dyDescent="0.2">
      <c r="A137" s="143"/>
      <c r="B137" s="140"/>
      <c r="C137" s="65" t="s">
        <v>152</v>
      </c>
      <c r="D137" s="66"/>
      <c r="E137" s="67"/>
      <c r="F137" s="56"/>
      <c r="G137" s="76">
        <f t="shared" si="21"/>
        <v>0</v>
      </c>
      <c r="H137" s="68"/>
      <c r="I137" s="140"/>
    </row>
    <row r="138" spans="1:9" x14ac:dyDescent="0.2">
      <c r="A138" s="143"/>
      <c r="B138" s="140"/>
      <c r="C138" s="65" t="s">
        <v>153</v>
      </c>
      <c r="D138" s="66"/>
      <c r="E138" s="67"/>
      <c r="F138" s="56"/>
      <c r="G138" s="76">
        <f t="shared" si="21"/>
        <v>0</v>
      </c>
      <c r="H138" s="68"/>
      <c r="I138" s="140"/>
    </row>
    <row r="139" spans="1:9" x14ac:dyDescent="0.2">
      <c r="A139" s="143"/>
      <c r="B139" s="140"/>
      <c r="C139" s="65" t="s">
        <v>154</v>
      </c>
      <c r="D139" s="66"/>
      <c r="E139" s="67"/>
      <c r="F139" s="56"/>
      <c r="G139" s="76">
        <f t="shared" si="21"/>
        <v>0</v>
      </c>
      <c r="H139" s="68"/>
      <c r="I139" s="140"/>
    </row>
    <row r="140" spans="1:9" x14ac:dyDescent="0.2">
      <c r="A140" s="143"/>
      <c r="B140" s="140"/>
      <c r="C140" s="68" t="s">
        <v>155</v>
      </c>
      <c r="D140" s="66"/>
      <c r="E140" s="67"/>
      <c r="F140" s="56"/>
      <c r="G140" s="76">
        <f t="shared" si="21"/>
        <v>0</v>
      </c>
      <c r="H140" s="68"/>
      <c r="I140" s="140"/>
    </row>
    <row r="141" spans="1:9" x14ac:dyDescent="0.2">
      <c r="A141" s="144"/>
      <c r="B141" s="141"/>
      <c r="C141" s="68" t="s">
        <v>155</v>
      </c>
      <c r="D141" s="66"/>
      <c r="E141" s="67"/>
      <c r="F141" s="56"/>
      <c r="G141" s="76">
        <f t="shared" si="21"/>
        <v>0</v>
      </c>
      <c r="H141" s="68"/>
      <c r="I141" s="141"/>
    </row>
    <row r="142" spans="1:9" ht="12.75" customHeight="1" x14ac:dyDescent="0.2">
      <c r="A142" s="142" t="s">
        <v>184</v>
      </c>
      <c r="B142" s="139" t="s">
        <v>149</v>
      </c>
      <c r="C142" s="62" t="s">
        <v>150</v>
      </c>
      <c r="D142" s="63"/>
      <c r="E142" s="64"/>
      <c r="F142" s="57"/>
      <c r="G142" s="75">
        <f>SUM(G143:G148)</f>
        <v>0</v>
      </c>
      <c r="H142" s="75">
        <f>ROUND(G142*$D$7,2)</f>
        <v>0</v>
      </c>
      <c r="I142" s="139"/>
    </row>
    <row r="143" spans="1:9" x14ac:dyDescent="0.2">
      <c r="A143" s="143"/>
      <c r="B143" s="140"/>
      <c r="C143" s="65" t="s">
        <v>151</v>
      </c>
      <c r="D143" s="66"/>
      <c r="E143" s="67"/>
      <c r="F143" s="56"/>
      <c r="G143" s="76">
        <f t="shared" ref="G143:G148" si="22">ROUND(E143*F143,2)</f>
        <v>0</v>
      </c>
      <c r="H143" s="68"/>
      <c r="I143" s="140"/>
    </row>
    <row r="144" spans="1:9" x14ac:dyDescent="0.2">
      <c r="A144" s="143"/>
      <c r="B144" s="140"/>
      <c r="C144" s="65" t="s">
        <v>152</v>
      </c>
      <c r="D144" s="66"/>
      <c r="E144" s="67"/>
      <c r="F144" s="56"/>
      <c r="G144" s="76">
        <f t="shared" si="22"/>
        <v>0</v>
      </c>
      <c r="H144" s="68"/>
      <c r="I144" s="140"/>
    </row>
    <row r="145" spans="1:9" x14ac:dyDescent="0.2">
      <c r="A145" s="143"/>
      <c r="B145" s="140"/>
      <c r="C145" s="65" t="s">
        <v>153</v>
      </c>
      <c r="D145" s="66"/>
      <c r="E145" s="67"/>
      <c r="F145" s="56"/>
      <c r="G145" s="76">
        <f t="shared" si="22"/>
        <v>0</v>
      </c>
      <c r="H145" s="68"/>
      <c r="I145" s="140"/>
    </row>
    <row r="146" spans="1:9" x14ac:dyDescent="0.2">
      <c r="A146" s="143"/>
      <c r="B146" s="140"/>
      <c r="C146" s="65" t="s">
        <v>154</v>
      </c>
      <c r="D146" s="66"/>
      <c r="E146" s="67"/>
      <c r="F146" s="56"/>
      <c r="G146" s="76">
        <f t="shared" si="22"/>
        <v>0</v>
      </c>
      <c r="H146" s="68"/>
      <c r="I146" s="140"/>
    </row>
    <row r="147" spans="1:9" x14ac:dyDescent="0.2">
      <c r="A147" s="143"/>
      <c r="B147" s="140"/>
      <c r="C147" s="68" t="s">
        <v>155</v>
      </c>
      <c r="D147" s="66"/>
      <c r="E147" s="67"/>
      <c r="F147" s="56"/>
      <c r="G147" s="76">
        <f t="shared" si="22"/>
        <v>0</v>
      </c>
      <c r="H147" s="68"/>
      <c r="I147" s="140"/>
    </row>
    <row r="148" spans="1:9" x14ac:dyDescent="0.2">
      <c r="A148" s="144"/>
      <c r="B148" s="141"/>
      <c r="C148" s="68" t="s">
        <v>155</v>
      </c>
      <c r="D148" s="66"/>
      <c r="E148" s="67"/>
      <c r="F148" s="56"/>
      <c r="G148" s="76">
        <f t="shared" si="22"/>
        <v>0</v>
      </c>
      <c r="H148" s="68"/>
      <c r="I148" s="141"/>
    </row>
    <row r="149" spans="1:9" ht="12.75" customHeight="1" x14ac:dyDescent="0.2">
      <c r="A149" s="142" t="s">
        <v>185</v>
      </c>
      <c r="B149" s="139" t="s">
        <v>149</v>
      </c>
      <c r="C149" s="62" t="s">
        <v>150</v>
      </c>
      <c r="D149" s="63"/>
      <c r="E149" s="64"/>
      <c r="F149" s="57"/>
      <c r="G149" s="75">
        <f>SUM(G150:G155)</f>
        <v>0</v>
      </c>
      <c r="H149" s="75">
        <f>ROUND(G149*$D$7,2)</f>
        <v>0</v>
      </c>
      <c r="I149" s="139"/>
    </row>
    <row r="150" spans="1:9" ht="12.75" customHeight="1" x14ac:dyDescent="0.2">
      <c r="A150" s="143"/>
      <c r="B150" s="140"/>
      <c r="C150" s="65" t="s">
        <v>151</v>
      </c>
      <c r="D150" s="66"/>
      <c r="E150" s="67"/>
      <c r="F150" s="56"/>
      <c r="G150" s="76">
        <f t="shared" ref="G150:G155" si="23">ROUND(E150*F150,2)</f>
        <v>0</v>
      </c>
      <c r="H150" s="68"/>
      <c r="I150" s="140"/>
    </row>
    <row r="151" spans="1:9" ht="12.75" customHeight="1" x14ac:dyDescent="0.2">
      <c r="A151" s="143"/>
      <c r="B151" s="140"/>
      <c r="C151" s="65" t="s">
        <v>152</v>
      </c>
      <c r="D151" s="66"/>
      <c r="E151" s="67"/>
      <c r="F151" s="56"/>
      <c r="G151" s="76">
        <f t="shared" si="23"/>
        <v>0</v>
      </c>
      <c r="H151" s="68"/>
      <c r="I151" s="140"/>
    </row>
    <row r="152" spans="1:9" ht="12.75" customHeight="1" x14ac:dyDescent="0.2">
      <c r="A152" s="143"/>
      <c r="B152" s="140"/>
      <c r="C152" s="65" t="s">
        <v>153</v>
      </c>
      <c r="D152" s="66"/>
      <c r="E152" s="67"/>
      <c r="F152" s="56"/>
      <c r="G152" s="76">
        <f t="shared" si="23"/>
        <v>0</v>
      </c>
      <c r="H152" s="68"/>
      <c r="I152" s="140"/>
    </row>
    <row r="153" spans="1:9" ht="12.75" customHeight="1" x14ac:dyDescent="0.2">
      <c r="A153" s="143"/>
      <c r="B153" s="140"/>
      <c r="C153" s="65" t="s">
        <v>154</v>
      </c>
      <c r="D153" s="66"/>
      <c r="E153" s="67"/>
      <c r="F153" s="56"/>
      <c r="G153" s="76">
        <f t="shared" si="23"/>
        <v>0</v>
      </c>
      <c r="H153" s="68"/>
      <c r="I153" s="140"/>
    </row>
    <row r="154" spans="1:9" ht="12.75" customHeight="1" x14ac:dyDescent="0.2">
      <c r="A154" s="143"/>
      <c r="B154" s="140"/>
      <c r="C154" s="68" t="s">
        <v>155</v>
      </c>
      <c r="D154" s="66"/>
      <c r="E154" s="67"/>
      <c r="F154" s="56"/>
      <c r="G154" s="76">
        <f t="shared" si="23"/>
        <v>0</v>
      </c>
      <c r="H154" s="68"/>
      <c r="I154" s="140"/>
    </row>
    <row r="155" spans="1:9" ht="12.75" customHeight="1" x14ac:dyDescent="0.2">
      <c r="A155" s="144"/>
      <c r="B155" s="141"/>
      <c r="C155" s="68" t="s">
        <v>155</v>
      </c>
      <c r="D155" s="66"/>
      <c r="E155" s="67"/>
      <c r="F155" s="56"/>
      <c r="G155" s="76">
        <f t="shared" si="23"/>
        <v>0</v>
      </c>
      <c r="H155" s="68"/>
      <c r="I155" s="141"/>
    </row>
    <row r="156" spans="1:9" ht="12.75" customHeight="1" x14ac:dyDescent="0.2">
      <c r="A156" s="142" t="s">
        <v>186</v>
      </c>
      <c r="B156" s="139" t="s">
        <v>149</v>
      </c>
      <c r="C156" s="62" t="s">
        <v>150</v>
      </c>
      <c r="D156" s="63"/>
      <c r="E156" s="64"/>
      <c r="F156" s="57"/>
      <c r="G156" s="75">
        <f>SUM(G157:G162)</f>
        <v>0</v>
      </c>
      <c r="H156" s="75">
        <f>ROUND(G156*$D$7,2)</f>
        <v>0</v>
      </c>
      <c r="I156" s="139"/>
    </row>
    <row r="157" spans="1:9" ht="12.75" customHeight="1" x14ac:dyDescent="0.2">
      <c r="A157" s="143"/>
      <c r="B157" s="140"/>
      <c r="C157" s="65" t="s">
        <v>151</v>
      </c>
      <c r="D157" s="66"/>
      <c r="E157" s="67"/>
      <c r="F157" s="56"/>
      <c r="G157" s="76">
        <f t="shared" ref="G157:G162" si="24">ROUND(E157*F157,2)</f>
        <v>0</v>
      </c>
      <c r="H157" s="68"/>
      <c r="I157" s="140"/>
    </row>
    <row r="158" spans="1:9" ht="12.75" customHeight="1" x14ac:dyDescent="0.2">
      <c r="A158" s="143"/>
      <c r="B158" s="140"/>
      <c r="C158" s="65" t="s">
        <v>152</v>
      </c>
      <c r="D158" s="66"/>
      <c r="E158" s="67"/>
      <c r="F158" s="56"/>
      <c r="G158" s="76">
        <f t="shared" si="24"/>
        <v>0</v>
      </c>
      <c r="H158" s="68"/>
      <c r="I158" s="140"/>
    </row>
    <row r="159" spans="1:9" ht="12.75" customHeight="1" x14ac:dyDescent="0.2">
      <c r="A159" s="143"/>
      <c r="B159" s="140"/>
      <c r="C159" s="65" t="s">
        <v>153</v>
      </c>
      <c r="D159" s="66"/>
      <c r="E159" s="67"/>
      <c r="F159" s="56"/>
      <c r="G159" s="76">
        <f t="shared" si="24"/>
        <v>0</v>
      </c>
      <c r="H159" s="68"/>
      <c r="I159" s="140"/>
    </row>
    <row r="160" spans="1:9" ht="12.75" customHeight="1" x14ac:dyDescent="0.2">
      <c r="A160" s="143"/>
      <c r="B160" s="140"/>
      <c r="C160" s="65" t="s">
        <v>154</v>
      </c>
      <c r="D160" s="66"/>
      <c r="E160" s="67"/>
      <c r="F160" s="56"/>
      <c r="G160" s="76">
        <f t="shared" si="24"/>
        <v>0</v>
      </c>
      <c r="H160" s="68"/>
      <c r="I160" s="140"/>
    </row>
    <row r="161" spans="1:9" ht="12.75" customHeight="1" x14ac:dyDescent="0.2">
      <c r="A161" s="143"/>
      <c r="B161" s="140"/>
      <c r="C161" s="68" t="s">
        <v>155</v>
      </c>
      <c r="D161" s="66"/>
      <c r="E161" s="67"/>
      <c r="F161" s="56"/>
      <c r="G161" s="76">
        <f t="shared" si="24"/>
        <v>0</v>
      </c>
      <c r="H161" s="68"/>
      <c r="I161" s="140"/>
    </row>
    <row r="162" spans="1:9" ht="12.75" customHeight="1" x14ac:dyDescent="0.2">
      <c r="A162" s="144"/>
      <c r="B162" s="141"/>
      <c r="C162" s="68" t="s">
        <v>155</v>
      </c>
      <c r="D162" s="66"/>
      <c r="E162" s="67"/>
      <c r="F162" s="56"/>
      <c r="G162" s="76">
        <f t="shared" si="24"/>
        <v>0</v>
      </c>
      <c r="H162" s="68"/>
      <c r="I162" s="141"/>
    </row>
    <row r="163" spans="1:9" ht="12.75" customHeight="1" x14ac:dyDescent="0.2">
      <c r="A163" s="142" t="s">
        <v>187</v>
      </c>
      <c r="B163" s="139" t="s">
        <v>149</v>
      </c>
      <c r="C163" s="62" t="s">
        <v>150</v>
      </c>
      <c r="D163" s="63"/>
      <c r="E163" s="64"/>
      <c r="F163" s="57"/>
      <c r="G163" s="75">
        <f>SUM(G164:G169)</f>
        <v>0</v>
      </c>
      <c r="H163" s="75">
        <f>ROUND(G163*$D$7,2)</f>
        <v>0</v>
      </c>
      <c r="I163" s="139"/>
    </row>
    <row r="164" spans="1:9" ht="12.75" customHeight="1" x14ac:dyDescent="0.2">
      <c r="A164" s="143"/>
      <c r="B164" s="140"/>
      <c r="C164" s="65" t="s">
        <v>151</v>
      </c>
      <c r="D164" s="66"/>
      <c r="E164" s="67"/>
      <c r="F164" s="56"/>
      <c r="G164" s="76">
        <f t="shared" ref="G164:G169" si="25">ROUND(E164*F164,2)</f>
        <v>0</v>
      </c>
      <c r="H164" s="68"/>
      <c r="I164" s="140"/>
    </row>
    <row r="165" spans="1:9" ht="12.75" customHeight="1" x14ac:dyDescent="0.2">
      <c r="A165" s="143"/>
      <c r="B165" s="140"/>
      <c r="C165" s="65" t="s">
        <v>152</v>
      </c>
      <c r="D165" s="66"/>
      <c r="E165" s="67"/>
      <c r="F165" s="56"/>
      <c r="G165" s="76">
        <f t="shared" si="25"/>
        <v>0</v>
      </c>
      <c r="H165" s="68"/>
      <c r="I165" s="140"/>
    </row>
    <row r="166" spans="1:9" ht="12.75" customHeight="1" x14ac:dyDescent="0.2">
      <c r="A166" s="143"/>
      <c r="B166" s="140"/>
      <c r="C166" s="65" t="s">
        <v>153</v>
      </c>
      <c r="D166" s="66"/>
      <c r="E166" s="67"/>
      <c r="F166" s="56"/>
      <c r="G166" s="76">
        <f t="shared" si="25"/>
        <v>0</v>
      </c>
      <c r="H166" s="68"/>
      <c r="I166" s="140"/>
    </row>
    <row r="167" spans="1:9" ht="12.75" customHeight="1" x14ac:dyDescent="0.2">
      <c r="A167" s="143"/>
      <c r="B167" s="140"/>
      <c r="C167" s="65" t="s">
        <v>154</v>
      </c>
      <c r="D167" s="66"/>
      <c r="E167" s="67"/>
      <c r="F167" s="56"/>
      <c r="G167" s="76">
        <f t="shared" si="25"/>
        <v>0</v>
      </c>
      <c r="H167" s="68"/>
      <c r="I167" s="140"/>
    </row>
    <row r="168" spans="1:9" ht="12.75" customHeight="1" x14ac:dyDescent="0.2">
      <c r="A168" s="143"/>
      <c r="B168" s="140"/>
      <c r="C168" s="68" t="s">
        <v>155</v>
      </c>
      <c r="D168" s="66"/>
      <c r="E168" s="67"/>
      <c r="F168" s="56"/>
      <c r="G168" s="76">
        <f t="shared" si="25"/>
        <v>0</v>
      </c>
      <c r="H168" s="68"/>
      <c r="I168" s="140"/>
    </row>
    <row r="169" spans="1:9" ht="12.75" customHeight="1" x14ac:dyDescent="0.2">
      <c r="A169" s="144"/>
      <c r="B169" s="141"/>
      <c r="C169" s="68" t="s">
        <v>155</v>
      </c>
      <c r="D169" s="66"/>
      <c r="E169" s="67"/>
      <c r="F169" s="56"/>
      <c r="G169" s="76">
        <f t="shared" si="25"/>
        <v>0</v>
      </c>
      <c r="H169" s="68"/>
      <c r="I169" s="141"/>
    </row>
    <row r="170" spans="1:9" ht="12.75" customHeight="1" x14ac:dyDescent="0.2">
      <c r="A170" s="142" t="s">
        <v>188</v>
      </c>
      <c r="B170" s="139" t="s">
        <v>149</v>
      </c>
      <c r="C170" s="62" t="s">
        <v>150</v>
      </c>
      <c r="D170" s="63"/>
      <c r="E170" s="64"/>
      <c r="F170" s="57"/>
      <c r="G170" s="75">
        <f>SUM(G171:G176)</f>
        <v>0</v>
      </c>
      <c r="H170" s="75">
        <f>ROUND(G170*$D$7,2)</f>
        <v>0</v>
      </c>
      <c r="I170" s="139"/>
    </row>
    <row r="171" spans="1:9" ht="12.75" customHeight="1" x14ac:dyDescent="0.2">
      <c r="A171" s="143"/>
      <c r="B171" s="140"/>
      <c r="C171" s="65" t="s">
        <v>151</v>
      </c>
      <c r="D171" s="66"/>
      <c r="E171" s="67"/>
      <c r="F171" s="56"/>
      <c r="G171" s="76">
        <f t="shared" ref="G171:G176" si="26">ROUND(E171*F171,2)</f>
        <v>0</v>
      </c>
      <c r="H171" s="68"/>
      <c r="I171" s="140"/>
    </row>
    <row r="172" spans="1:9" ht="12.75" customHeight="1" x14ac:dyDescent="0.2">
      <c r="A172" s="143"/>
      <c r="B172" s="140"/>
      <c r="C172" s="65" t="s">
        <v>152</v>
      </c>
      <c r="D172" s="66"/>
      <c r="E172" s="67"/>
      <c r="F172" s="56"/>
      <c r="G172" s="76">
        <f t="shared" si="26"/>
        <v>0</v>
      </c>
      <c r="H172" s="68"/>
      <c r="I172" s="140"/>
    </row>
    <row r="173" spans="1:9" ht="12.75" customHeight="1" x14ac:dyDescent="0.2">
      <c r="A173" s="143"/>
      <c r="B173" s="140"/>
      <c r="C173" s="65" t="s">
        <v>153</v>
      </c>
      <c r="D173" s="66"/>
      <c r="E173" s="67"/>
      <c r="F173" s="56"/>
      <c r="G173" s="76">
        <f t="shared" si="26"/>
        <v>0</v>
      </c>
      <c r="H173" s="68"/>
      <c r="I173" s="140"/>
    </row>
    <row r="174" spans="1:9" ht="12.75" customHeight="1" x14ac:dyDescent="0.2">
      <c r="A174" s="143"/>
      <c r="B174" s="140"/>
      <c r="C174" s="65" t="s">
        <v>154</v>
      </c>
      <c r="D174" s="66"/>
      <c r="E174" s="67"/>
      <c r="F174" s="56"/>
      <c r="G174" s="76">
        <f t="shared" si="26"/>
        <v>0</v>
      </c>
      <c r="H174" s="68"/>
      <c r="I174" s="140"/>
    </row>
    <row r="175" spans="1:9" ht="12.75" customHeight="1" x14ac:dyDescent="0.2">
      <c r="A175" s="143"/>
      <c r="B175" s="140"/>
      <c r="C175" s="68" t="s">
        <v>155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4"/>
      <c r="B176" s="141"/>
      <c r="C176" s="68" t="s">
        <v>155</v>
      </c>
      <c r="D176" s="66"/>
      <c r="E176" s="67"/>
      <c r="F176" s="56"/>
      <c r="G176" s="76">
        <f t="shared" si="26"/>
        <v>0</v>
      </c>
      <c r="H176" s="68"/>
      <c r="I176" s="141"/>
    </row>
    <row r="177" spans="1:9" ht="12.75" customHeight="1" x14ac:dyDescent="0.2">
      <c r="A177" s="142" t="s">
        <v>189</v>
      </c>
      <c r="B177" s="139" t="s">
        <v>149</v>
      </c>
      <c r="C177" s="62" t="s">
        <v>150</v>
      </c>
      <c r="D177" s="63"/>
      <c r="E177" s="64"/>
      <c r="F177" s="57"/>
      <c r="G177" s="75">
        <f>SUM(G178:G183)</f>
        <v>0</v>
      </c>
      <c r="H177" s="75">
        <f>ROUND(G177*$D$7,2)</f>
        <v>0</v>
      </c>
      <c r="I177" s="139"/>
    </row>
    <row r="178" spans="1:9" ht="12.75" customHeight="1" x14ac:dyDescent="0.2">
      <c r="A178" s="143"/>
      <c r="B178" s="140"/>
      <c r="C178" s="65" t="s">
        <v>151</v>
      </c>
      <c r="D178" s="66"/>
      <c r="E178" s="67"/>
      <c r="F178" s="56"/>
      <c r="G178" s="76">
        <f t="shared" ref="G178:G183" si="27">ROUND(E178*F178,2)</f>
        <v>0</v>
      </c>
      <c r="H178" s="68"/>
      <c r="I178" s="140"/>
    </row>
    <row r="179" spans="1:9" ht="12.75" customHeight="1" x14ac:dyDescent="0.2">
      <c r="A179" s="143"/>
      <c r="B179" s="140"/>
      <c r="C179" s="65" t="s">
        <v>152</v>
      </c>
      <c r="D179" s="66"/>
      <c r="E179" s="67"/>
      <c r="F179" s="56"/>
      <c r="G179" s="76">
        <f t="shared" si="27"/>
        <v>0</v>
      </c>
      <c r="H179" s="68"/>
      <c r="I179" s="140"/>
    </row>
    <row r="180" spans="1:9" ht="12.75" customHeight="1" x14ac:dyDescent="0.2">
      <c r="A180" s="143"/>
      <c r="B180" s="140"/>
      <c r="C180" s="65" t="s">
        <v>153</v>
      </c>
      <c r="D180" s="66"/>
      <c r="E180" s="67"/>
      <c r="F180" s="56"/>
      <c r="G180" s="76">
        <f t="shared" si="27"/>
        <v>0</v>
      </c>
      <c r="H180" s="68"/>
      <c r="I180" s="140"/>
    </row>
    <row r="181" spans="1:9" ht="12.75" customHeight="1" x14ac:dyDescent="0.2">
      <c r="A181" s="143"/>
      <c r="B181" s="140"/>
      <c r="C181" s="65" t="s">
        <v>154</v>
      </c>
      <c r="D181" s="66"/>
      <c r="E181" s="67"/>
      <c r="F181" s="56"/>
      <c r="G181" s="76">
        <f t="shared" si="27"/>
        <v>0</v>
      </c>
      <c r="H181" s="68"/>
      <c r="I181" s="140"/>
    </row>
    <row r="182" spans="1:9" ht="12.75" customHeight="1" x14ac:dyDescent="0.2">
      <c r="A182" s="143"/>
      <c r="B182" s="140"/>
      <c r="C182" s="68" t="s">
        <v>155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4"/>
      <c r="B183" s="141"/>
      <c r="C183" s="68" t="s">
        <v>155</v>
      </c>
      <c r="D183" s="66"/>
      <c r="E183" s="67"/>
      <c r="F183" s="56"/>
      <c r="G183" s="76">
        <f t="shared" si="27"/>
        <v>0</v>
      </c>
      <c r="H183" s="68"/>
      <c r="I183" s="141"/>
    </row>
    <row r="184" spans="1:9" ht="12.75" customHeight="1" x14ac:dyDescent="0.2">
      <c r="A184" s="142" t="s">
        <v>190</v>
      </c>
      <c r="B184" s="139" t="s">
        <v>149</v>
      </c>
      <c r="C184" s="62" t="s">
        <v>150</v>
      </c>
      <c r="D184" s="63"/>
      <c r="E184" s="64"/>
      <c r="F184" s="57"/>
      <c r="G184" s="75">
        <f>SUM(G185:G190)</f>
        <v>0</v>
      </c>
      <c r="H184" s="75">
        <f>ROUND(G184*$D$7,2)</f>
        <v>0</v>
      </c>
      <c r="I184" s="139"/>
    </row>
    <row r="185" spans="1:9" ht="12.75" customHeight="1" x14ac:dyDescent="0.2">
      <c r="A185" s="143"/>
      <c r="B185" s="140"/>
      <c r="C185" s="65" t="s">
        <v>151</v>
      </c>
      <c r="D185" s="66"/>
      <c r="E185" s="67"/>
      <c r="F185" s="56"/>
      <c r="G185" s="76">
        <f t="shared" ref="G185:G190" si="28">ROUND(E185*F185,2)</f>
        <v>0</v>
      </c>
      <c r="H185" s="68"/>
      <c r="I185" s="140"/>
    </row>
    <row r="186" spans="1:9" ht="12.75" customHeight="1" x14ac:dyDescent="0.2">
      <c r="A186" s="143"/>
      <c r="B186" s="140"/>
      <c r="C186" s="65" t="s">
        <v>152</v>
      </c>
      <c r="D186" s="66"/>
      <c r="E186" s="67"/>
      <c r="F186" s="56"/>
      <c r="G186" s="76">
        <f t="shared" si="28"/>
        <v>0</v>
      </c>
      <c r="H186" s="68"/>
      <c r="I186" s="140"/>
    </row>
    <row r="187" spans="1:9" ht="12.75" customHeight="1" x14ac:dyDescent="0.2">
      <c r="A187" s="143"/>
      <c r="B187" s="140"/>
      <c r="C187" s="65" t="s">
        <v>153</v>
      </c>
      <c r="D187" s="66"/>
      <c r="E187" s="67"/>
      <c r="F187" s="56"/>
      <c r="G187" s="76">
        <f t="shared" si="28"/>
        <v>0</v>
      </c>
      <c r="H187" s="68"/>
      <c r="I187" s="140"/>
    </row>
    <row r="188" spans="1:9" ht="12.75" customHeight="1" x14ac:dyDescent="0.2">
      <c r="A188" s="143"/>
      <c r="B188" s="140"/>
      <c r="C188" s="65" t="s">
        <v>154</v>
      </c>
      <c r="D188" s="66"/>
      <c r="E188" s="67"/>
      <c r="F188" s="56"/>
      <c r="G188" s="76">
        <f t="shared" si="28"/>
        <v>0</v>
      </c>
      <c r="H188" s="68"/>
      <c r="I188" s="140"/>
    </row>
    <row r="189" spans="1:9" ht="12.75" customHeight="1" x14ac:dyDescent="0.2">
      <c r="A189" s="143"/>
      <c r="B189" s="140"/>
      <c r="C189" s="68" t="s">
        <v>155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4"/>
      <c r="B190" s="141"/>
      <c r="C190" s="68" t="s">
        <v>155</v>
      </c>
      <c r="D190" s="66"/>
      <c r="E190" s="67"/>
      <c r="F190" s="56"/>
      <c r="G190" s="76">
        <f t="shared" si="28"/>
        <v>0</v>
      </c>
      <c r="H190" s="68"/>
      <c r="I190" s="141"/>
    </row>
    <row r="191" spans="1:9" ht="12.75" customHeight="1" x14ac:dyDescent="0.2">
      <c r="A191" s="142" t="s">
        <v>191</v>
      </c>
      <c r="B191" s="139" t="s">
        <v>149</v>
      </c>
      <c r="C191" s="62" t="s">
        <v>150</v>
      </c>
      <c r="D191" s="63"/>
      <c r="E191" s="64"/>
      <c r="F191" s="57"/>
      <c r="G191" s="75">
        <f>SUM(G192:G197)</f>
        <v>0</v>
      </c>
      <c r="H191" s="75">
        <f>ROUND(G191*$D$7,2)</f>
        <v>0</v>
      </c>
      <c r="I191" s="139"/>
    </row>
    <row r="192" spans="1:9" ht="12.75" customHeight="1" x14ac:dyDescent="0.2">
      <c r="A192" s="143"/>
      <c r="B192" s="140"/>
      <c r="C192" s="65" t="s">
        <v>151</v>
      </c>
      <c r="D192" s="66"/>
      <c r="E192" s="67"/>
      <c r="F192" s="56"/>
      <c r="G192" s="76">
        <f t="shared" ref="G192:G197" si="29">ROUND(E192*F192,2)</f>
        <v>0</v>
      </c>
      <c r="H192" s="68"/>
      <c r="I192" s="140"/>
    </row>
    <row r="193" spans="1:12" ht="12.75" customHeight="1" x14ac:dyDescent="0.2">
      <c r="A193" s="143"/>
      <c r="B193" s="140"/>
      <c r="C193" s="65" t="s">
        <v>152</v>
      </c>
      <c r="D193" s="66"/>
      <c r="E193" s="67"/>
      <c r="F193" s="56"/>
      <c r="G193" s="76">
        <f t="shared" si="29"/>
        <v>0</v>
      </c>
      <c r="H193" s="68"/>
      <c r="I193" s="140"/>
    </row>
    <row r="194" spans="1:12" ht="12.75" customHeight="1" x14ac:dyDescent="0.2">
      <c r="A194" s="143"/>
      <c r="B194" s="140"/>
      <c r="C194" s="65" t="s">
        <v>153</v>
      </c>
      <c r="D194" s="66"/>
      <c r="E194" s="67"/>
      <c r="F194" s="56"/>
      <c r="G194" s="76">
        <f t="shared" si="29"/>
        <v>0</v>
      </c>
      <c r="H194" s="68"/>
      <c r="I194" s="140"/>
    </row>
    <row r="195" spans="1:12" x14ac:dyDescent="0.2">
      <c r="A195" s="143"/>
      <c r="B195" s="140"/>
      <c r="C195" s="65" t="s">
        <v>154</v>
      </c>
      <c r="D195" s="66"/>
      <c r="E195" s="67"/>
      <c r="F195" s="56"/>
      <c r="G195" s="76">
        <f t="shared" si="29"/>
        <v>0</v>
      </c>
      <c r="H195" s="68"/>
      <c r="I195" s="140"/>
    </row>
    <row r="196" spans="1:12" x14ac:dyDescent="0.2">
      <c r="A196" s="143"/>
      <c r="B196" s="140"/>
      <c r="C196" s="68" t="s">
        <v>155</v>
      </c>
      <c r="D196" s="66"/>
      <c r="E196" s="67"/>
      <c r="F196" s="56"/>
      <c r="G196" s="76">
        <f t="shared" si="29"/>
        <v>0</v>
      </c>
      <c r="H196" s="68"/>
      <c r="I196" s="140"/>
    </row>
    <row r="197" spans="1:12" x14ac:dyDescent="0.2">
      <c r="A197" s="144"/>
      <c r="B197" s="141"/>
      <c r="C197" s="68" t="s">
        <v>155</v>
      </c>
      <c r="D197" s="66"/>
      <c r="E197" s="67"/>
      <c r="F197" s="56"/>
      <c r="G197" s="76">
        <f t="shared" si="29"/>
        <v>0</v>
      </c>
      <c r="H197" s="68"/>
      <c r="I197" s="141"/>
    </row>
    <row r="198" spans="1:12" ht="26.25" customHeight="1" x14ac:dyDescent="0.2">
      <c r="A198" s="51" t="s">
        <v>98</v>
      </c>
      <c r="B198" s="175" t="s">
        <v>81</v>
      </c>
      <c r="C198" s="175"/>
      <c r="D198" s="175"/>
      <c r="E198" s="175"/>
      <c r="F198" s="175"/>
      <c r="G198" s="74">
        <f>SUM(G199:G203)</f>
        <v>0</v>
      </c>
      <c r="H198" s="74">
        <f>SUM(H199:H203)</f>
        <v>0</v>
      </c>
      <c r="I198" s="60"/>
      <c r="J198" s="45"/>
      <c r="K198" s="54" t="s">
        <v>148</v>
      </c>
      <c r="L198" s="54" t="s">
        <v>143</v>
      </c>
    </row>
    <row r="199" spans="1:12" x14ac:dyDescent="0.2">
      <c r="A199" s="46" t="s">
        <v>99</v>
      </c>
      <c r="B199" s="135" t="s">
        <v>72</v>
      </c>
      <c r="C199" s="135"/>
      <c r="D199" s="69" t="s">
        <v>125</v>
      </c>
      <c r="E199" s="70"/>
      <c r="F199" s="73">
        <f>K199*L199</f>
        <v>0</v>
      </c>
      <c r="G199" s="73">
        <f t="shared" si="0"/>
        <v>0</v>
      </c>
      <c r="H199" s="73">
        <f>ROUND(G199*$D$7,2)</f>
        <v>0</v>
      </c>
      <c r="I199" s="50"/>
      <c r="J199" s="45"/>
      <c r="K199" s="56"/>
      <c r="L199" s="56"/>
    </row>
    <row r="200" spans="1:12" x14ac:dyDescent="0.2">
      <c r="A200" s="46" t="s">
        <v>100</v>
      </c>
      <c r="B200" s="135" t="s">
        <v>72</v>
      </c>
      <c r="C200" s="135"/>
      <c r="D200" s="69" t="s">
        <v>125</v>
      </c>
      <c r="E200" s="70"/>
      <c r="F200" s="73">
        <f t="shared" ref="F200:F203" si="30">K200*L200</f>
        <v>0</v>
      </c>
      <c r="G200" s="73">
        <f t="shared" si="0"/>
        <v>0</v>
      </c>
      <c r="H200" s="73">
        <f t="shared" ref="H200:H203" si="31">ROUND(G200*$D$7,2)</f>
        <v>0</v>
      </c>
      <c r="I200" s="50"/>
      <c r="J200" s="45"/>
      <c r="K200" s="56"/>
      <c r="L200" s="56"/>
    </row>
    <row r="201" spans="1:12" x14ac:dyDescent="0.2">
      <c r="A201" s="46" t="s">
        <v>101</v>
      </c>
      <c r="B201" s="135" t="s">
        <v>72</v>
      </c>
      <c r="C201" s="135"/>
      <c r="D201" s="69" t="s">
        <v>125</v>
      </c>
      <c r="E201" s="70"/>
      <c r="F201" s="73">
        <f t="shared" si="30"/>
        <v>0</v>
      </c>
      <c r="G201" s="73">
        <f t="shared" si="0"/>
        <v>0</v>
      </c>
      <c r="H201" s="73">
        <f t="shared" si="31"/>
        <v>0</v>
      </c>
      <c r="I201" s="50"/>
      <c r="J201" s="45"/>
      <c r="K201" s="56"/>
      <c r="L201" s="56"/>
    </row>
    <row r="202" spans="1:12" x14ac:dyDescent="0.2">
      <c r="A202" s="46" t="s">
        <v>102</v>
      </c>
      <c r="B202" s="135" t="s">
        <v>72</v>
      </c>
      <c r="C202" s="135"/>
      <c r="D202" s="69" t="s">
        <v>125</v>
      </c>
      <c r="E202" s="70"/>
      <c r="F202" s="73">
        <f t="shared" si="30"/>
        <v>0</v>
      </c>
      <c r="G202" s="73">
        <f t="shared" si="0"/>
        <v>0</v>
      </c>
      <c r="H202" s="73">
        <f t="shared" si="31"/>
        <v>0</v>
      </c>
      <c r="I202" s="50"/>
      <c r="J202" s="45"/>
      <c r="K202" s="56"/>
      <c r="L202" s="56"/>
    </row>
    <row r="203" spans="1:12" x14ac:dyDescent="0.2">
      <c r="A203" s="46" t="s">
        <v>103</v>
      </c>
      <c r="B203" s="135" t="s">
        <v>72</v>
      </c>
      <c r="C203" s="135"/>
      <c r="D203" s="69" t="s">
        <v>125</v>
      </c>
      <c r="E203" s="70"/>
      <c r="F203" s="73">
        <f t="shared" si="30"/>
        <v>0</v>
      </c>
      <c r="G203" s="73">
        <f t="shared" si="0"/>
        <v>0</v>
      </c>
      <c r="H203" s="73">
        <f t="shared" si="31"/>
        <v>0</v>
      </c>
      <c r="I203" s="50"/>
      <c r="J203" s="45"/>
      <c r="K203" s="56"/>
      <c r="L203" s="56"/>
    </row>
    <row r="204" spans="1:12" ht="26.25" customHeight="1" x14ac:dyDescent="0.2">
      <c r="A204" s="51" t="s">
        <v>104</v>
      </c>
      <c r="B204" s="175" t="s">
        <v>110</v>
      </c>
      <c r="C204" s="175"/>
      <c r="D204" s="175"/>
      <c r="E204" s="175"/>
      <c r="F204" s="175"/>
      <c r="G204" s="74">
        <f>SUM(G205:G209)</f>
        <v>0</v>
      </c>
      <c r="H204" s="74">
        <f>SUM(H205:H209)</f>
        <v>0</v>
      </c>
      <c r="I204" s="60"/>
      <c r="J204" s="45"/>
      <c r="K204" s="54" t="s">
        <v>148</v>
      </c>
      <c r="L204" s="54" t="s">
        <v>143</v>
      </c>
    </row>
    <row r="205" spans="1:12" x14ac:dyDescent="0.2">
      <c r="A205" s="46" t="s">
        <v>105</v>
      </c>
      <c r="B205" s="135" t="s">
        <v>111</v>
      </c>
      <c r="C205" s="135"/>
      <c r="D205" s="69" t="s">
        <v>125</v>
      </c>
      <c r="E205" s="70"/>
      <c r="F205" s="73">
        <f>K205*L205</f>
        <v>0</v>
      </c>
      <c r="G205" s="73">
        <f t="shared" ref="G205:G209" si="32">ROUND(E205*F205,2)</f>
        <v>0</v>
      </c>
      <c r="H205" s="73">
        <f t="shared" ref="H205:H209" si="33">ROUND(G205*$D$7,2)</f>
        <v>0</v>
      </c>
      <c r="I205" s="50"/>
      <c r="J205" s="45"/>
      <c r="K205" s="56"/>
      <c r="L205" s="56"/>
    </row>
    <row r="206" spans="1:12" x14ac:dyDescent="0.2">
      <c r="A206" s="46" t="s">
        <v>106</v>
      </c>
      <c r="B206" s="135" t="s">
        <v>111</v>
      </c>
      <c r="C206" s="135"/>
      <c r="D206" s="69" t="s">
        <v>125</v>
      </c>
      <c r="E206" s="70"/>
      <c r="F206" s="73">
        <f t="shared" ref="F206:F209" si="34">K206*L206</f>
        <v>0</v>
      </c>
      <c r="G206" s="73">
        <f t="shared" si="32"/>
        <v>0</v>
      </c>
      <c r="H206" s="73">
        <f t="shared" si="33"/>
        <v>0</v>
      </c>
      <c r="I206" s="50"/>
      <c r="J206" s="45"/>
      <c r="K206" s="56"/>
      <c r="L206" s="56"/>
    </row>
    <row r="207" spans="1:12" x14ac:dyDescent="0.2">
      <c r="A207" s="46" t="s">
        <v>107</v>
      </c>
      <c r="B207" s="135" t="s">
        <v>111</v>
      </c>
      <c r="C207" s="135"/>
      <c r="D207" s="69" t="s">
        <v>125</v>
      </c>
      <c r="E207" s="70"/>
      <c r="F207" s="73">
        <f t="shared" si="34"/>
        <v>0</v>
      </c>
      <c r="G207" s="73">
        <f t="shared" si="32"/>
        <v>0</v>
      </c>
      <c r="H207" s="73">
        <f t="shared" si="33"/>
        <v>0</v>
      </c>
      <c r="I207" s="50"/>
      <c r="J207" s="45"/>
      <c r="K207" s="56"/>
      <c r="L207" s="56"/>
    </row>
    <row r="208" spans="1:12" x14ac:dyDescent="0.2">
      <c r="A208" s="46" t="s">
        <v>108</v>
      </c>
      <c r="B208" s="135" t="s">
        <v>111</v>
      </c>
      <c r="C208" s="135"/>
      <c r="D208" s="69" t="s">
        <v>125</v>
      </c>
      <c r="E208" s="70"/>
      <c r="F208" s="73">
        <f t="shared" si="34"/>
        <v>0</v>
      </c>
      <c r="G208" s="73">
        <f t="shared" si="32"/>
        <v>0</v>
      </c>
      <c r="H208" s="73">
        <f t="shared" si="33"/>
        <v>0</v>
      </c>
      <c r="I208" s="50"/>
      <c r="J208" s="45"/>
      <c r="K208" s="56"/>
      <c r="L208" s="56"/>
    </row>
    <row r="209" spans="1:12" x14ac:dyDescent="0.2">
      <c r="A209" s="46" t="s">
        <v>109</v>
      </c>
      <c r="B209" s="135" t="s">
        <v>111</v>
      </c>
      <c r="C209" s="135"/>
      <c r="D209" s="69" t="s">
        <v>125</v>
      </c>
      <c r="E209" s="70"/>
      <c r="F209" s="73">
        <f t="shared" si="34"/>
        <v>0</v>
      </c>
      <c r="G209" s="73">
        <f t="shared" si="32"/>
        <v>0</v>
      </c>
      <c r="H209" s="73">
        <f t="shared" si="33"/>
        <v>0</v>
      </c>
      <c r="I209" s="50"/>
      <c r="J209" s="45"/>
      <c r="K209" s="56"/>
      <c r="L209" s="56"/>
    </row>
    <row r="210" spans="1:12" x14ac:dyDescent="0.2">
      <c r="A210" s="174" t="s">
        <v>43</v>
      </c>
      <c r="B210" s="174"/>
      <c r="C210" s="174"/>
      <c r="D210" s="174"/>
      <c r="E210" s="174"/>
      <c r="F210" s="174"/>
      <c r="G210" s="72">
        <f>G10+G21</f>
        <v>0</v>
      </c>
      <c r="H210" s="72">
        <f>H10+H21</f>
        <v>0</v>
      </c>
      <c r="I210" s="44"/>
      <c r="J210" s="45"/>
    </row>
    <row r="211" spans="1:12" x14ac:dyDescent="0.2">
      <c r="G211" s="71"/>
      <c r="H211" s="71"/>
    </row>
  </sheetData>
  <sheetProtection algorithmName="SHA-512" hashValue="qWqwu2MlZm00HWurCvVdn0PThqbmHwfJXVrWJrU16qaV/kEkT0011sZ8vT9XiYam0hHz0bQLp1ZIYQpr35DCVQ==" saltValue="HWi4xijQKKKqTw8ntPTzrQ==" spinCount="100000" sheet="1" objects="1" scenarios="1" formatRows="0"/>
  <mergeCells count="200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D6:I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0" priority="1"/>
  </conditionalFormatting>
  <dataValidations count="9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28">
    <tabColor theme="5"/>
    <pageSetUpPr fitToPage="1"/>
  </sheetPr>
  <dimension ref="A1:J34"/>
  <sheetViews>
    <sheetView showGridLines="0" zoomScaleNormal="100" zoomScaleSheetLayoutView="100" workbookViewId="0">
      <selection activeCell="G8" sqref="G8"/>
    </sheetView>
  </sheetViews>
  <sheetFormatPr defaultRowHeight="15" x14ac:dyDescent="0.25"/>
  <cols>
    <col min="1" max="1" width="22.7109375" style="81" customWidth="1"/>
    <col min="2" max="2" width="19.7109375" style="81" customWidth="1"/>
    <col min="3" max="10" width="17.140625" style="81" customWidth="1"/>
    <col min="11" max="16384" width="9.140625" style="81"/>
  </cols>
  <sheetData>
    <row r="1" spans="1:8" ht="18.75" x14ac:dyDescent="0.3">
      <c r="A1" s="107" t="s">
        <v>160</v>
      </c>
      <c r="B1" s="108"/>
      <c r="C1" s="108"/>
      <c r="D1" s="108"/>
      <c r="E1" s="108"/>
      <c r="F1" s="108"/>
    </row>
    <row r="2" spans="1:8" x14ac:dyDescent="0.25">
      <c r="A2" s="82"/>
      <c r="B2" s="82"/>
      <c r="C2" s="82"/>
      <c r="D2" s="82"/>
      <c r="E2" s="82"/>
      <c r="F2" s="82"/>
    </row>
    <row r="3" spans="1:8" ht="49.5" customHeight="1" x14ac:dyDescent="0.25">
      <c r="A3" s="185" t="s">
        <v>256</v>
      </c>
      <c r="B3" s="186"/>
      <c r="C3" s="186"/>
      <c r="D3" s="186"/>
      <c r="E3" s="186"/>
      <c r="F3" s="186"/>
      <c r="G3" s="186"/>
      <c r="H3" s="186"/>
    </row>
    <row r="4" spans="1:8" x14ac:dyDescent="0.25">
      <c r="A4" s="85"/>
      <c r="B4" s="85"/>
      <c r="C4" s="85"/>
      <c r="D4" s="85"/>
      <c r="E4" s="85"/>
      <c r="F4" s="85"/>
    </row>
    <row r="5" spans="1:8" x14ac:dyDescent="0.25">
      <c r="A5" s="184" t="s">
        <v>170</v>
      </c>
      <c r="B5" s="184"/>
      <c r="C5" s="184"/>
      <c r="D5" s="184"/>
      <c r="E5" s="184"/>
      <c r="F5" s="184"/>
    </row>
    <row r="6" spans="1:8" x14ac:dyDescent="0.25">
      <c r="A6" s="178" t="s">
        <v>164</v>
      </c>
      <c r="B6" s="179"/>
      <c r="C6" s="180"/>
      <c r="D6" s="83" t="s">
        <v>166</v>
      </c>
      <c r="E6" s="83" t="s">
        <v>167</v>
      </c>
      <c r="F6" s="83" t="s">
        <v>168</v>
      </c>
      <c r="G6" s="83" t="s">
        <v>169</v>
      </c>
      <c r="H6" s="83" t="s">
        <v>165</v>
      </c>
    </row>
    <row r="7" spans="1:8" x14ac:dyDescent="0.25">
      <c r="A7" s="187" t="s">
        <v>172</v>
      </c>
      <c r="B7" s="188"/>
      <c r="C7" s="188"/>
      <c r="D7" s="188"/>
      <c r="E7" s="188"/>
      <c r="F7" s="188"/>
      <c r="G7" s="188"/>
      <c r="H7" s="189"/>
    </row>
    <row r="8" spans="1:8" x14ac:dyDescent="0.25">
      <c r="A8" s="181" t="s">
        <v>173</v>
      </c>
      <c r="B8" s="182"/>
      <c r="C8" s="183"/>
      <c r="D8" s="84"/>
      <c r="E8" s="84"/>
      <c r="F8" s="84"/>
      <c r="G8" s="84"/>
      <c r="H8" s="86">
        <f>SUM(D8:G8)</f>
        <v>0</v>
      </c>
    </row>
    <row r="9" spans="1:8" x14ac:dyDescent="0.25">
      <c r="A9" s="181" t="s">
        <v>174</v>
      </c>
      <c r="B9" s="182"/>
      <c r="C9" s="183"/>
      <c r="D9" s="86">
        <f>D8*DATA!C2</f>
        <v>0</v>
      </c>
      <c r="E9" s="86">
        <f>E8*DATA!C3</f>
        <v>0</v>
      </c>
      <c r="F9" s="86">
        <f>F8*DATA!C4</f>
        <v>0</v>
      </c>
      <c r="G9" s="86">
        <f>G8*DATA!C5</f>
        <v>0</v>
      </c>
      <c r="H9" s="86">
        <f>SUM(D9:G9)</f>
        <v>0</v>
      </c>
    </row>
    <row r="10" spans="1:8" x14ac:dyDescent="0.25">
      <c r="A10" s="187" t="s">
        <v>192</v>
      </c>
      <c r="B10" s="188"/>
      <c r="C10" s="188"/>
      <c r="D10" s="188"/>
      <c r="E10" s="188"/>
      <c r="F10" s="188"/>
      <c r="G10" s="188"/>
      <c r="H10" s="189"/>
    </row>
    <row r="11" spans="1:8" ht="15" customHeight="1" x14ac:dyDescent="0.25">
      <c r="A11" s="181" t="s">
        <v>175</v>
      </c>
      <c r="B11" s="182"/>
      <c r="C11" s="183"/>
      <c r="D11" s="84"/>
      <c r="E11" s="84"/>
      <c r="F11" s="84"/>
      <c r="G11" s="84"/>
      <c r="H11" s="86">
        <f>SUM(D11:G11)</f>
        <v>0</v>
      </c>
    </row>
    <row r="12" spans="1:8" ht="15" customHeight="1" x14ac:dyDescent="0.25">
      <c r="A12" s="181" t="s">
        <v>176</v>
      </c>
      <c r="B12" s="182"/>
      <c r="C12" s="183"/>
      <c r="D12" s="86">
        <f>D11*DATA!D2</f>
        <v>0</v>
      </c>
      <c r="E12" s="86">
        <f>E11*DATA!D3</f>
        <v>0</v>
      </c>
      <c r="F12" s="86">
        <f>F11*DATA!D4</f>
        <v>0</v>
      </c>
      <c r="G12" s="86">
        <f>G11*DATA!D5</f>
        <v>0</v>
      </c>
      <c r="H12" s="86">
        <f>SUM(D12:G12)</f>
        <v>0</v>
      </c>
    </row>
    <row r="13" spans="1:8" ht="15" customHeight="1" x14ac:dyDescent="0.25">
      <c r="A13" s="85"/>
      <c r="B13" s="85"/>
      <c r="C13" s="85"/>
      <c r="D13" s="85"/>
      <c r="E13" s="85"/>
      <c r="F13" s="85"/>
    </row>
    <row r="14" spans="1:8" ht="15" customHeight="1" x14ac:dyDescent="0.25">
      <c r="A14" s="190" t="s">
        <v>162</v>
      </c>
      <c r="B14" s="190"/>
      <c r="C14" s="190"/>
      <c r="D14" s="87">
        <f>D8+D11</f>
        <v>0</v>
      </c>
      <c r="E14" s="87">
        <f t="shared" ref="E14:H15" si="0">E8+E11</f>
        <v>0</v>
      </c>
      <c r="F14" s="87">
        <f t="shared" si="0"/>
        <v>0</v>
      </c>
      <c r="G14" s="87">
        <f t="shared" si="0"/>
        <v>0</v>
      </c>
      <c r="H14" s="87">
        <f t="shared" si="0"/>
        <v>0</v>
      </c>
    </row>
    <row r="15" spans="1:8" ht="15" customHeight="1" x14ac:dyDescent="0.25">
      <c r="A15" s="190" t="s">
        <v>177</v>
      </c>
      <c r="B15" s="190"/>
      <c r="C15" s="190"/>
      <c r="D15" s="87">
        <f>D9+D12</f>
        <v>0</v>
      </c>
      <c r="E15" s="87">
        <f t="shared" si="0"/>
        <v>0</v>
      </c>
      <c r="F15" s="87">
        <f t="shared" si="0"/>
        <v>0</v>
      </c>
      <c r="G15" s="87">
        <f t="shared" si="0"/>
        <v>0</v>
      </c>
      <c r="H15" s="87">
        <f t="shared" si="0"/>
        <v>0</v>
      </c>
    </row>
    <row r="18" spans="1:10" s="111" customFormat="1" x14ac:dyDescent="0.25">
      <c r="A18" s="109" t="s">
        <v>257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s="111" customFormat="1" x14ac:dyDescent="0.25">
      <c r="A19" s="112" t="str">
        <f>IF(B24+B27+B30=0,"",IF(OR(B21/B33*100&gt;70,B24/B33*100&gt;70,B27/B33*100,B30/B33*100),"Klaida: Nei vienas juridinis asmuo negali patirti daugiau negu 70% išlaidų!",""))</f>
        <v/>
      </c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s="114" customFormat="1" x14ac:dyDescent="0.25">
      <c r="A20" s="119" t="s">
        <v>251</v>
      </c>
      <c r="B20" s="120" t="str">
        <f>_xlfn.IFNA(VLOOKUP("Pareiškėjas",DATA!N2:O5,2,FALSE),"")</f>
        <v/>
      </c>
      <c r="C20" s="113"/>
      <c r="D20" s="113"/>
      <c r="E20" s="113"/>
      <c r="F20" s="113"/>
      <c r="G20" s="113"/>
      <c r="H20" s="113"/>
      <c r="I20" s="113"/>
      <c r="J20" s="113"/>
    </row>
    <row r="21" spans="1:10" s="114" customFormat="1" x14ac:dyDescent="0.25">
      <c r="A21" s="117" t="s">
        <v>252</v>
      </c>
      <c r="B21" s="87">
        <f>+DATA!$I$2+D14</f>
        <v>0</v>
      </c>
    </row>
    <row r="22" spans="1:10" s="114" customFormat="1" x14ac:dyDescent="0.25">
      <c r="A22" s="117" t="s">
        <v>86</v>
      </c>
      <c r="B22" s="87">
        <f>DATA!$J$2+D15</f>
        <v>0</v>
      </c>
    </row>
    <row r="23" spans="1:10" s="114" customFormat="1" x14ac:dyDescent="0.25">
      <c r="A23" s="121" t="s">
        <v>253</v>
      </c>
      <c r="B23" s="122" t="str">
        <f>_xlfn.IFNA(VLOOKUP("Partneris Nr. 1",DATA!N2:O5,2,FALSE),"")</f>
        <v/>
      </c>
      <c r="C23" s="115"/>
      <c r="D23" s="115"/>
      <c r="E23" s="115"/>
      <c r="F23" s="115"/>
      <c r="G23" s="115"/>
      <c r="H23" s="115"/>
      <c r="I23" s="115"/>
      <c r="J23" s="115"/>
    </row>
    <row r="24" spans="1:10" s="114" customFormat="1" x14ac:dyDescent="0.25">
      <c r="A24" s="117" t="s">
        <v>252</v>
      </c>
      <c r="B24" s="87">
        <f>DATA!$I$3+E14</f>
        <v>0</v>
      </c>
      <c r="C24" s="115"/>
      <c r="D24" s="115"/>
      <c r="E24" s="115"/>
      <c r="F24" s="115"/>
      <c r="G24" s="115"/>
      <c r="H24" s="115"/>
      <c r="I24" s="115"/>
      <c r="J24" s="115"/>
    </row>
    <row r="25" spans="1:10" s="114" customFormat="1" x14ac:dyDescent="0.25">
      <c r="A25" s="117" t="s">
        <v>86</v>
      </c>
      <c r="B25" s="87">
        <f>DATA!$J$3+E15</f>
        <v>0</v>
      </c>
      <c r="C25" s="115"/>
      <c r="D25" s="115"/>
      <c r="E25" s="115"/>
      <c r="F25" s="115"/>
      <c r="G25" s="115"/>
      <c r="H25" s="115"/>
      <c r="I25" s="115"/>
      <c r="J25" s="115"/>
    </row>
    <row r="26" spans="1:10" s="116" customFormat="1" x14ac:dyDescent="0.25">
      <c r="A26" s="121" t="s">
        <v>254</v>
      </c>
      <c r="B26" s="123" t="str">
        <f>_xlfn.IFNA(VLOOKUP("Partneris Nr. 2",DATA!N2:O5,2,FALSE),"")</f>
        <v/>
      </c>
    </row>
    <row r="27" spans="1:10" s="116" customFormat="1" x14ac:dyDescent="0.25">
      <c r="A27" s="117" t="s">
        <v>252</v>
      </c>
      <c r="B27" s="87">
        <f>DATA!$I$4+F14</f>
        <v>0</v>
      </c>
    </row>
    <row r="28" spans="1:10" s="116" customFormat="1" x14ac:dyDescent="0.25">
      <c r="A28" s="117" t="s">
        <v>86</v>
      </c>
      <c r="B28" s="87">
        <f>DATA!$J$4+F15</f>
        <v>0</v>
      </c>
    </row>
    <row r="29" spans="1:10" s="116" customFormat="1" x14ac:dyDescent="0.25">
      <c r="A29" s="121" t="s">
        <v>255</v>
      </c>
      <c r="B29" s="123" t="str">
        <f>_xlfn.IFNA(VLOOKUP("Partneris Nr. 3",DATA!N2:O5,2,FALSE),"")</f>
        <v/>
      </c>
    </row>
    <row r="30" spans="1:10" s="116" customFormat="1" x14ac:dyDescent="0.25">
      <c r="A30" s="118" t="s">
        <v>252</v>
      </c>
      <c r="B30" s="87">
        <f>DATA!$I$5+G14</f>
        <v>0</v>
      </c>
    </row>
    <row r="31" spans="1:10" s="116" customFormat="1" x14ac:dyDescent="0.25">
      <c r="A31" s="118" t="s">
        <v>86</v>
      </c>
      <c r="B31" s="87">
        <f>DATA!$J$5+G15</f>
        <v>0</v>
      </c>
    </row>
    <row r="32" spans="1:10" s="116" customFormat="1" x14ac:dyDescent="0.25">
      <c r="A32" s="176" t="s">
        <v>84</v>
      </c>
      <c r="B32" s="177"/>
    </row>
    <row r="33" spans="1:2" s="116" customFormat="1" x14ac:dyDescent="0.25">
      <c r="A33" s="118" t="s">
        <v>252</v>
      </c>
      <c r="B33" s="87">
        <f>B21+B24+B27+B30</f>
        <v>0</v>
      </c>
    </row>
    <row r="34" spans="1:2" s="116" customFormat="1" x14ac:dyDescent="0.25">
      <c r="A34" s="118" t="s">
        <v>86</v>
      </c>
      <c r="B34" s="87">
        <f>+B22+B25+B28+B31</f>
        <v>0</v>
      </c>
    </row>
  </sheetData>
  <sheetProtection algorithmName="SHA-512" hashValue="O73shRzAcS0UNackGenX3Gc20vS5n4+fW4Sd1wSgeSOVfIia459giVRWtSWP4D/hSV+NyXfnwQi4k8X1kNDfrQ==" saltValue="wjeF2+g8i8Ub2VbpDtREmQ==" spinCount="100000" sheet="1" objects="1" scenarios="1" formatRows="0"/>
  <mergeCells count="12">
    <mergeCell ref="A32:B32"/>
    <mergeCell ref="A6:C6"/>
    <mergeCell ref="A8:C8"/>
    <mergeCell ref="A5:F5"/>
    <mergeCell ref="A3:H3"/>
    <mergeCell ref="A7:H7"/>
    <mergeCell ref="A15:C15"/>
    <mergeCell ref="A9:C9"/>
    <mergeCell ref="A10:H10"/>
    <mergeCell ref="A11:C11"/>
    <mergeCell ref="A12:C12"/>
    <mergeCell ref="A14:C14"/>
  </mergeCells>
  <pageMargins left="0.31496062992125984" right="0.31496062992125984" top="0.78740157480314965" bottom="0.78740157480314965" header="0.31496062992125984" footer="0.31496062992125984"/>
  <pageSetup paperSize="9" scale="67" fitToHeight="0" orientation="landscape" verticalDpi="0" r:id="rId1"/>
  <headerFooter>
    <oddFooter>&amp;A&amp;RPuslapių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8">
    <pageSetUpPr fitToPage="1"/>
  </sheetPr>
  <dimension ref="A1:H77"/>
  <sheetViews>
    <sheetView tabSelected="1" zoomScale="115" zoomScaleNormal="115" workbookViewId="0">
      <selection activeCell="E76" sqref="E76"/>
    </sheetView>
  </sheetViews>
  <sheetFormatPr defaultRowHeight="12.75" x14ac:dyDescent="0.2"/>
  <cols>
    <col min="1" max="1" width="8.5703125" style="6" customWidth="1"/>
    <col min="2" max="2" width="62" style="6" customWidth="1"/>
    <col min="3" max="3" width="23.140625" style="6" customWidth="1"/>
    <col min="4" max="4" width="16.42578125" style="6" customWidth="1"/>
    <col min="5" max="6" width="17.5703125" style="6" customWidth="1"/>
    <col min="7" max="7" width="17" style="6" customWidth="1"/>
    <col min="8" max="8" width="20" style="6" customWidth="1"/>
    <col min="9" max="16384" width="9.140625" style="6"/>
  </cols>
  <sheetData>
    <row r="1" spans="1:7" ht="15.75" x14ac:dyDescent="0.2">
      <c r="A1" s="132" t="s">
        <v>146</v>
      </c>
      <c r="B1" s="132"/>
      <c r="C1" s="132"/>
      <c r="D1" s="132"/>
      <c r="E1" s="132"/>
      <c r="F1" s="132"/>
    </row>
    <row r="2" spans="1:7" x14ac:dyDescent="0.2">
      <c r="A2" s="7"/>
      <c r="B2" s="7"/>
      <c r="C2" s="7"/>
      <c r="D2" s="7"/>
      <c r="E2" s="7"/>
      <c r="F2" s="7"/>
    </row>
    <row r="3" spans="1:7" ht="38.25" x14ac:dyDescent="0.2">
      <c r="A3" s="90" t="s">
        <v>161</v>
      </c>
      <c r="B3" s="90" t="s">
        <v>82</v>
      </c>
      <c r="C3" s="90" t="s">
        <v>140</v>
      </c>
      <c r="D3" s="90" t="s">
        <v>141</v>
      </c>
      <c r="E3" s="90" t="s">
        <v>83</v>
      </c>
      <c r="F3" s="90" t="s">
        <v>86</v>
      </c>
    </row>
    <row r="4" spans="1:7" hidden="1" x14ac:dyDescent="0.2">
      <c r="A4" s="8" t="s">
        <v>133</v>
      </c>
      <c r="B4" s="9" t="s">
        <v>0</v>
      </c>
      <c r="C4" s="9"/>
      <c r="D4" s="9"/>
      <c r="E4" s="10">
        <f>SUM(E5:E29)</f>
        <v>0</v>
      </c>
      <c r="F4" s="10">
        <f>SUM(F5:F29)</f>
        <v>0</v>
      </c>
    </row>
    <row r="5" spans="1:7" hidden="1" x14ac:dyDescent="0.2">
      <c r="A5" s="11">
        <f>'1'!$D$2</f>
        <v>0</v>
      </c>
      <c r="B5" s="12">
        <f>'1'!$D$3</f>
        <v>0</v>
      </c>
      <c r="C5" s="12">
        <f>'1'!$D$4</f>
        <v>0</v>
      </c>
      <c r="D5" s="12" t="str">
        <f>'1'!$H$4</f>
        <v>1</v>
      </c>
      <c r="E5" s="13">
        <f>'1'!$G$10</f>
        <v>0</v>
      </c>
      <c r="F5" s="13">
        <f>'1'!$H$10</f>
        <v>0</v>
      </c>
      <c r="G5" s="14"/>
    </row>
    <row r="6" spans="1:7" hidden="1" x14ac:dyDescent="0.2">
      <c r="A6" s="15">
        <f>'2'!$D$2</f>
        <v>0</v>
      </c>
      <c r="B6" s="16">
        <f>'2'!$D$3</f>
        <v>0</v>
      </c>
      <c r="C6" s="16">
        <f>'2'!$D$4</f>
        <v>0</v>
      </c>
      <c r="D6" s="16">
        <f>'2'!$H$4</f>
        <v>0</v>
      </c>
      <c r="E6" s="13">
        <f>'2'!$G$10</f>
        <v>0</v>
      </c>
      <c r="F6" s="13">
        <f>'2'!$H$10</f>
        <v>0</v>
      </c>
    </row>
    <row r="7" spans="1:7" hidden="1" x14ac:dyDescent="0.2">
      <c r="A7" s="15">
        <f>'3'!$D$2</f>
        <v>0</v>
      </c>
      <c r="B7" s="16">
        <f>'3'!$D$3</f>
        <v>0</v>
      </c>
      <c r="C7" s="16">
        <f>'3'!$D$4</f>
        <v>0</v>
      </c>
      <c r="D7" s="16">
        <f>'3'!$H$4</f>
        <v>0</v>
      </c>
      <c r="E7" s="13">
        <f>'3'!$G$10</f>
        <v>0</v>
      </c>
      <c r="F7" s="13">
        <f>'3'!$H$10</f>
        <v>0</v>
      </c>
    </row>
    <row r="8" spans="1:7" hidden="1" x14ac:dyDescent="0.2">
      <c r="A8" s="15">
        <f>'4'!$D$2</f>
        <v>0</v>
      </c>
      <c r="B8" s="16">
        <f>'4'!$D$3</f>
        <v>0</v>
      </c>
      <c r="C8" s="16">
        <f>'4'!$D$4</f>
        <v>0</v>
      </c>
      <c r="D8" s="16">
        <f>'4'!$H$4</f>
        <v>0</v>
      </c>
      <c r="E8" s="13">
        <f>'4'!$G$10</f>
        <v>0</v>
      </c>
      <c r="F8" s="13">
        <f>'4'!$H$10</f>
        <v>0</v>
      </c>
    </row>
    <row r="9" spans="1:7" hidden="1" x14ac:dyDescent="0.2">
      <c r="A9" s="15">
        <f>'5'!$D$2</f>
        <v>0</v>
      </c>
      <c r="B9" s="16">
        <f>'5'!$D$3</f>
        <v>0</v>
      </c>
      <c r="C9" s="16">
        <f>'5'!$D$4</f>
        <v>0</v>
      </c>
      <c r="D9" s="16">
        <f>'5'!$H$4</f>
        <v>0</v>
      </c>
      <c r="E9" s="13">
        <f>'5'!$G$10</f>
        <v>0</v>
      </c>
      <c r="F9" s="13">
        <f>'5'!$H$10</f>
        <v>0</v>
      </c>
    </row>
    <row r="10" spans="1:7" hidden="1" x14ac:dyDescent="0.2">
      <c r="A10" s="15">
        <f>'6'!$D$2</f>
        <v>0</v>
      </c>
      <c r="B10" s="16">
        <f>'6'!$D$3</f>
        <v>0</v>
      </c>
      <c r="C10" s="16">
        <f>'6'!$D$4</f>
        <v>0</v>
      </c>
      <c r="D10" s="16">
        <f>'6'!$H$4</f>
        <v>0</v>
      </c>
      <c r="E10" s="13">
        <f>'6'!$G$10</f>
        <v>0</v>
      </c>
      <c r="F10" s="13">
        <f>'6'!$H$10</f>
        <v>0</v>
      </c>
    </row>
    <row r="11" spans="1:7" hidden="1" x14ac:dyDescent="0.2">
      <c r="A11" s="15">
        <f>'7'!$D$2</f>
        <v>0</v>
      </c>
      <c r="B11" s="16">
        <f>'7'!$D$3</f>
        <v>0</v>
      </c>
      <c r="C11" s="16">
        <f>'7'!$D$4</f>
        <v>0</v>
      </c>
      <c r="D11" s="16">
        <f>'7'!$H$4</f>
        <v>0</v>
      </c>
      <c r="E11" s="13">
        <f>'7'!$G$10</f>
        <v>0</v>
      </c>
      <c r="F11" s="13">
        <f>'7'!$H$10</f>
        <v>0</v>
      </c>
    </row>
    <row r="12" spans="1:7" hidden="1" x14ac:dyDescent="0.2">
      <c r="A12" s="15">
        <f>'8'!$D$2</f>
        <v>0</v>
      </c>
      <c r="B12" s="16">
        <f>'8'!$D$3</f>
        <v>0</v>
      </c>
      <c r="C12" s="16">
        <f>'8'!$D$4</f>
        <v>0</v>
      </c>
      <c r="D12" s="16">
        <f>'8'!$H$4</f>
        <v>0</v>
      </c>
      <c r="E12" s="13">
        <f>'8'!$G$10</f>
        <v>0</v>
      </c>
      <c r="F12" s="13">
        <f>'8'!$H$10</f>
        <v>0</v>
      </c>
    </row>
    <row r="13" spans="1:7" hidden="1" x14ac:dyDescent="0.2">
      <c r="A13" s="15">
        <f>'9'!$D$2</f>
        <v>0</v>
      </c>
      <c r="B13" s="16">
        <f>'9'!$D$3</f>
        <v>0</v>
      </c>
      <c r="C13" s="16">
        <f>'9'!$D$4</f>
        <v>0</v>
      </c>
      <c r="D13" s="16">
        <f>'9'!$H$4</f>
        <v>0</v>
      </c>
      <c r="E13" s="13">
        <f>'9'!$G$10</f>
        <v>0</v>
      </c>
      <c r="F13" s="13">
        <f>'9'!$H$10</f>
        <v>0</v>
      </c>
    </row>
    <row r="14" spans="1:7" hidden="1" x14ac:dyDescent="0.2">
      <c r="A14" s="15">
        <f>'10'!$D$2</f>
        <v>0</v>
      </c>
      <c r="B14" s="16">
        <f>'10'!$D$3</f>
        <v>0</v>
      </c>
      <c r="C14" s="16">
        <f>'10'!$D$4</f>
        <v>0</v>
      </c>
      <c r="D14" s="16">
        <f>'10'!$H$4</f>
        <v>0</v>
      </c>
      <c r="E14" s="13">
        <f>'10'!$G$10</f>
        <v>0</v>
      </c>
      <c r="F14" s="13">
        <f>'10'!$H$10</f>
        <v>0</v>
      </c>
    </row>
    <row r="15" spans="1:7" hidden="1" x14ac:dyDescent="0.2">
      <c r="A15" s="15">
        <f>'11'!$D$2</f>
        <v>0</v>
      </c>
      <c r="B15" s="16">
        <f>'11'!$D$3</f>
        <v>0</v>
      </c>
      <c r="C15" s="16">
        <f>'11'!$D$4</f>
        <v>0</v>
      </c>
      <c r="D15" s="16">
        <f>'11'!$H$4</f>
        <v>0</v>
      </c>
      <c r="E15" s="13">
        <f>'11'!$G$10</f>
        <v>0</v>
      </c>
      <c r="F15" s="13">
        <f>'11'!$H$10</f>
        <v>0</v>
      </c>
    </row>
    <row r="16" spans="1:7" hidden="1" x14ac:dyDescent="0.2">
      <c r="A16" s="15">
        <f>'12'!$D$2</f>
        <v>0</v>
      </c>
      <c r="B16" s="16">
        <f>'12'!$D$3</f>
        <v>0</v>
      </c>
      <c r="C16" s="16">
        <f>'12'!$D$4</f>
        <v>0</v>
      </c>
      <c r="D16" s="16">
        <f>'12'!$H$4</f>
        <v>0</v>
      </c>
      <c r="E16" s="13">
        <f>'12'!$G$10</f>
        <v>0</v>
      </c>
      <c r="F16" s="13">
        <f>'12'!$H$10</f>
        <v>0</v>
      </c>
    </row>
    <row r="17" spans="1:6" hidden="1" x14ac:dyDescent="0.2">
      <c r="A17" s="15">
        <f>'13'!$D$2</f>
        <v>0</v>
      </c>
      <c r="B17" s="16">
        <f>'13'!$D$3</f>
        <v>0</v>
      </c>
      <c r="C17" s="16">
        <f>'13'!$D$4</f>
        <v>0</v>
      </c>
      <c r="D17" s="16">
        <f>'13'!$H$4</f>
        <v>0</v>
      </c>
      <c r="E17" s="13">
        <f>'13'!$G$10</f>
        <v>0</v>
      </c>
      <c r="F17" s="13">
        <f>'13'!$H$10</f>
        <v>0</v>
      </c>
    </row>
    <row r="18" spans="1:6" hidden="1" x14ac:dyDescent="0.2">
      <c r="A18" s="15">
        <f>'14'!$D$2</f>
        <v>0</v>
      </c>
      <c r="B18" s="16">
        <f>'14'!$D$3</f>
        <v>0</v>
      </c>
      <c r="C18" s="16">
        <f>'14'!$D$4</f>
        <v>0</v>
      </c>
      <c r="D18" s="16">
        <f>'14'!$H$4</f>
        <v>0</v>
      </c>
      <c r="E18" s="13">
        <f>'14'!$G$10</f>
        <v>0</v>
      </c>
      <c r="F18" s="13">
        <f>'14'!$H$10</f>
        <v>0</v>
      </c>
    </row>
    <row r="19" spans="1:6" hidden="1" x14ac:dyDescent="0.2">
      <c r="A19" s="15">
        <f>'15'!$D$2</f>
        <v>0</v>
      </c>
      <c r="B19" s="16">
        <f>'15'!$D$3</f>
        <v>0</v>
      </c>
      <c r="C19" s="16">
        <f>'15'!$D$4</f>
        <v>0</v>
      </c>
      <c r="D19" s="16">
        <f>'15'!$H$4</f>
        <v>0</v>
      </c>
      <c r="E19" s="13">
        <f>'15'!$G$10</f>
        <v>0</v>
      </c>
      <c r="F19" s="13">
        <f>'15'!$H$10</f>
        <v>0</v>
      </c>
    </row>
    <row r="20" spans="1:6" hidden="1" x14ac:dyDescent="0.2">
      <c r="A20" s="15">
        <f>'16'!$D$2</f>
        <v>0</v>
      </c>
      <c r="B20" s="16">
        <f>'16'!$D$3</f>
        <v>0</v>
      </c>
      <c r="C20" s="16">
        <f>'16'!$D$4</f>
        <v>0</v>
      </c>
      <c r="D20" s="16">
        <f>'16'!$H$4</f>
        <v>0</v>
      </c>
      <c r="E20" s="13">
        <f>'16'!$G$10</f>
        <v>0</v>
      </c>
      <c r="F20" s="13">
        <f>'16'!$H$10</f>
        <v>0</v>
      </c>
    </row>
    <row r="21" spans="1:6" hidden="1" x14ac:dyDescent="0.2">
      <c r="A21" s="15">
        <f>'17'!$D$2</f>
        <v>0</v>
      </c>
      <c r="B21" s="16">
        <f>'17'!$D$3</f>
        <v>0</v>
      </c>
      <c r="C21" s="16">
        <f>'17'!$D$4</f>
        <v>0</v>
      </c>
      <c r="D21" s="16">
        <f>'17'!$H$4</f>
        <v>0</v>
      </c>
      <c r="E21" s="13">
        <f>'17'!$G$10</f>
        <v>0</v>
      </c>
      <c r="F21" s="13">
        <f>'17'!$H$10</f>
        <v>0</v>
      </c>
    </row>
    <row r="22" spans="1:6" hidden="1" x14ac:dyDescent="0.2">
      <c r="A22" s="15">
        <f>'18'!$D$2</f>
        <v>0</v>
      </c>
      <c r="B22" s="16">
        <f>'18'!$D$3</f>
        <v>0</v>
      </c>
      <c r="C22" s="16">
        <f>'18'!$D$4</f>
        <v>0</v>
      </c>
      <c r="D22" s="16">
        <f>'18'!$H$4</f>
        <v>0</v>
      </c>
      <c r="E22" s="13">
        <f>'18'!$G$10</f>
        <v>0</v>
      </c>
      <c r="F22" s="13">
        <f>'18'!$H$10</f>
        <v>0</v>
      </c>
    </row>
    <row r="23" spans="1:6" hidden="1" x14ac:dyDescent="0.2">
      <c r="A23" s="15">
        <f>'19'!$D$2</f>
        <v>0</v>
      </c>
      <c r="B23" s="16">
        <f>'19'!$D$3</f>
        <v>0</v>
      </c>
      <c r="C23" s="16">
        <f>'19'!$D$4</f>
        <v>0</v>
      </c>
      <c r="D23" s="16">
        <f>'19'!$H$4</f>
        <v>0</v>
      </c>
      <c r="E23" s="13">
        <f>'19'!$G$10</f>
        <v>0</v>
      </c>
      <c r="F23" s="13">
        <f>'19'!$H$10</f>
        <v>0</v>
      </c>
    </row>
    <row r="24" spans="1:6" hidden="1" x14ac:dyDescent="0.2">
      <c r="A24" s="15">
        <f>'20'!$D$2</f>
        <v>0</v>
      </c>
      <c r="B24" s="16">
        <f>'20'!$D$3</f>
        <v>0</v>
      </c>
      <c r="C24" s="16">
        <f>'20'!$D$4</f>
        <v>0</v>
      </c>
      <c r="D24" s="16">
        <f>'20'!$H$4</f>
        <v>0</v>
      </c>
      <c r="E24" s="13">
        <f>'20'!$G$10</f>
        <v>0</v>
      </c>
      <c r="F24" s="13">
        <f>'20'!$H$10</f>
        <v>0</v>
      </c>
    </row>
    <row r="25" spans="1:6" hidden="1" x14ac:dyDescent="0.2">
      <c r="A25" s="15">
        <f>'21'!$D$2</f>
        <v>0</v>
      </c>
      <c r="B25" s="16">
        <f>'21'!$D$3</f>
        <v>0</v>
      </c>
      <c r="C25" s="16">
        <f>'21'!$D$4</f>
        <v>0</v>
      </c>
      <c r="D25" s="16">
        <f>'21'!$H$4</f>
        <v>0</v>
      </c>
      <c r="E25" s="13">
        <f>'21'!$G$10</f>
        <v>0</v>
      </c>
      <c r="F25" s="13">
        <f>'21'!$H$10</f>
        <v>0</v>
      </c>
    </row>
    <row r="26" spans="1:6" hidden="1" x14ac:dyDescent="0.2">
      <c r="A26" s="15">
        <f>'22'!$D$2</f>
        <v>0</v>
      </c>
      <c r="B26" s="16">
        <f>'22'!$D$3</f>
        <v>0</v>
      </c>
      <c r="C26" s="16">
        <f>'22'!$D$4</f>
        <v>0</v>
      </c>
      <c r="D26" s="16">
        <f>'22'!$H$4</f>
        <v>0</v>
      </c>
      <c r="E26" s="13">
        <f>'22'!$G$10</f>
        <v>0</v>
      </c>
      <c r="F26" s="13">
        <f>'22'!$H$10</f>
        <v>0</v>
      </c>
    </row>
    <row r="27" spans="1:6" hidden="1" x14ac:dyDescent="0.2">
      <c r="A27" s="15">
        <f>'23'!$D$2</f>
        <v>0</v>
      </c>
      <c r="B27" s="16">
        <f>'23'!$D$3</f>
        <v>0</v>
      </c>
      <c r="C27" s="16">
        <f>'23'!$D$4</f>
        <v>0</v>
      </c>
      <c r="D27" s="16">
        <f>'23'!$H$4</f>
        <v>0</v>
      </c>
      <c r="E27" s="13">
        <f>'23'!$G$10</f>
        <v>0</v>
      </c>
      <c r="F27" s="13">
        <f>'23'!$H$10</f>
        <v>0</v>
      </c>
    </row>
    <row r="28" spans="1:6" hidden="1" x14ac:dyDescent="0.2">
      <c r="A28" s="15">
        <f>'24'!$D$2</f>
        <v>0</v>
      </c>
      <c r="B28" s="16">
        <f>'24'!$D$3</f>
        <v>0</v>
      </c>
      <c r="C28" s="16">
        <f>'24'!$D$4</f>
        <v>0</v>
      </c>
      <c r="D28" s="16">
        <f>'24'!$H$4</f>
        <v>0</v>
      </c>
      <c r="E28" s="13">
        <f>'24'!$G$10</f>
        <v>0</v>
      </c>
      <c r="F28" s="13">
        <f>'24'!$H$10</f>
        <v>0</v>
      </c>
    </row>
    <row r="29" spans="1:6" hidden="1" x14ac:dyDescent="0.2">
      <c r="A29" s="15">
        <f>'25'!$D$2</f>
        <v>0</v>
      </c>
      <c r="B29" s="16">
        <f>'25'!$D$3</f>
        <v>0</v>
      </c>
      <c r="C29" s="16">
        <f>'25'!$D$4</f>
        <v>0</v>
      </c>
      <c r="D29" s="16">
        <f>'25'!$H$4</f>
        <v>0</v>
      </c>
      <c r="E29" s="13">
        <f>'25'!$G$10</f>
        <v>0</v>
      </c>
      <c r="F29" s="13">
        <f>'25'!$H$10</f>
        <v>0</v>
      </c>
    </row>
    <row r="30" spans="1:6" hidden="1" x14ac:dyDescent="0.2">
      <c r="A30" s="8" t="s">
        <v>126</v>
      </c>
      <c r="B30" s="9" t="s">
        <v>127</v>
      </c>
      <c r="C30" s="9"/>
      <c r="D30" s="9"/>
      <c r="E30" s="10">
        <f>SUM(E31:E55)</f>
        <v>0</v>
      </c>
      <c r="F30" s="10">
        <f>SUM(F31:F55)</f>
        <v>0</v>
      </c>
    </row>
    <row r="31" spans="1:6" hidden="1" x14ac:dyDescent="0.2">
      <c r="A31" s="11">
        <f>'1'!$D$2</f>
        <v>0</v>
      </c>
      <c r="B31" s="12">
        <f>'1'!$D$3</f>
        <v>0</v>
      </c>
      <c r="C31" s="12">
        <f>'1'!$D$4</f>
        <v>0</v>
      </c>
      <c r="D31" s="12" t="str">
        <f>'1'!$H$4</f>
        <v>1</v>
      </c>
      <c r="E31" s="13">
        <f>'1'!$G$21</f>
        <v>0</v>
      </c>
      <c r="F31" s="13">
        <f>'1'!$H$21</f>
        <v>0</v>
      </c>
    </row>
    <row r="32" spans="1:6" hidden="1" x14ac:dyDescent="0.2">
      <c r="A32" s="15">
        <f>'2'!$D$2</f>
        <v>0</v>
      </c>
      <c r="B32" s="16">
        <f>'2'!$D$3</f>
        <v>0</v>
      </c>
      <c r="C32" s="16">
        <f>'2'!$D$4</f>
        <v>0</v>
      </c>
      <c r="D32" s="16">
        <f>'2'!$H$4</f>
        <v>0</v>
      </c>
      <c r="E32" s="13">
        <f>'2'!$G$21</f>
        <v>0</v>
      </c>
      <c r="F32" s="13">
        <f>'2'!$H$21</f>
        <v>0</v>
      </c>
    </row>
    <row r="33" spans="1:6" hidden="1" x14ac:dyDescent="0.2">
      <c r="A33" s="15">
        <f>'3'!$D$2</f>
        <v>0</v>
      </c>
      <c r="B33" s="16">
        <f>'3'!$D$3</f>
        <v>0</v>
      </c>
      <c r="C33" s="16">
        <f>'3'!$D$4</f>
        <v>0</v>
      </c>
      <c r="D33" s="16">
        <f>'3'!$H$4</f>
        <v>0</v>
      </c>
      <c r="E33" s="13">
        <f>'3'!$G$21</f>
        <v>0</v>
      </c>
      <c r="F33" s="13">
        <f>'3'!$H$21</f>
        <v>0</v>
      </c>
    </row>
    <row r="34" spans="1:6" hidden="1" x14ac:dyDescent="0.2">
      <c r="A34" s="15">
        <f>'4'!$D$2</f>
        <v>0</v>
      </c>
      <c r="B34" s="16">
        <f>'4'!$D$3</f>
        <v>0</v>
      </c>
      <c r="C34" s="16">
        <f>'4'!$D$4</f>
        <v>0</v>
      </c>
      <c r="D34" s="16">
        <f>'4'!$H$4</f>
        <v>0</v>
      </c>
      <c r="E34" s="13">
        <f>'4'!$G$21</f>
        <v>0</v>
      </c>
      <c r="F34" s="13">
        <f>'4'!$H$21</f>
        <v>0</v>
      </c>
    </row>
    <row r="35" spans="1:6" hidden="1" x14ac:dyDescent="0.2">
      <c r="A35" s="15">
        <f>'5'!$D$2</f>
        <v>0</v>
      </c>
      <c r="B35" s="16">
        <f>'5'!$D$3</f>
        <v>0</v>
      </c>
      <c r="C35" s="16">
        <f>'5'!$D$4</f>
        <v>0</v>
      </c>
      <c r="D35" s="16">
        <f>'5'!$H$4</f>
        <v>0</v>
      </c>
      <c r="E35" s="13">
        <f>'5'!$G$21</f>
        <v>0</v>
      </c>
      <c r="F35" s="13">
        <f>'5'!$H$21</f>
        <v>0</v>
      </c>
    </row>
    <row r="36" spans="1:6" hidden="1" x14ac:dyDescent="0.2">
      <c r="A36" s="15">
        <f>'6'!$D$2</f>
        <v>0</v>
      </c>
      <c r="B36" s="16">
        <f>'6'!$D$3</f>
        <v>0</v>
      </c>
      <c r="C36" s="16">
        <f>'6'!$D$4</f>
        <v>0</v>
      </c>
      <c r="D36" s="16">
        <f>'6'!$H$4</f>
        <v>0</v>
      </c>
      <c r="E36" s="13">
        <f>'6'!$G$21</f>
        <v>0</v>
      </c>
      <c r="F36" s="13">
        <f>'6'!$H$21</f>
        <v>0</v>
      </c>
    </row>
    <row r="37" spans="1:6" hidden="1" x14ac:dyDescent="0.2">
      <c r="A37" s="15">
        <f>'7'!$D$2</f>
        <v>0</v>
      </c>
      <c r="B37" s="16">
        <f>'7'!$D$3</f>
        <v>0</v>
      </c>
      <c r="C37" s="16">
        <f>'7'!$D$4</f>
        <v>0</v>
      </c>
      <c r="D37" s="16">
        <f>'7'!$H$4</f>
        <v>0</v>
      </c>
      <c r="E37" s="13">
        <f>'7'!$G$21</f>
        <v>0</v>
      </c>
      <c r="F37" s="13">
        <f>'7'!$H$21</f>
        <v>0</v>
      </c>
    </row>
    <row r="38" spans="1:6" hidden="1" x14ac:dyDescent="0.2">
      <c r="A38" s="15">
        <f>'8'!$D$2</f>
        <v>0</v>
      </c>
      <c r="B38" s="16">
        <f>'8'!$D$3</f>
        <v>0</v>
      </c>
      <c r="C38" s="16">
        <f>'8'!$D$4</f>
        <v>0</v>
      </c>
      <c r="D38" s="16">
        <f>'8'!$H$4</f>
        <v>0</v>
      </c>
      <c r="E38" s="13">
        <f>'8'!$G$21</f>
        <v>0</v>
      </c>
      <c r="F38" s="13">
        <f>'8'!$H$21</f>
        <v>0</v>
      </c>
    </row>
    <row r="39" spans="1:6" hidden="1" x14ac:dyDescent="0.2">
      <c r="A39" s="15">
        <f>'9'!$D$2</f>
        <v>0</v>
      </c>
      <c r="B39" s="16">
        <f>'9'!$D$3</f>
        <v>0</v>
      </c>
      <c r="C39" s="16">
        <f>'9'!$D$4</f>
        <v>0</v>
      </c>
      <c r="D39" s="16">
        <f>'9'!$H$4</f>
        <v>0</v>
      </c>
      <c r="E39" s="13">
        <f>'9'!$G$21</f>
        <v>0</v>
      </c>
      <c r="F39" s="13">
        <f>'9'!$H$21</f>
        <v>0</v>
      </c>
    </row>
    <row r="40" spans="1:6" hidden="1" x14ac:dyDescent="0.2">
      <c r="A40" s="15">
        <f>'10'!$D$2</f>
        <v>0</v>
      </c>
      <c r="B40" s="16">
        <f>'10'!$D$3</f>
        <v>0</v>
      </c>
      <c r="C40" s="16">
        <f>'10'!$D$4</f>
        <v>0</v>
      </c>
      <c r="D40" s="16">
        <f>'10'!$H$4</f>
        <v>0</v>
      </c>
      <c r="E40" s="13">
        <f>'10'!$G$21</f>
        <v>0</v>
      </c>
      <c r="F40" s="13">
        <f>'10'!$H$21</f>
        <v>0</v>
      </c>
    </row>
    <row r="41" spans="1:6" hidden="1" x14ac:dyDescent="0.2">
      <c r="A41" s="15">
        <f>'11'!$D$2</f>
        <v>0</v>
      </c>
      <c r="B41" s="16">
        <f>'11'!$D$3</f>
        <v>0</v>
      </c>
      <c r="C41" s="16">
        <f>'11'!$D$4</f>
        <v>0</v>
      </c>
      <c r="D41" s="16">
        <f>'11'!$H$4</f>
        <v>0</v>
      </c>
      <c r="E41" s="13">
        <f>'11'!$G$21</f>
        <v>0</v>
      </c>
      <c r="F41" s="13">
        <f>'11'!$H$21</f>
        <v>0</v>
      </c>
    </row>
    <row r="42" spans="1:6" hidden="1" x14ac:dyDescent="0.2">
      <c r="A42" s="15">
        <f>'12'!$D$2</f>
        <v>0</v>
      </c>
      <c r="B42" s="16">
        <f>'12'!$D$3</f>
        <v>0</v>
      </c>
      <c r="C42" s="16">
        <f>'12'!$D$4</f>
        <v>0</v>
      </c>
      <c r="D42" s="16">
        <f>'12'!$H$4</f>
        <v>0</v>
      </c>
      <c r="E42" s="13">
        <f>'12'!$G$21</f>
        <v>0</v>
      </c>
      <c r="F42" s="13">
        <f>'12'!$H$21</f>
        <v>0</v>
      </c>
    </row>
    <row r="43" spans="1:6" hidden="1" x14ac:dyDescent="0.2">
      <c r="A43" s="15">
        <f>'13'!$D$2</f>
        <v>0</v>
      </c>
      <c r="B43" s="16">
        <f>'13'!$D$3</f>
        <v>0</v>
      </c>
      <c r="C43" s="16">
        <f>'13'!$D$4</f>
        <v>0</v>
      </c>
      <c r="D43" s="16">
        <f>'13'!$H$4</f>
        <v>0</v>
      </c>
      <c r="E43" s="13">
        <f>'13'!$G$21</f>
        <v>0</v>
      </c>
      <c r="F43" s="13">
        <f>'13'!$H$21</f>
        <v>0</v>
      </c>
    </row>
    <row r="44" spans="1:6" hidden="1" x14ac:dyDescent="0.2">
      <c r="A44" s="15">
        <f>'14'!$D$2</f>
        <v>0</v>
      </c>
      <c r="B44" s="16">
        <f>'14'!$D$3</f>
        <v>0</v>
      </c>
      <c r="C44" s="16">
        <f>'14'!$D$4</f>
        <v>0</v>
      </c>
      <c r="D44" s="16">
        <f>'14'!$H$4</f>
        <v>0</v>
      </c>
      <c r="E44" s="13">
        <f>'14'!$G$21</f>
        <v>0</v>
      </c>
      <c r="F44" s="13">
        <f>'14'!$H$21</f>
        <v>0</v>
      </c>
    </row>
    <row r="45" spans="1:6" hidden="1" x14ac:dyDescent="0.2">
      <c r="A45" s="15">
        <f>'15'!$D$2</f>
        <v>0</v>
      </c>
      <c r="B45" s="16">
        <f>'15'!$D$3</f>
        <v>0</v>
      </c>
      <c r="C45" s="16">
        <f>'15'!$D$4</f>
        <v>0</v>
      </c>
      <c r="D45" s="16">
        <f>'15'!$H$4</f>
        <v>0</v>
      </c>
      <c r="E45" s="13">
        <f>'15'!$G$21</f>
        <v>0</v>
      </c>
      <c r="F45" s="13">
        <f>'15'!$H$21</f>
        <v>0</v>
      </c>
    </row>
    <row r="46" spans="1:6" hidden="1" x14ac:dyDescent="0.2">
      <c r="A46" s="15">
        <f>'16'!$D$2</f>
        <v>0</v>
      </c>
      <c r="B46" s="16">
        <f>'16'!$D$3</f>
        <v>0</v>
      </c>
      <c r="C46" s="16">
        <f>'16'!$D$4</f>
        <v>0</v>
      </c>
      <c r="D46" s="16">
        <f>'16'!$H$4</f>
        <v>0</v>
      </c>
      <c r="E46" s="13">
        <f>'16'!$G$21</f>
        <v>0</v>
      </c>
      <c r="F46" s="13">
        <f>'16'!$H$21</f>
        <v>0</v>
      </c>
    </row>
    <row r="47" spans="1:6" hidden="1" x14ac:dyDescent="0.2">
      <c r="A47" s="15">
        <f>'17'!$D$2</f>
        <v>0</v>
      </c>
      <c r="B47" s="16">
        <f>'17'!$D$3</f>
        <v>0</v>
      </c>
      <c r="C47" s="16">
        <f>'17'!$D$4</f>
        <v>0</v>
      </c>
      <c r="D47" s="16">
        <f>'17'!$H$4</f>
        <v>0</v>
      </c>
      <c r="E47" s="13">
        <f>'17'!$G$21</f>
        <v>0</v>
      </c>
      <c r="F47" s="13">
        <f>'17'!$H$21</f>
        <v>0</v>
      </c>
    </row>
    <row r="48" spans="1:6" hidden="1" x14ac:dyDescent="0.2">
      <c r="A48" s="15">
        <f>'18'!$D$2</f>
        <v>0</v>
      </c>
      <c r="B48" s="16">
        <f>'18'!$D$3</f>
        <v>0</v>
      </c>
      <c r="C48" s="16">
        <f>'18'!$D$4</f>
        <v>0</v>
      </c>
      <c r="D48" s="16">
        <f>'18'!$H$4</f>
        <v>0</v>
      </c>
      <c r="E48" s="13">
        <f>'18'!$G$21</f>
        <v>0</v>
      </c>
      <c r="F48" s="13">
        <f>'18'!$H$21</f>
        <v>0</v>
      </c>
    </row>
    <row r="49" spans="1:8" hidden="1" x14ac:dyDescent="0.2">
      <c r="A49" s="15">
        <f>'19'!$D$2</f>
        <v>0</v>
      </c>
      <c r="B49" s="16">
        <f>'19'!$D$3</f>
        <v>0</v>
      </c>
      <c r="C49" s="16">
        <f>'19'!$D$4</f>
        <v>0</v>
      </c>
      <c r="D49" s="16">
        <f>'19'!$H$4</f>
        <v>0</v>
      </c>
      <c r="E49" s="13">
        <f>'19'!$G$21</f>
        <v>0</v>
      </c>
      <c r="F49" s="13">
        <f>'19'!$H$21</f>
        <v>0</v>
      </c>
    </row>
    <row r="50" spans="1:8" hidden="1" x14ac:dyDescent="0.2">
      <c r="A50" s="15">
        <f>'20'!$D$2</f>
        <v>0</v>
      </c>
      <c r="B50" s="16">
        <f>'20'!$D$3</f>
        <v>0</v>
      </c>
      <c r="C50" s="16">
        <f>'20'!$D$4</f>
        <v>0</v>
      </c>
      <c r="D50" s="16">
        <f>'20'!$H$4</f>
        <v>0</v>
      </c>
      <c r="E50" s="13">
        <f>'20'!$G$21</f>
        <v>0</v>
      </c>
      <c r="F50" s="13">
        <f>'20'!$H$21</f>
        <v>0</v>
      </c>
    </row>
    <row r="51" spans="1:8" hidden="1" x14ac:dyDescent="0.2">
      <c r="A51" s="15">
        <f>'21'!$D$2</f>
        <v>0</v>
      </c>
      <c r="B51" s="16">
        <f>'21'!$D$3</f>
        <v>0</v>
      </c>
      <c r="C51" s="16">
        <f>'21'!$D$4</f>
        <v>0</v>
      </c>
      <c r="D51" s="16">
        <f>'21'!$H$4</f>
        <v>0</v>
      </c>
      <c r="E51" s="13">
        <f>'21'!$G$21</f>
        <v>0</v>
      </c>
      <c r="F51" s="13">
        <f>'21'!$H$21</f>
        <v>0</v>
      </c>
    </row>
    <row r="52" spans="1:8" hidden="1" x14ac:dyDescent="0.2">
      <c r="A52" s="15">
        <f>'22'!$D$2</f>
        <v>0</v>
      </c>
      <c r="B52" s="16">
        <f>'22'!$D$3</f>
        <v>0</v>
      </c>
      <c r="C52" s="16">
        <f>'22'!$D$4</f>
        <v>0</v>
      </c>
      <c r="D52" s="16">
        <f>'22'!$H$4</f>
        <v>0</v>
      </c>
      <c r="E52" s="13">
        <f>'22'!$G$21</f>
        <v>0</v>
      </c>
      <c r="F52" s="13">
        <f>'22'!$H$21</f>
        <v>0</v>
      </c>
    </row>
    <row r="53" spans="1:8" hidden="1" x14ac:dyDescent="0.2">
      <c r="A53" s="15">
        <f>'23'!$D$2</f>
        <v>0</v>
      </c>
      <c r="B53" s="16">
        <f>'23'!$D$3</f>
        <v>0</v>
      </c>
      <c r="C53" s="16">
        <f>'23'!$D$4</f>
        <v>0</v>
      </c>
      <c r="D53" s="16">
        <f>'23'!$H$4</f>
        <v>0</v>
      </c>
      <c r="E53" s="13">
        <f>'23'!$G$21</f>
        <v>0</v>
      </c>
      <c r="F53" s="13">
        <f>'23'!$H$21</f>
        <v>0</v>
      </c>
    </row>
    <row r="54" spans="1:8" hidden="1" x14ac:dyDescent="0.2">
      <c r="A54" s="15">
        <f>'24'!$D$2</f>
        <v>0</v>
      </c>
      <c r="B54" s="16">
        <f>'24'!$D$3</f>
        <v>0</v>
      </c>
      <c r="C54" s="16">
        <f>'24'!$D$4</f>
        <v>0</v>
      </c>
      <c r="D54" s="16">
        <f>'24'!$H$4</f>
        <v>0</v>
      </c>
      <c r="E54" s="13">
        <f>'24'!$G$21</f>
        <v>0</v>
      </c>
      <c r="F54" s="13">
        <f>'24'!$H$21</f>
        <v>0</v>
      </c>
    </row>
    <row r="55" spans="1:8" hidden="1" x14ac:dyDescent="0.2">
      <c r="A55" s="15">
        <f>'25'!$D$2</f>
        <v>0</v>
      </c>
      <c r="B55" s="16">
        <f>'25'!$D$3</f>
        <v>0</v>
      </c>
      <c r="C55" s="16">
        <f>'25'!$D$4</f>
        <v>0</v>
      </c>
      <c r="D55" s="16">
        <f>'25'!$H$4</f>
        <v>0</v>
      </c>
      <c r="E55" s="13">
        <f>'25'!$G$21</f>
        <v>0</v>
      </c>
      <c r="F55" s="13">
        <f>'25'!$H$21</f>
        <v>0</v>
      </c>
    </row>
    <row r="56" spans="1:8" hidden="1" x14ac:dyDescent="0.2">
      <c r="A56" s="133" t="s">
        <v>84</v>
      </c>
      <c r="B56" s="134"/>
      <c r="C56" s="88"/>
      <c r="D56" s="88"/>
      <c r="E56" s="17">
        <f>E4+E30</f>
        <v>0</v>
      </c>
      <c r="F56" s="17">
        <f>F4+F30</f>
        <v>0</v>
      </c>
    </row>
    <row r="57" spans="1:8" x14ac:dyDescent="0.2">
      <c r="A57" s="7"/>
      <c r="B57" s="7"/>
      <c r="C57" s="7"/>
      <c r="D57" s="7"/>
      <c r="E57" s="7"/>
      <c r="F57" s="7"/>
    </row>
    <row r="58" spans="1:8" ht="15.75" x14ac:dyDescent="0.2">
      <c r="A58" s="132" t="s">
        <v>147</v>
      </c>
      <c r="B58" s="132"/>
      <c r="C58" s="132"/>
      <c r="D58" s="132"/>
      <c r="E58" s="132"/>
      <c r="F58" s="132"/>
    </row>
    <row r="59" spans="1:8" x14ac:dyDescent="0.2">
      <c r="A59" s="18"/>
      <c r="B59" s="18"/>
      <c r="C59" s="18"/>
      <c r="D59" s="18"/>
      <c r="E59" s="18"/>
      <c r="F59" s="18"/>
    </row>
    <row r="60" spans="1:8" ht="38.25" x14ac:dyDescent="0.2">
      <c r="A60" s="90" t="s">
        <v>161</v>
      </c>
      <c r="B60" s="90" t="s">
        <v>82</v>
      </c>
      <c r="C60" s="90" t="s">
        <v>83</v>
      </c>
      <c r="D60" s="90" t="s">
        <v>86</v>
      </c>
    </row>
    <row r="61" spans="1:8" x14ac:dyDescent="0.2">
      <c r="A61" s="19">
        <v>4</v>
      </c>
      <c r="B61" s="89" t="s">
        <v>0</v>
      </c>
      <c r="C61" s="10">
        <f>'1'!G10+'2'!G10+'3'!G10+'4'!G10+'5'!G10+'6'!G10+'7'!G10+'8'!G10+'9'!G10+'10'!G10+'11'!G10+'12'!G10+'13'!G10+'14'!G10+'15'!G10+'16'!G10+'17'!G10+'18'!G10+'19'!G10+'20'!G10+'21'!G10+'22'!G10+'23'!G10+'24'!G10+'25'!G10</f>
        <v>0</v>
      </c>
      <c r="D61" s="10">
        <f>'1'!H10+'2'!H10+'3'!H10+'4'!H10+'5'!H10+'6'!H10+'7'!H10+'8'!H10+'9'!H10+'10'!H10+'11'!H10+'12'!H10+'13'!H10+'14'!H10+'15'!H10+'16'!H10+'17'!H10+'18'!H10+'19'!H10+'20'!H10+'21'!H10+'22'!H10+'23'!H10+'24'!H10+'25'!H10</f>
        <v>0</v>
      </c>
    </row>
    <row r="62" spans="1:8" x14ac:dyDescent="0.2">
      <c r="A62" s="8" t="s">
        <v>126</v>
      </c>
      <c r="B62" s="20" t="s">
        <v>127</v>
      </c>
      <c r="C62" s="10">
        <f>'1'!G21+'2'!G21+'3'!G21+'4'!G21+'5'!G21+'6'!G21+'7'!G21+'8'!G21+'9'!G21+'10'!G21+'11'!G21+'12'!G21+'13'!G21+'14'!G21+'15'!G21+'16'!G21+'17'!G21+'18'!G21+'19'!G21+'20'!G21+'21'!G21+'22'!G21+'23'!G21+'24'!G21+'25'!G21</f>
        <v>0</v>
      </c>
      <c r="D62" s="10">
        <f>'1'!H21+'2'!H21+'3'!H21+'4'!H21+'5'!H21+'6'!H21+'7'!H21+'8'!H21+'9'!H21+'10'!H21+'11'!H21+'12'!H21+'13'!H21+'14'!H21+'15'!H21+'16'!H21+'17'!H21+'18'!H21+'19'!H21+'20'!H21+'21'!H21+'22'!H21+'23'!H21+'24'!H21+'25'!H21</f>
        <v>0</v>
      </c>
      <c r="G62" s="21"/>
      <c r="H62" s="21"/>
    </row>
    <row r="63" spans="1:8" x14ac:dyDescent="0.2">
      <c r="A63" s="22" t="s">
        <v>7</v>
      </c>
      <c r="B63" s="23" t="s">
        <v>114</v>
      </c>
      <c r="C63" s="24">
        <f>'1'!G22+'2'!G22+'3'!G22+'4'!G22+'5'!G22+'6'!G22+'7'!G22+'8'!G22+'9'!G22+'10'!G22+'11'!G22+'12'!G22+'13'!G22+'14'!G22+'15'!G22+'16'!G22+'17'!G22+'18'!G22+'19'!G22+'20'!G22+'21'!G22+'22'!G22+'23'!G22+'24'!G22+'25'!G22</f>
        <v>0</v>
      </c>
      <c r="D63" s="24">
        <f>'1'!H22+'2'!H22+'3'!H22+'4'!H22+'5'!H22+'6'!H22+'7'!H22+'8'!H22+'9'!H22+'10'!H22+'11'!H22+'12'!H22+'13'!H22+'14'!H22+'15'!H22+'16'!H22+'17'!H22+'18'!H22+'19'!H22+'20'!H22+'21'!H22+'22'!H22+'23'!H22+'24'!H22+'25'!H22</f>
        <v>0</v>
      </c>
      <c r="G63" s="25"/>
    </row>
    <row r="64" spans="1:8" ht="25.5" x14ac:dyDescent="0.2">
      <c r="A64" s="22" t="s">
        <v>8</v>
      </c>
      <c r="B64" s="23" t="s">
        <v>258</v>
      </c>
      <c r="C64" s="24">
        <f>'1'!G33+'2'!G33+'3'!G33+'4'!G33+'5'!G33+'6'!G33+'7'!G33+'8'!G33+'9'!G33+'10'!G33+'11'!G33+'12'!G33+'13'!G33+'14'!G33+'15'!G33+'16'!G33+'17'!G33+'18'!G33+'19'!G33+'20'!G33+'21'!G33+'22'!G33+'23'!G33+'24'!G33+'25'!G33</f>
        <v>0</v>
      </c>
      <c r="D64" s="24">
        <f>'1'!H33+'2'!H33+'3'!H33+'4'!H33+'5'!H33+'6'!H33+'7'!H33+'8'!H33+'9'!H33+'10'!H33+'11'!H33+'12'!H33+'13'!H33+'14'!H33+'15'!H33+'16'!H33+'17'!H33+'18'!H33+'19'!H33+'20'!H33+'21'!H33+'22'!H33+'23'!H33+'24'!H33+'25'!H33</f>
        <v>0</v>
      </c>
    </row>
    <row r="65" spans="1:7" ht="25.5" x14ac:dyDescent="0.2">
      <c r="A65" s="22" t="s">
        <v>9</v>
      </c>
      <c r="B65" s="23" t="s">
        <v>179</v>
      </c>
      <c r="C65" s="24">
        <f>'1'!G44+'2'!G44+'3'!G44+'4'!G44+'5'!G44+'6'!G44+'7'!G44+'8'!G44+'9'!G44+'10'!G44+'11'!G44+'12'!G44+'13'!G44+'14'!G44+'15'!G44+'16'!G44+'17'!G44+'18'!G44+'19'!G44+'20'!G44+'21'!G44+'22'!G44+'23'!G44+'24'!G44+'25'!G44</f>
        <v>0</v>
      </c>
      <c r="D65" s="24">
        <f>'1'!H44+'2'!H44+'3'!H44+'4'!H44+'5'!H44+'6'!H44+'7'!H44+'8'!H44+'9'!H44+'10'!H44+'11'!H44+'12'!H44+'13'!H44+'14'!H44+'15'!H44+'16'!H44+'17'!H44+'18'!H44+'19'!H44+'20'!H44+'21'!H44+'22'!H44+'23'!H44+'24'!H44+'25'!H44</f>
        <v>0</v>
      </c>
    </row>
    <row r="66" spans="1:7" ht="27.75" customHeight="1" x14ac:dyDescent="0.2">
      <c r="A66" s="22" t="s">
        <v>10</v>
      </c>
      <c r="B66" s="23" t="s">
        <v>130</v>
      </c>
      <c r="C66" s="24">
        <f>'1'!G72+'2'!G71+'3'!G71+'4'!G71+'5'!G70+'6'!G71+'7'!G71+'8'!G72+'9'!G72+'10'!G71+'11'!G60+'12'!G60+'13'!G60+'14'!G60+'15'!G60+'16'!G60+'17'!G60+'18'!G60+'19'!G60+'20'!G60+'21'!G60+'22'!G60+'23'!G60+'24'!G60+'25'!G60</f>
        <v>0</v>
      </c>
      <c r="D66" s="24">
        <f>'1'!H72+'2'!H71+'3'!H71+'4'!H71+'5'!H70+'6'!H71+'7'!H71+'8'!H72+'9'!H72+'10'!H71+'11'!H60+'12'!H60+'13'!H60+'14'!H60+'15'!H60+'16'!H60+'17'!H60+'18'!H60+'19'!H60+'20'!H60+'21'!H60+'22'!H60+'23'!H60+'24'!H60+'25'!H60</f>
        <v>0</v>
      </c>
    </row>
    <row r="67" spans="1:7" ht="25.5" x14ac:dyDescent="0.2">
      <c r="A67" s="22" t="s">
        <v>65</v>
      </c>
      <c r="B67" s="26" t="s">
        <v>79</v>
      </c>
      <c r="C67" s="24">
        <f>'1'!G102+'2'!G101+'3'!G100+'4'!G98+'5'!G99+'6'!G98+'7'!G98+'8'!G99+'9'!G99+'10'!G99+'11'!G76+'12'!G76+'13'!G76+'14'!G76+'15'!G76+'16'!G76+'17'!G76+'18'!G76+'19'!G76+'20'!G76+'21'!G76+'22'!G76+'23'!G76+'24'!G76+'25'!G76</f>
        <v>0</v>
      </c>
      <c r="D67" s="24">
        <f>'1'!H102+'2'!H101+'3'!H100+'4'!H98+'5'!H99+'6'!H98+'7'!H98+'8'!H99+'9'!H99+'10'!H99+'11'!H76+'12'!H76+'13'!H76+'14'!H76+'15'!H76+'16'!H76+'17'!H76+'18'!H76+'19'!H76+'20'!H76+'21'!H76+'22'!H76+'23'!H76+'24'!H76+'25'!H76</f>
        <v>0</v>
      </c>
    </row>
    <row r="68" spans="1:7" x14ac:dyDescent="0.2">
      <c r="A68" s="22" t="s">
        <v>71</v>
      </c>
      <c r="B68" s="26" t="s">
        <v>80</v>
      </c>
      <c r="C68" s="24">
        <f>'1'!G153+'2'!G152+'3'!G151+'4'!G149+'5'!G150+'6'!G149+'7'!G149+'8'!G150+'9'!G150+'10'!G150+'11'!G127+'12'!G127+'13'!G127+'14'!G127+'15'!G127+'16'!G127+'17'!G127+'18'!G127+'19'!G127+'20'!G127+'21'!G127+'22'!G127+'23'!G127+'24'!G127+'25'!G127</f>
        <v>0</v>
      </c>
      <c r="D68" s="24">
        <f>'1'!H153+'2'!H152+'3'!H151+'4'!H149+'5'!H150+'6'!H149+'7'!H149+'8'!H150+'9'!H150+'10'!H150+'11'!H127+'12'!H127+'13'!H127+'14'!H127+'15'!H127+'16'!H127+'17'!H127+'18'!H127+'19'!H127+'20'!H127+'21'!H127+'22'!H127+'23'!H127+'24'!H127+'25'!H127</f>
        <v>0</v>
      </c>
    </row>
    <row r="69" spans="1:7" x14ac:dyDescent="0.2">
      <c r="A69" s="22" t="s">
        <v>98</v>
      </c>
      <c r="B69" s="26" t="s">
        <v>131</v>
      </c>
      <c r="C69" s="24">
        <f>'1'!G224+'2'!G223+'3'!G222+'4'!G220+'5'!G221+'6'!G220+'7'!G220+'8'!G221+'9'!G221+'10'!G221+'11'!G198+'12'!G198+'13'!G198+'14'!G198+'15'!G198+'16'!G198+'17'!G198+'18'!G198+'19'!G198+'20'!G198+'21'!G198+'22'!G198+'23'!G198+'24'!G198+'25'!G198</f>
        <v>0</v>
      </c>
      <c r="D69" s="24">
        <f>'1'!H224+'2'!H223+'3'!H222+'4'!H220+'5'!H221+'6'!H220+'7'!H220+'8'!H221+'9'!H221+'10'!H221+'11'!H198+'12'!H198+'13'!H198+'14'!H198+'15'!H198+'16'!H198+'17'!H198+'18'!H198+'19'!H198+'20'!H198+'21'!H198+'22'!H198+'23'!H198+'24'!H198+'25'!H198</f>
        <v>0</v>
      </c>
    </row>
    <row r="70" spans="1:7" x14ac:dyDescent="0.2">
      <c r="A70" s="22" t="s">
        <v>104</v>
      </c>
      <c r="B70" s="26" t="s">
        <v>132</v>
      </c>
      <c r="C70" s="24">
        <f>'1'!G242+'2'!G242+'3'!G240+'4'!G238+'5'!G239+'6'!G241+'7'!G238+'8'!G239+'9'!G239+'10'!G239+'11'!G204+'12'!G204+'13'!G204+'14'!G204+'15'!G204+'16'!G204+'17'!G204+'18'!G204+'19'!G204+'20'!G204+'21'!G204+'22'!G204+'23'!G204+'24'!G204+'25'!G204</f>
        <v>0</v>
      </c>
      <c r="D70" s="24">
        <f>'1'!H242+'2'!H242+'3'!H240+'4'!H238+'5'!H239+'6'!H241+'7'!H238+'8'!H239+'9'!H239+'10'!H239+'11'!H204+'12'!H204+'13'!H204+'14'!H204+'15'!H204+'16'!H204+'17'!H204+'18'!H204+'19'!H204+'20'!H204+'21'!H204+'22'!H204+'23'!H204+'24'!H204+'25'!H204</f>
        <v>0</v>
      </c>
    </row>
    <row r="71" spans="1:7" x14ac:dyDescent="0.2">
      <c r="A71" s="8" t="s">
        <v>128</v>
      </c>
      <c r="B71" s="27" t="s">
        <v>129</v>
      </c>
      <c r="C71" s="10">
        <f>'Netiesioginės išlaidos'!H14</f>
        <v>0</v>
      </c>
      <c r="D71" s="28">
        <f>'Netiesioginės išlaidos'!H15</f>
        <v>0</v>
      </c>
      <c r="G71" s="25"/>
    </row>
    <row r="72" spans="1:7" x14ac:dyDescent="0.2">
      <c r="A72" s="133" t="s">
        <v>84</v>
      </c>
      <c r="B72" s="134"/>
      <c r="C72" s="17">
        <f>C61+C62+C71</f>
        <v>0</v>
      </c>
      <c r="D72" s="17">
        <f>D61+D62+D71</f>
        <v>0</v>
      </c>
    </row>
    <row r="73" spans="1:7" x14ac:dyDescent="0.2">
      <c r="A73" s="29"/>
      <c r="B73" s="29"/>
      <c r="C73" s="29"/>
      <c r="D73" s="29"/>
      <c r="E73" s="29"/>
      <c r="F73" s="29"/>
    </row>
    <row r="74" spans="1:7" x14ac:dyDescent="0.2">
      <c r="A74" s="29"/>
      <c r="B74" s="29"/>
      <c r="C74" s="29"/>
      <c r="D74" s="29"/>
      <c r="E74" s="29"/>
      <c r="F74" s="29"/>
    </row>
    <row r="75" spans="1:7" x14ac:dyDescent="0.2">
      <c r="A75" s="130" t="s">
        <v>159</v>
      </c>
      <c r="B75" s="131"/>
      <c r="C75" s="30">
        <f>C61+C63+C64</f>
        <v>0</v>
      </c>
      <c r="D75" s="31" t="str">
        <f>IFERROR(C75/C72, "0%")</f>
        <v>0%</v>
      </c>
      <c r="E75" s="32" t="str">
        <f>IF(C75&gt;(C72*0.5),"DĖMESIO! Patikrinkite, ar biudžeto eilučių Nr. 4, 5.1 ir 5.2 suma neviršija 50 proc. Aprašo 10.1 veiklai skirtų tinkamų finansuoti išlaidų"," ")</f>
        <v xml:space="preserve"> </v>
      </c>
    </row>
    <row r="76" spans="1:7" x14ac:dyDescent="0.2">
      <c r="A76" s="130" t="s">
        <v>194</v>
      </c>
      <c r="B76" s="131"/>
      <c r="C76" s="30">
        <f>C70+C71</f>
        <v>0</v>
      </c>
      <c r="D76" s="31" t="str">
        <f>IFERROR(C76/C72, "0%")</f>
        <v>0%</v>
      </c>
      <c r="E76" s="32" t="str">
        <f>IF(C76&gt;(E72*0.1),"DĖMESIO! Patikrinkite, ar biudžeto eilučių Nr. 5.8 ir 7 suma neviršija 10 proc. Aprašo 10.1 veiklai skirtų tinkamų finansuoti išlaidų"," ")</f>
        <v xml:space="preserve"> </v>
      </c>
    </row>
    <row r="77" spans="1:7" ht="15.75" customHeight="1" x14ac:dyDescent="0.25">
      <c r="A77" s="33"/>
      <c r="B77" s="33"/>
      <c r="C77" s="33"/>
      <c r="D77" s="33"/>
      <c r="E77" s="33"/>
      <c r="F77" s="33"/>
    </row>
  </sheetData>
  <sheetProtection algorithmName="SHA-512" hashValue="dN9LlmyZ+oPm/BB37uUmz82ZpXGoIjsG0W7GEiH98h4zJ+DBf4V5LUr7T8PNm9k46amE/jMYsvI/e3TFyZT8uA==" saltValue="/tx8B2hqO35Y6vHzzSNQGw==" spinCount="100000" sheet="1" objects="1" scenarios="1"/>
  <mergeCells count="6">
    <mergeCell ref="A76:B76"/>
    <mergeCell ref="A1:F1"/>
    <mergeCell ref="A56:B56"/>
    <mergeCell ref="A58:F58"/>
    <mergeCell ref="A72:B72"/>
    <mergeCell ref="A75:B75"/>
  </mergeCells>
  <conditionalFormatting sqref="E30:F30">
    <cfRule type="cellIs" dxfId="33" priority="11" operator="equal">
      <formula>0</formula>
    </cfRule>
  </conditionalFormatting>
  <conditionalFormatting sqref="D71">
    <cfRule type="cellIs" dxfId="32" priority="10" operator="equal">
      <formula>0</formula>
    </cfRule>
  </conditionalFormatting>
  <conditionalFormatting sqref="E4:F29">
    <cfRule type="cellIs" dxfId="31" priority="8" operator="equal">
      <formula>0</formula>
    </cfRule>
  </conditionalFormatting>
  <conditionalFormatting sqref="C61:D61">
    <cfRule type="cellIs" dxfId="30" priority="7" operator="greaterThan">
      <formula>($C$61+$C$63+$C$64)&gt;$C$72*0.75</formula>
    </cfRule>
  </conditionalFormatting>
  <conditionalFormatting sqref="C61:D72">
    <cfRule type="cellIs" dxfId="29" priority="5" operator="equal">
      <formula>0</formula>
    </cfRule>
  </conditionalFormatting>
  <conditionalFormatting sqref="D72">
    <cfRule type="cellIs" dxfId="28" priority="2" operator="notBetween">
      <formula>50000</formula>
      <formula>1200000</formula>
    </cfRule>
  </conditionalFormatting>
  <conditionalFormatting sqref="C75">
    <cfRule type="cellIs" dxfId="27" priority="12" operator="greaterThan">
      <formula>$C$72*0.75</formula>
    </cfRule>
  </conditionalFormatting>
  <conditionalFormatting sqref="C76">
    <cfRule type="cellIs" dxfId="26" priority="13" operator="greaterThan">
      <formula>$C$72*0.1</formula>
    </cfRule>
  </conditionalFormatting>
  <conditionalFormatting sqref="E31:F55">
    <cfRule type="cellIs" dxfId="25" priority="1" operator="equal">
      <formula>0</formula>
    </cfRule>
  </conditionalFormatting>
  <pageMargins left="0.31496062992125984" right="0.31496062992125984" top="0.78740157480314965" bottom="0.78740157480314965" header="0.31496062992125984" footer="0.31496062992125984"/>
  <pageSetup paperSize="9" scale="77" fitToHeight="0" orientation="landscape" verticalDpi="0" r:id="rId1"/>
  <headerFooter>
    <oddFooter>&amp;A&amp;RPuslapių &amp;P</oddFooter>
  </headerFooter>
  <drawing r:id="rId2"/>
  <legacyDrawing r:id="rId3"/>
  <controls>
    <mc:AlternateContent xmlns:mc="http://schemas.openxmlformats.org/markup-compatibility/2006">
      <mc:Choice Requires="x14">
        <control shapeId="31747" r:id="rId4" name="CommandButton1">
          <controlPr defaultSize="0" autoLine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438150</xdr:colOff>
                <xdr:row>1</xdr:row>
                <xdr:rowOff>142875</xdr:rowOff>
              </to>
            </anchor>
          </controlPr>
        </control>
      </mc:Choice>
      <mc:Fallback>
        <control shapeId="3174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rgb="FF92D050"/>
    <pageSetUpPr fitToPage="1"/>
  </sheetPr>
  <dimension ref="A1:S249"/>
  <sheetViews>
    <sheetView zoomScaleNormal="100" zoomScaleSheetLayoutView="100" workbookViewId="0">
      <pane ySplit="9" topLeftCell="A10" activePane="bottomLeft" state="frozen"/>
      <selection pane="bottomLeft" activeCell="D7" sqref="D7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91"/>
      <c r="B1" s="91"/>
      <c r="C1" s="91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91"/>
      <c r="B2" s="91"/>
      <c r="C2" s="91" t="s">
        <v>85</v>
      </c>
      <c r="D2" s="92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91"/>
      <c r="B4" s="91"/>
      <c r="C4" s="91" t="s">
        <v>144</v>
      </c>
      <c r="D4" s="172"/>
      <c r="E4" s="172"/>
      <c r="F4" s="173" t="s">
        <v>145</v>
      </c>
      <c r="G4" s="173"/>
      <c r="H4" s="93" t="s">
        <v>249</v>
      </c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91"/>
      <c r="B6" s="91"/>
      <c r="C6" s="91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91"/>
      <c r="B7" s="91"/>
      <c r="C7" s="91" t="s">
        <v>89</v>
      </c>
      <c r="D7" s="97"/>
      <c r="E7" s="34"/>
      <c r="F7" s="34"/>
      <c r="G7" s="40" t="s">
        <v>163</v>
      </c>
      <c r="H7" s="39" t="s">
        <v>126</v>
      </c>
      <c r="I7" s="34"/>
      <c r="J7" s="34"/>
    </row>
    <row r="8" spans="1:10" ht="6" customHeight="1" x14ac:dyDescent="0.2"/>
    <row r="9" spans="1:10" ht="38.25" x14ac:dyDescent="0.2">
      <c r="A9" s="94" t="s">
        <v>4</v>
      </c>
      <c r="B9" s="170" t="s">
        <v>180</v>
      </c>
      <c r="C9" s="170"/>
      <c r="D9" s="94" t="s">
        <v>1</v>
      </c>
      <c r="E9" s="94" t="s">
        <v>2</v>
      </c>
      <c r="F9" s="94" t="s">
        <v>3</v>
      </c>
      <c r="G9" s="94" t="s">
        <v>87</v>
      </c>
      <c r="H9" s="94" t="s">
        <v>86</v>
      </c>
      <c r="I9" s="94" t="s">
        <v>11</v>
      </c>
      <c r="J9" s="42"/>
    </row>
    <row r="10" spans="1:10" ht="27.75" hidden="1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hidden="1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41" si="0">ROUND(E11*F11,2)</f>
        <v>0</v>
      </c>
      <c r="H11" s="73">
        <f t="shared" ref="H11:H101" si="1">ROUND(G11*$D$7,2)</f>
        <v>0</v>
      </c>
      <c r="I11" s="50"/>
      <c r="J11" s="45"/>
    </row>
    <row r="12" spans="1:10" hidden="1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hidden="1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hidden="1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hidden="1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hidden="1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hidden="1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hidden="1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hidden="1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hidden="1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G22+G33+G44+G72+G102+G153+G224+G242</f>
        <v>0</v>
      </c>
      <c r="H21" s="72">
        <f>H22+H33+H44+H72+H102+H153+H224+H242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4.75" customHeight="1" x14ac:dyDescent="0.2">
      <c r="A33" s="51" t="s">
        <v>8</v>
      </c>
      <c r="B33" s="191" t="s">
        <v>258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SUM(G45:G71)</f>
        <v>0</v>
      </c>
      <c r="H44" s="74">
        <f>SUM(H45:H71)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48" si="4">ROUND(E45*F45,2)</f>
        <v>0</v>
      </c>
      <c r="H45" s="73">
        <f t="shared" ref="H45:H48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ref="G49:G71" si="6">ROUND(E49*F49,2)</f>
        <v>0</v>
      </c>
      <c r="H49" s="73">
        <f t="shared" ref="H49:H71" si="7">ROUND(G49*$D$7,2)</f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6"/>
        <v>0</v>
      </c>
      <c r="H50" s="73">
        <f t="shared" si="7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6"/>
        <v>0</v>
      </c>
      <c r="H51" s="73">
        <f t="shared" si="7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6"/>
        <v>0</v>
      </c>
      <c r="H52" s="73">
        <f t="shared" si="7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6"/>
        <v>0</v>
      </c>
      <c r="H53" s="73">
        <f t="shared" si="7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6"/>
        <v>0</v>
      </c>
      <c r="H54" s="73">
        <f t="shared" si="7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6"/>
        <v>0</v>
      </c>
      <c r="H55" s="73">
        <f t="shared" si="7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6"/>
        <v>0</v>
      </c>
      <c r="H56" s="73">
        <f t="shared" si="7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6"/>
        <v>0</v>
      </c>
      <c r="H57" s="73">
        <f t="shared" si="7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6"/>
        <v>0</v>
      </c>
      <c r="H58" s="73">
        <f t="shared" si="7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6"/>
        <v>0</v>
      </c>
      <c r="H59" s="73">
        <f t="shared" si="7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6"/>
        <v>0</v>
      </c>
      <c r="H60" s="73">
        <f t="shared" si="7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6"/>
        <v>0</v>
      </c>
      <c r="H61" s="73">
        <f t="shared" si="7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6"/>
        <v>0</v>
      </c>
      <c r="H62" s="73">
        <f t="shared" si="7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6"/>
        <v>0</v>
      </c>
      <c r="H63" s="73">
        <f t="shared" si="7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6"/>
        <v>0</v>
      </c>
      <c r="H64" s="73">
        <f t="shared" si="7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6"/>
        <v>0</v>
      </c>
      <c r="H65" s="73">
        <f t="shared" si="7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6"/>
        <v>0</v>
      </c>
      <c r="H66" s="73">
        <f t="shared" si="7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6"/>
        <v>0</v>
      </c>
      <c r="H67" s="73">
        <f t="shared" si="7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6"/>
        <v>0</v>
      </c>
      <c r="H68" s="73">
        <f t="shared" si="7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6"/>
        <v>0</v>
      </c>
      <c r="H69" s="73">
        <f t="shared" si="7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6"/>
        <v>0</v>
      </c>
      <c r="H70" s="73">
        <f t="shared" si="7"/>
        <v>0</v>
      </c>
      <c r="I70" s="50"/>
      <c r="J70" s="45"/>
    </row>
    <row r="71" spans="1:19" x14ac:dyDescent="0.2">
      <c r="A71" s="46" t="s">
        <v>206</v>
      </c>
      <c r="B71" s="135" t="s">
        <v>12</v>
      </c>
      <c r="C71" s="135"/>
      <c r="D71" s="47"/>
      <c r="E71" s="48"/>
      <c r="F71" s="49"/>
      <c r="G71" s="73">
        <f t="shared" si="6"/>
        <v>0</v>
      </c>
      <c r="H71" s="73">
        <f t="shared" si="7"/>
        <v>0</v>
      </c>
      <c r="I71" s="50"/>
      <c r="J71" s="45"/>
    </row>
    <row r="72" spans="1:19" ht="51.75" customHeight="1" x14ac:dyDescent="0.2">
      <c r="A72" s="51" t="s">
        <v>10</v>
      </c>
      <c r="B72" s="164" t="s">
        <v>115</v>
      </c>
      <c r="C72" s="165"/>
      <c r="D72" s="165"/>
      <c r="E72" s="165"/>
      <c r="F72" s="166"/>
      <c r="G72" s="74">
        <f>SUM(G73:G101)</f>
        <v>0</v>
      </c>
      <c r="H72" s="74">
        <f>SUM(H73:H101)</f>
        <v>0</v>
      </c>
      <c r="I72" s="52"/>
      <c r="J72" s="45"/>
      <c r="K72" s="54" t="s">
        <v>117</v>
      </c>
      <c r="L72" s="54" t="s">
        <v>118</v>
      </c>
      <c r="M72" s="54" t="s">
        <v>119</v>
      </c>
      <c r="N72" s="54" t="s">
        <v>120</v>
      </c>
      <c r="O72" s="54" t="s">
        <v>121</v>
      </c>
      <c r="P72" s="54" t="s">
        <v>122</v>
      </c>
      <c r="Q72" s="54" t="s">
        <v>123</v>
      </c>
      <c r="R72" s="54" t="s">
        <v>124</v>
      </c>
    </row>
    <row r="73" spans="1:19" x14ac:dyDescent="0.2">
      <c r="A73" s="46" t="s">
        <v>55</v>
      </c>
      <c r="B73" s="135" t="s">
        <v>116</v>
      </c>
      <c r="C73" s="135"/>
      <c r="D73" s="47"/>
      <c r="E73" s="77">
        <v>1</v>
      </c>
      <c r="F73" s="73">
        <f>R73</f>
        <v>0</v>
      </c>
      <c r="G73" s="73">
        <f t="shared" ref="G73:G101" si="8">ROUND(E73*F73,2)</f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>IFERROR(ROUND((L73-N73)/M73,2),"0")</f>
        <v>0</v>
      </c>
      <c r="P73" s="56"/>
      <c r="Q73" s="58"/>
      <c r="R73" s="76">
        <f>O73*P73*Q73</f>
        <v>0</v>
      </c>
      <c r="S73" s="80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46" t="s">
        <v>56</v>
      </c>
      <c r="B74" s="135" t="s">
        <v>116</v>
      </c>
      <c r="C74" s="135"/>
      <c r="D74" s="47"/>
      <c r="E74" s="77">
        <v>1</v>
      </c>
      <c r="F74" s="73">
        <f t="shared" ref="F74:F87" si="9">R74</f>
        <v>0</v>
      </c>
      <c r="G74" s="73">
        <f t="shared" si="8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ref="O74:O87" si="10">IFERROR(ROUND((L74-N74)/M74,2),"0")</f>
        <v>0</v>
      </c>
      <c r="P74" s="56"/>
      <c r="Q74" s="58"/>
      <c r="R74" s="76">
        <f t="shared" ref="R74:R87" si="11">O74*P74*Q74</f>
        <v>0</v>
      </c>
      <c r="S74" s="80"/>
    </row>
    <row r="75" spans="1:19" x14ac:dyDescent="0.2">
      <c r="A75" s="46" t="s">
        <v>57</v>
      </c>
      <c r="B75" s="135" t="s">
        <v>116</v>
      </c>
      <c r="C75" s="135"/>
      <c r="D75" s="47"/>
      <c r="E75" s="77">
        <v>1</v>
      </c>
      <c r="F75" s="73">
        <f t="shared" si="9"/>
        <v>0</v>
      </c>
      <c r="G75" s="73">
        <f t="shared" si="8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10"/>
        <v>0</v>
      </c>
      <c r="P75" s="56"/>
      <c r="Q75" s="58"/>
      <c r="R75" s="76">
        <f t="shared" si="11"/>
        <v>0</v>
      </c>
      <c r="S75" s="80"/>
    </row>
    <row r="76" spans="1:19" x14ac:dyDescent="0.2">
      <c r="A76" s="46" t="s">
        <v>58</v>
      </c>
      <c r="B76" s="135" t="s">
        <v>116</v>
      </c>
      <c r="C76" s="135"/>
      <c r="D76" s="47"/>
      <c r="E76" s="77">
        <v>1</v>
      </c>
      <c r="F76" s="73">
        <f t="shared" si="9"/>
        <v>0</v>
      </c>
      <c r="G76" s="73">
        <f t="shared" si="8"/>
        <v>0</v>
      </c>
      <c r="H76" s="73">
        <f t="shared" si="1"/>
        <v>0</v>
      </c>
      <c r="I76" s="50"/>
      <c r="J76" s="45"/>
      <c r="K76" s="55"/>
      <c r="L76" s="56"/>
      <c r="M76" s="56"/>
      <c r="N76" s="56"/>
      <c r="O76" s="76" t="str">
        <f t="shared" si="10"/>
        <v>0</v>
      </c>
      <c r="P76" s="56"/>
      <c r="Q76" s="58"/>
      <c r="R76" s="76">
        <f t="shared" si="11"/>
        <v>0</v>
      </c>
      <c r="S76" s="80"/>
    </row>
    <row r="77" spans="1:19" x14ac:dyDescent="0.2">
      <c r="A77" s="46" t="s">
        <v>59</v>
      </c>
      <c r="B77" s="135" t="s">
        <v>116</v>
      </c>
      <c r="C77" s="135"/>
      <c r="D77" s="47"/>
      <c r="E77" s="77">
        <v>1</v>
      </c>
      <c r="F77" s="73">
        <f t="shared" si="9"/>
        <v>0</v>
      </c>
      <c r="G77" s="73">
        <f t="shared" si="8"/>
        <v>0</v>
      </c>
      <c r="H77" s="73">
        <f t="shared" si="1"/>
        <v>0</v>
      </c>
      <c r="I77" s="50"/>
      <c r="J77" s="45"/>
      <c r="K77" s="55"/>
      <c r="L77" s="56"/>
      <c r="M77" s="56"/>
      <c r="N77" s="56"/>
      <c r="O77" s="76" t="str">
        <f t="shared" si="10"/>
        <v>0</v>
      </c>
      <c r="P77" s="56"/>
      <c r="Q77" s="58"/>
      <c r="R77" s="76">
        <f t="shared" si="11"/>
        <v>0</v>
      </c>
      <c r="S77" s="80"/>
    </row>
    <row r="78" spans="1:19" x14ac:dyDescent="0.2">
      <c r="A78" s="46" t="s">
        <v>60</v>
      </c>
      <c r="B78" s="135" t="s">
        <v>116</v>
      </c>
      <c r="C78" s="135"/>
      <c r="D78" s="47"/>
      <c r="E78" s="77">
        <v>1</v>
      </c>
      <c r="F78" s="73">
        <f t="shared" si="9"/>
        <v>0</v>
      </c>
      <c r="G78" s="73">
        <f t="shared" si="8"/>
        <v>0</v>
      </c>
      <c r="H78" s="73">
        <f t="shared" si="1"/>
        <v>0</v>
      </c>
      <c r="I78" s="50"/>
      <c r="J78" s="45"/>
      <c r="K78" s="55"/>
      <c r="L78" s="56"/>
      <c r="M78" s="56"/>
      <c r="N78" s="56"/>
      <c r="O78" s="76" t="str">
        <f t="shared" si="10"/>
        <v>0</v>
      </c>
      <c r="P78" s="56"/>
      <c r="Q78" s="58"/>
      <c r="R78" s="76">
        <f t="shared" si="11"/>
        <v>0</v>
      </c>
      <c r="S78" s="80"/>
    </row>
    <row r="79" spans="1:19" x14ac:dyDescent="0.2">
      <c r="A79" s="46" t="s">
        <v>61</v>
      </c>
      <c r="B79" s="135" t="s">
        <v>116</v>
      </c>
      <c r="C79" s="135"/>
      <c r="D79" s="47"/>
      <c r="E79" s="77">
        <v>1</v>
      </c>
      <c r="F79" s="73">
        <f t="shared" si="9"/>
        <v>0</v>
      </c>
      <c r="G79" s="73">
        <f t="shared" si="8"/>
        <v>0</v>
      </c>
      <c r="H79" s="73">
        <f t="shared" si="1"/>
        <v>0</v>
      </c>
      <c r="I79" s="50"/>
      <c r="J79" s="45"/>
      <c r="K79" s="55"/>
      <c r="L79" s="56"/>
      <c r="M79" s="56"/>
      <c r="N79" s="56"/>
      <c r="O79" s="76" t="str">
        <f t="shared" si="10"/>
        <v>0</v>
      </c>
      <c r="P79" s="56"/>
      <c r="Q79" s="58"/>
      <c r="R79" s="76">
        <f t="shared" si="11"/>
        <v>0</v>
      </c>
      <c r="S79" s="80"/>
    </row>
    <row r="80" spans="1:19" x14ac:dyDescent="0.2">
      <c r="A80" s="46" t="s">
        <v>62</v>
      </c>
      <c r="B80" s="135" t="s">
        <v>116</v>
      </c>
      <c r="C80" s="135"/>
      <c r="D80" s="47"/>
      <c r="E80" s="77">
        <v>1</v>
      </c>
      <c r="F80" s="73">
        <f t="shared" si="9"/>
        <v>0</v>
      </c>
      <c r="G80" s="73">
        <f t="shared" si="8"/>
        <v>0</v>
      </c>
      <c r="H80" s="73">
        <f t="shared" si="1"/>
        <v>0</v>
      </c>
      <c r="I80" s="50"/>
      <c r="J80" s="45"/>
      <c r="K80" s="55"/>
      <c r="L80" s="56"/>
      <c r="M80" s="56"/>
      <c r="N80" s="56"/>
      <c r="O80" s="76" t="str">
        <f t="shared" si="10"/>
        <v>0</v>
      </c>
      <c r="P80" s="56"/>
      <c r="Q80" s="58"/>
      <c r="R80" s="76">
        <f t="shared" si="11"/>
        <v>0</v>
      </c>
      <c r="S80" s="80"/>
    </row>
    <row r="81" spans="1:19" x14ac:dyDescent="0.2">
      <c r="A81" s="46" t="s">
        <v>63</v>
      </c>
      <c r="B81" s="135" t="s">
        <v>116</v>
      </c>
      <c r="C81" s="135"/>
      <c r="D81" s="47"/>
      <c r="E81" s="77">
        <v>1</v>
      </c>
      <c r="F81" s="73">
        <f t="shared" si="9"/>
        <v>0</v>
      </c>
      <c r="G81" s="73">
        <f t="shared" si="8"/>
        <v>0</v>
      </c>
      <c r="H81" s="73">
        <f t="shared" si="1"/>
        <v>0</v>
      </c>
      <c r="I81" s="50"/>
      <c r="J81" s="45"/>
      <c r="K81" s="55"/>
      <c r="L81" s="56"/>
      <c r="M81" s="56"/>
      <c r="N81" s="56"/>
      <c r="O81" s="76" t="str">
        <f t="shared" si="10"/>
        <v>0</v>
      </c>
      <c r="P81" s="56"/>
      <c r="Q81" s="58"/>
      <c r="R81" s="76">
        <f t="shared" si="11"/>
        <v>0</v>
      </c>
      <c r="S81" s="80"/>
    </row>
    <row r="82" spans="1:19" x14ac:dyDescent="0.2">
      <c r="A82" s="46" t="s">
        <v>64</v>
      </c>
      <c r="B82" s="135" t="s">
        <v>116</v>
      </c>
      <c r="C82" s="135"/>
      <c r="D82" s="47"/>
      <c r="E82" s="77">
        <v>1</v>
      </c>
      <c r="F82" s="73">
        <f t="shared" si="9"/>
        <v>0</v>
      </c>
      <c r="G82" s="73">
        <f t="shared" si="8"/>
        <v>0</v>
      </c>
      <c r="H82" s="73">
        <f t="shared" si="1"/>
        <v>0</v>
      </c>
      <c r="I82" s="50"/>
      <c r="J82" s="45"/>
      <c r="K82" s="55"/>
      <c r="L82" s="56"/>
      <c r="M82" s="56"/>
      <c r="N82" s="56"/>
      <c r="O82" s="76" t="str">
        <f t="shared" si="10"/>
        <v>0</v>
      </c>
      <c r="P82" s="56"/>
      <c r="Q82" s="58"/>
      <c r="R82" s="76">
        <f t="shared" si="11"/>
        <v>0</v>
      </c>
      <c r="S82" s="80"/>
    </row>
    <row r="83" spans="1:19" x14ac:dyDescent="0.2">
      <c r="A83" s="46" t="s">
        <v>135</v>
      </c>
      <c r="B83" s="135" t="s">
        <v>116</v>
      </c>
      <c r="C83" s="135"/>
      <c r="D83" s="47"/>
      <c r="E83" s="77">
        <v>1</v>
      </c>
      <c r="F83" s="73">
        <f t="shared" si="9"/>
        <v>0</v>
      </c>
      <c r="G83" s="73">
        <f t="shared" si="8"/>
        <v>0</v>
      </c>
      <c r="H83" s="73">
        <f t="shared" si="1"/>
        <v>0</v>
      </c>
      <c r="I83" s="50"/>
      <c r="J83" s="45"/>
      <c r="K83" s="55"/>
      <c r="L83" s="56"/>
      <c r="M83" s="56"/>
      <c r="N83" s="56"/>
      <c r="O83" s="76" t="str">
        <f t="shared" si="10"/>
        <v>0</v>
      </c>
      <c r="P83" s="56"/>
      <c r="Q83" s="58"/>
      <c r="R83" s="76">
        <f t="shared" si="11"/>
        <v>0</v>
      </c>
      <c r="S83" s="80"/>
    </row>
    <row r="84" spans="1:19" x14ac:dyDescent="0.2">
      <c r="A84" s="46" t="s">
        <v>136</v>
      </c>
      <c r="B84" s="135" t="s">
        <v>116</v>
      </c>
      <c r="C84" s="135"/>
      <c r="D84" s="47"/>
      <c r="E84" s="77">
        <v>1</v>
      </c>
      <c r="F84" s="73">
        <f t="shared" si="9"/>
        <v>0</v>
      </c>
      <c r="G84" s="73">
        <f t="shared" si="8"/>
        <v>0</v>
      </c>
      <c r="H84" s="73">
        <f t="shared" si="1"/>
        <v>0</v>
      </c>
      <c r="I84" s="50"/>
      <c r="J84" s="45"/>
      <c r="K84" s="55"/>
      <c r="L84" s="56"/>
      <c r="M84" s="56"/>
      <c r="N84" s="56"/>
      <c r="O84" s="76" t="str">
        <f t="shared" si="10"/>
        <v>0</v>
      </c>
      <c r="P84" s="56"/>
      <c r="Q84" s="58"/>
      <c r="R84" s="76">
        <f t="shared" si="11"/>
        <v>0</v>
      </c>
      <c r="S84" s="80"/>
    </row>
    <row r="85" spans="1:19" x14ac:dyDescent="0.2">
      <c r="A85" s="46" t="s">
        <v>137</v>
      </c>
      <c r="B85" s="135" t="s">
        <v>116</v>
      </c>
      <c r="C85" s="135"/>
      <c r="D85" s="47"/>
      <c r="E85" s="77">
        <v>1</v>
      </c>
      <c r="F85" s="73">
        <f t="shared" si="9"/>
        <v>0</v>
      </c>
      <c r="G85" s="73">
        <f t="shared" si="8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10"/>
        <v>0</v>
      </c>
      <c r="P85" s="56"/>
      <c r="Q85" s="58"/>
      <c r="R85" s="76">
        <f t="shared" si="11"/>
        <v>0</v>
      </c>
      <c r="S85" s="80"/>
    </row>
    <row r="86" spans="1:19" x14ac:dyDescent="0.2">
      <c r="A86" s="46" t="s">
        <v>138</v>
      </c>
      <c r="B86" s="135" t="s">
        <v>116</v>
      </c>
      <c r="C86" s="135"/>
      <c r="D86" s="47"/>
      <c r="E86" s="77">
        <v>1</v>
      </c>
      <c r="F86" s="73">
        <f t="shared" si="9"/>
        <v>0</v>
      </c>
      <c r="G86" s="73">
        <f t="shared" si="8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10"/>
        <v>0</v>
      </c>
      <c r="P86" s="56"/>
      <c r="Q86" s="58"/>
      <c r="R86" s="76">
        <f t="shared" si="11"/>
        <v>0</v>
      </c>
      <c r="S86" s="80"/>
    </row>
    <row r="87" spans="1:19" x14ac:dyDescent="0.2">
      <c r="A87" s="46" t="s">
        <v>139</v>
      </c>
      <c r="B87" s="135" t="s">
        <v>116</v>
      </c>
      <c r="C87" s="135"/>
      <c r="D87" s="47"/>
      <c r="E87" s="77">
        <v>1</v>
      </c>
      <c r="F87" s="73">
        <f t="shared" si="9"/>
        <v>0</v>
      </c>
      <c r="G87" s="73">
        <f t="shared" si="8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10"/>
        <v>0</v>
      </c>
      <c r="P87" s="56"/>
      <c r="Q87" s="58"/>
      <c r="R87" s="76">
        <f t="shared" si="11"/>
        <v>0</v>
      </c>
      <c r="S87" s="80"/>
    </row>
    <row r="88" spans="1:19" x14ac:dyDescent="0.2">
      <c r="A88" s="46" t="s">
        <v>207</v>
      </c>
      <c r="B88" s="135" t="s">
        <v>116</v>
      </c>
      <c r="C88" s="135"/>
      <c r="D88" s="47"/>
      <c r="E88" s="77">
        <v>1</v>
      </c>
      <c r="F88" s="73">
        <f t="shared" ref="F88:F101" si="12">R88</f>
        <v>0</v>
      </c>
      <c r="G88" s="73">
        <f t="shared" si="8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ref="O88:O101" si="13">IFERROR(ROUND((L88-N88)/M88,2),"0")</f>
        <v>0</v>
      </c>
      <c r="P88" s="56"/>
      <c r="Q88" s="58"/>
      <c r="R88" s="76">
        <f t="shared" ref="R88:R101" si="14">O88*P88*Q88</f>
        <v>0</v>
      </c>
      <c r="S88" s="80" t="str">
        <f t="shared" ref="S88:S101" ca="1" si="15">IF(K88=0," ",IF(K88+(M88*30.5)&lt;TODAY(),"DĖMESIO! Patikrinkite, ar nurodytas turtas dar nėra nudėvėtas, amortizuotas"," "))</f>
        <v xml:space="preserve"> </v>
      </c>
    </row>
    <row r="89" spans="1:19" x14ac:dyDescent="0.2">
      <c r="A89" s="46" t="s">
        <v>208</v>
      </c>
      <c r="B89" s="135" t="s">
        <v>116</v>
      </c>
      <c r="C89" s="135"/>
      <c r="D89" s="47"/>
      <c r="E89" s="77">
        <v>1</v>
      </c>
      <c r="F89" s="73">
        <f t="shared" si="12"/>
        <v>0</v>
      </c>
      <c r="G89" s="73">
        <f t="shared" si="8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13"/>
        <v>0</v>
      </c>
      <c r="P89" s="56"/>
      <c r="Q89" s="58"/>
      <c r="R89" s="76">
        <f t="shared" si="14"/>
        <v>0</v>
      </c>
      <c r="S89" s="80" t="str">
        <f t="shared" ca="1" si="15"/>
        <v xml:space="preserve"> </v>
      </c>
    </row>
    <row r="90" spans="1:19" x14ac:dyDescent="0.2">
      <c r="A90" s="46" t="s">
        <v>209</v>
      </c>
      <c r="B90" s="135" t="s">
        <v>116</v>
      </c>
      <c r="C90" s="135"/>
      <c r="D90" s="47"/>
      <c r="E90" s="77">
        <v>1</v>
      </c>
      <c r="F90" s="73">
        <f t="shared" ref="F90:F95" si="16">R90</f>
        <v>0</v>
      </c>
      <c r="G90" s="73">
        <f t="shared" ref="G90:G95" si="17">ROUND(E90*F90,2)</f>
        <v>0</v>
      </c>
      <c r="H90" s="73">
        <f t="shared" ref="H90:H95" si="18">ROUND(G90*$D$7,2)</f>
        <v>0</v>
      </c>
      <c r="I90" s="50"/>
      <c r="J90" s="45"/>
      <c r="K90" s="55"/>
      <c r="L90" s="56"/>
      <c r="M90" s="56"/>
      <c r="N90" s="56"/>
      <c r="O90" s="76" t="str">
        <f t="shared" si="13"/>
        <v>0</v>
      </c>
      <c r="P90" s="56"/>
      <c r="Q90" s="58"/>
      <c r="R90" s="76">
        <f t="shared" si="14"/>
        <v>0</v>
      </c>
      <c r="S90" s="80" t="str">
        <f t="shared" ca="1" si="15"/>
        <v xml:space="preserve"> </v>
      </c>
    </row>
    <row r="91" spans="1:19" x14ac:dyDescent="0.2">
      <c r="A91" s="46" t="s">
        <v>210</v>
      </c>
      <c r="B91" s="135" t="s">
        <v>116</v>
      </c>
      <c r="C91" s="135"/>
      <c r="D91" s="47"/>
      <c r="E91" s="77">
        <v>1</v>
      </c>
      <c r="F91" s="73">
        <f t="shared" si="16"/>
        <v>0</v>
      </c>
      <c r="G91" s="73">
        <f t="shared" si="17"/>
        <v>0</v>
      </c>
      <c r="H91" s="73">
        <f t="shared" si="18"/>
        <v>0</v>
      </c>
      <c r="I91" s="50"/>
      <c r="J91" s="45"/>
      <c r="K91" s="55"/>
      <c r="L91" s="56"/>
      <c r="M91" s="56"/>
      <c r="N91" s="56"/>
      <c r="O91" s="76" t="str">
        <f t="shared" si="13"/>
        <v>0</v>
      </c>
      <c r="P91" s="56"/>
      <c r="Q91" s="58"/>
      <c r="R91" s="76">
        <f t="shared" si="14"/>
        <v>0</v>
      </c>
      <c r="S91" s="80" t="str">
        <f t="shared" ca="1" si="15"/>
        <v xml:space="preserve"> </v>
      </c>
    </row>
    <row r="92" spans="1:19" x14ac:dyDescent="0.2">
      <c r="A92" s="46" t="s">
        <v>211</v>
      </c>
      <c r="B92" s="135" t="s">
        <v>116</v>
      </c>
      <c r="C92" s="135"/>
      <c r="D92" s="47"/>
      <c r="E92" s="77">
        <v>1</v>
      </c>
      <c r="F92" s="73">
        <f t="shared" si="16"/>
        <v>0</v>
      </c>
      <c r="G92" s="73">
        <f t="shared" si="17"/>
        <v>0</v>
      </c>
      <c r="H92" s="73">
        <f t="shared" si="18"/>
        <v>0</v>
      </c>
      <c r="I92" s="50"/>
      <c r="J92" s="45"/>
      <c r="K92" s="55"/>
      <c r="L92" s="56"/>
      <c r="M92" s="56"/>
      <c r="N92" s="56"/>
      <c r="O92" s="76" t="str">
        <f t="shared" si="13"/>
        <v>0</v>
      </c>
      <c r="P92" s="56"/>
      <c r="Q92" s="58"/>
      <c r="R92" s="76">
        <f t="shared" si="14"/>
        <v>0</v>
      </c>
      <c r="S92" s="80" t="str">
        <f t="shared" ca="1" si="15"/>
        <v xml:space="preserve"> </v>
      </c>
    </row>
    <row r="93" spans="1:19" x14ac:dyDescent="0.2">
      <c r="A93" s="46" t="s">
        <v>212</v>
      </c>
      <c r="B93" s="135" t="s">
        <v>116</v>
      </c>
      <c r="C93" s="135"/>
      <c r="D93" s="47"/>
      <c r="E93" s="77">
        <v>1</v>
      </c>
      <c r="F93" s="73">
        <f t="shared" si="16"/>
        <v>0</v>
      </c>
      <c r="G93" s="73">
        <f t="shared" si="17"/>
        <v>0</v>
      </c>
      <c r="H93" s="73">
        <f t="shared" si="18"/>
        <v>0</v>
      </c>
      <c r="I93" s="50"/>
      <c r="J93" s="45"/>
      <c r="K93" s="55"/>
      <c r="L93" s="56"/>
      <c r="M93" s="56"/>
      <c r="N93" s="56"/>
      <c r="O93" s="76" t="str">
        <f t="shared" si="13"/>
        <v>0</v>
      </c>
      <c r="P93" s="56"/>
      <c r="Q93" s="58"/>
      <c r="R93" s="76">
        <f t="shared" si="14"/>
        <v>0</v>
      </c>
      <c r="S93" s="80" t="str">
        <f t="shared" ca="1" si="15"/>
        <v xml:space="preserve"> </v>
      </c>
    </row>
    <row r="94" spans="1:19" x14ac:dyDescent="0.2">
      <c r="A94" s="46" t="s">
        <v>213</v>
      </c>
      <c r="B94" s="135" t="s">
        <v>116</v>
      </c>
      <c r="C94" s="135"/>
      <c r="D94" s="47"/>
      <c r="E94" s="77">
        <v>1</v>
      </c>
      <c r="F94" s="73">
        <f t="shared" si="16"/>
        <v>0</v>
      </c>
      <c r="G94" s="73">
        <f t="shared" si="17"/>
        <v>0</v>
      </c>
      <c r="H94" s="73">
        <f t="shared" si="18"/>
        <v>0</v>
      </c>
      <c r="I94" s="50"/>
      <c r="J94" s="45"/>
      <c r="K94" s="55"/>
      <c r="L94" s="56"/>
      <c r="M94" s="56"/>
      <c r="N94" s="56"/>
      <c r="O94" s="76" t="str">
        <f t="shared" si="13"/>
        <v>0</v>
      </c>
      <c r="P94" s="56"/>
      <c r="Q94" s="58"/>
      <c r="R94" s="76">
        <f t="shared" si="14"/>
        <v>0</v>
      </c>
      <c r="S94" s="80" t="str">
        <f t="shared" ca="1" si="15"/>
        <v xml:space="preserve"> </v>
      </c>
    </row>
    <row r="95" spans="1:19" x14ac:dyDescent="0.2">
      <c r="A95" s="46" t="s">
        <v>214</v>
      </c>
      <c r="B95" s="135" t="s">
        <v>116</v>
      </c>
      <c r="C95" s="135"/>
      <c r="D95" s="47"/>
      <c r="E95" s="77">
        <v>1</v>
      </c>
      <c r="F95" s="73">
        <f t="shared" si="16"/>
        <v>0</v>
      </c>
      <c r="G95" s="73">
        <f t="shared" si="17"/>
        <v>0</v>
      </c>
      <c r="H95" s="73">
        <f t="shared" si="18"/>
        <v>0</v>
      </c>
      <c r="I95" s="50"/>
      <c r="J95" s="45"/>
      <c r="K95" s="55"/>
      <c r="L95" s="56"/>
      <c r="M95" s="56"/>
      <c r="N95" s="56"/>
      <c r="O95" s="76" t="str">
        <f t="shared" si="13"/>
        <v>0</v>
      </c>
      <c r="P95" s="56"/>
      <c r="Q95" s="58"/>
      <c r="R95" s="76">
        <f t="shared" si="14"/>
        <v>0</v>
      </c>
      <c r="S95" s="80" t="str">
        <f t="shared" ca="1" si="15"/>
        <v xml:space="preserve"> </v>
      </c>
    </row>
    <row r="96" spans="1:19" x14ac:dyDescent="0.2">
      <c r="A96" s="46" t="s">
        <v>215</v>
      </c>
      <c r="B96" s="135" t="s">
        <v>116</v>
      </c>
      <c r="C96" s="135"/>
      <c r="D96" s="47"/>
      <c r="E96" s="77">
        <v>1</v>
      </c>
      <c r="F96" s="73">
        <f t="shared" si="12"/>
        <v>0</v>
      </c>
      <c r="G96" s="73">
        <f t="shared" si="8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13"/>
        <v>0</v>
      </c>
      <c r="P96" s="56"/>
      <c r="Q96" s="58"/>
      <c r="R96" s="76">
        <f t="shared" si="14"/>
        <v>0</v>
      </c>
      <c r="S96" s="80" t="str">
        <f t="shared" ca="1" si="15"/>
        <v xml:space="preserve"> </v>
      </c>
    </row>
    <row r="97" spans="1:19" x14ac:dyDescent="0.2">
      <c r="A97" s="46" t="s">
        <v>216</v>
      </c>
      <c r="B97" s="135" t="s">
        <v>116</v>
      </c>
      <c r="C97" s="135"/>
      <c r="D97" s="47"/>
      <c r="E97" s="77">
        <v>1</v>
      </c>
      <c r="F97" s="73">
        <f t="shared" si="12"/>
        <v>0</v>
      </c>
      <c r="G97" s="73">
        <f t="shared" si="8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13"/>
        <v>0</v>
      </c>
      <c r="P97" s="56"/>
      <c r="Q97" s="58"/>
      <c r="R97" s="76">
        <f t="shared" si="14"/>
        <v>0</v>
      </c>
      <c r="S97" s="80" t="str">
        <f t="shared" ca="1" si="15"/>
        <v xml:space="preserve"> </v>
      </c>
    </row>
    <row r="98" spans="1:19" x14ac:dyDescent="0.2">
      <c r="A98" s="46" t="s">
        <v>217</v>
      </c>
      <c r="B98" s="135" t="s">
        <v>116</v>
      </c>
      <c r="C98" s="135"/>
      <c r="D98" s="47"/>
      <c r="E98" s="77">
        <v>1</v>
      </c>
      <c r="F98" s="73">
        <f t="shared" si="12"/>
        <v>0</v>
      </c>
      <c r="G98" s="73">
        <f t="shared" si="8"/>
        <v>0</v>
      </c>
      <c r="H98" s="73">
        <f t="shared" si="1"/>
        <v>0</v>
      </c>
      <c r="I98" s="50"/>
      <c r="J98" s="45"/>
      <c r="K98" s="55"/>
      <c r="L98" s="56"/>
      <c r="M98" s="56"/>
      <c r="N98" s="56"/>
      <c r="O98" s="76" t="str">
        <f t="shared" si="13"/>
        <v>0</v>
      </c>
      <c r="P98" s="56"/>
      <c r="Q98" s="58"/>
      <c r="R98" s="76">
        <f t="shared" si="14"/>
        <v>0</v>
      </c>
      <c r="S98" s="80" t="str">
        <f t="shared" ca="1" si="15"/>
        <v xml:space="preserve"> </v>
      </c>
    </row>
    <row r="99" spans="1:19" x14ac:dyDescent="0.2">
      <c r="A99" s="46" t="s">
        <v>218</v>
      </c>
      <c r="B99" s="135" t="s">
        <v>116</v>
      </c>
      <c r="C99" s="135"/>
      <c r="D99" s="47"/>
      <c r="E99" s="77">
        <v>1</v>
      </c>
      <c r="F99" s="73">
        <f t="shared" si="12"/>
        <v>0</v>
      </c>
      <c r="G99" s="73">
        <f t="shared" si="8"/>
        <v>0</v>
      </c>
      <c r="H99" s="73">
        <f t="shared" si="1"/>
        <v>0</v>
      </c>
      <c r="I99" s="50"/>
      <c r="J99" s="45"/>
      <c r="K99" s="55"/>
      <c r="L99" s="56"/>
      <c r="M99" s="56"/>
      <c r="N99" s="56"/>
      <c r="O99" s="76" t="str">
        <f t="shared" si="13"/>
        <v>0</v>
      </c>
      <c r="P99" s="56"/>
      <c r="Q99" s="58"/>
      <c r="R99" s="76">
        <f t="shared" si="14"/>
        <v>0</v>
      </c>
      <c r="S99" s="80" t="str">
        <f t="shared" ca="1" si="15"/>
        <v xml:space="preserve"> </v>
      </c>
    </row>
    <row r="100" spans="1:19" x14ac:dyDescent="0.2">
      <c r="A100" s="46" t="s">
        <v>219</v>
      </c>
      <c r="B100" s="135" t="s">
        <v>116</v>
      </c>
      <c r="C100" s="135"/>
      <c r="D100" s="47"/>
      <c r="E100" s="77">
        <v>1</v>
      </c>
      <c r="F100" s="73">
        <f t="shared" si="12"/>
        <v>0</v>
      </c>
      <c r="G100" s="73">
        <f t="shared" si="8"/>
        <v>0</v>
      </c>
      <c r="H100" s="73">
        <f t="shared" si="1"/>
        <v>0</v>
      </c>
      <c r="I100" s="50"/>
      <c r="J100" s="45"/>
      <c r="K100" s="55"/>
      <c r="L100" s="56"/>
      <c r="M100" s="56"/>
      <c r="N100" s="56"/>
      <c r="O100" s="76" t="str">
        <f t="shared" si="13"/>
        <v>0</v>
      </c>
      <c r="P100" s="56"/>
      <c r="Q100" s="58"/>
      <c r="R100" s="76">
        <f t="shared" si="14"/>
        <v>0</v>
      </c>
      <c r="S100" s="80" t="str">
        <f t="shared" ca="1" si="15"/>
        <v xml:space="preserve"> </v>
      </c>
    </row>
    <row r="101" spans="1:19" x14ac:dyDescent="0.2">
      <c r="A101" s="46" t="s">
        <v>220</v>
      </c>
      <c r="B101" s="135" t="s">
        <v>116</v>
      </c>
      <c r="C101" s="135"/>
      <c r="D101" s="47"/>
      <c r="E101" s="77">
        <v>1</v>
      </c>
      <c r="F101" s="73">
        <f t="shared" si="12"/>
        <v>0</v>
      </c>
      <c r="G101" s="73">
        <f t="shared" si="8"/>
        <v>0</v>
      </c>
      <c r="H101" s="73">
        <f t="shared" si="1"/>
        <v>0</v>
      </c>
      <c r="I101" s="50"/>
      <c r="J101" s="45"/>
      <c r="K101" s="55"/>
      <c r="L101" s="56"/>
      <c r="M101" s="56"/>
      <c r="N101" s="56"/>
      <c r="O101" s="76" t="str">
        <f t="shared" si="13"/>
        <v>0</v>
      </c>
      <c r="P101" s="56"/>
      <c r="Q101" s="58"/>
      <c r="R101" s="76">
        <f t="shared" si="14"/>
        <v>0</v>
      </c>
      <c r="S101" s="80" t="str">
        <f t="shared" ca="1" si="15"/>
        <v xml:space="preserve"> </v>
      </c>
    </row>
    <row r="102" spans="1:19" ht="57" customHeight="1" x14ac:dyDescent="0.2">
      <c r="A102" s="51" t="s">
        <v>65</v>
      </c>
      <c r="B102" s="136" t="s">
        <v>79</v>
      </c>
      <c r="C102" s="137"/>
      <c r="D102" s="137"/>
      <c r="E102" s="137"/>
      <c r="F102" s="138"/>
      <c r="G102" s="74">
        <f>SUM(G103:G152)</f>
        <v>0</v>
      </c>
      <c r="H102" s="74">
        <f>SUM(H103:H152)</f>
        <v>0</v>
      </c>
      <c r="I102" s="60"/>
      <c r="J102" s="45"/>
      <c r="K102" s="54" t="s">
        <v>181</v>
      </c>
    </row>
    <row r="103" spans="1:19" x14ac:dyDescent="0.2">
      <c r="A103" s="151" t="s">
        <v>66</v>
      </c>
      <c r="B103" s="154" t="s">
        <v>112</v>
      </c>
      <c r="C103" s="50" t="s">
        <v>113</v>
      </c>
      <c r="D103" s="157" t="s">
        <v>5</v>
      </c>
      <c r="E103" s="160"/>
      <c r="F103" s="145" t="str">
        <f>IFERROR(ROUND(AVERAGE(K103:K107),2),"0")</f>
        <v>0</v>
      </c>
      <c r="G103" s="145">
        <f>ROUND(E103*F103,2)</f>
        <v>0</v>
      </c>
      <c r="H103" s="145">
        <f>ROUND(G103*$D$7,2)</f>
        <v>0</v>
      </c>
      <c r="I103" s="148"/>
      <c r="J103" s="61"/>
      <c r="K103" s="56"/>
    </row>
    <row r="104" spans="1:19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9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3"/>
      <c r="B107" s="156"/>
      <c r="C107" s="50" t="s">
        <v>113</v>
      </c>
      <c r="D107" s="159"/>
      <c r="E107" s="162"/>
      <c r="F107" s="147"/>
      <c r="G107" s="147"/>
      <c r="H107" s="147"/>
      <c r="I107" s="150"/>
      <c r="J107" s="61"/>
      <c r="K107" s="56"/>
    </row>
    <row r="108" spans="1:19" x14ac:dyDescent="0.2">
      <c r="A108" s="151" t="s">
        <v>67</v>
      </c>
      <c r="B108" s="154" t="s">
        <v>112</v>
      </c>
      <c r="C108" s="50" t="s">
        <v>113</v>
      </c>
      <c r="D108" s="157" t="s">
        <v>5</v>
      </c>
      <c r="E108" s="160"/>
      <c r="F108" s="145" t="str">
        <f t="shared" ref="F108" si="19">IFERROR(ROUND(AVERAGE(K108:K112),2),"0")</f>
        <v>0</v>
      </c>
      <c r="G108" s="145">
        <f>ROUND(E108*F108,2)</f>
        <v>0</v>
      </c>
      <c r="H108" s="145">
        <f>ROUND(G108*$D$7,2)</f>
        <v>0</v>
      </c>
      <c r="I108" s="148"/>
      <c r="J108" s="61"/>
      <c r="K108" s="56"/>
    </row>
    <row r="109" spans="1:19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9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3"/>
      <c r="B112" s="156"/>
      <c r="C112" s="50" t="s">
        <v>113</v>
      </c>
      <c r="D112" s="159"/>
      <c r="E112" s="162"/>
      <c r="F112" s="147"/>
      <c r="G112" s="147"/>
      <c r="H112" s="147"/>
      <c r="I112" s="150"/>
      <c r="J112" s="61"/>
      <c r="K112" s="56"/>
    </row>
    <row r="113" spans="1:11" x14ac:dyDescent="0.2">
      <c r="A113" s="151" t="s">
        <v>68</v>
      </c>
      <c r="B113" s="154" t="s">
        <v>112</v>
      </c>
      <c r="C113" s="50" t="s">
        <v>113</v>
      </c>
      <c r="D113" s="157" t="s">
        <v>5</v>
      </c>
      <c r="E113" s="160"/>
      <c r="F113" s="145" t="str">
        <f t="shared" ref="F113" si="20">IFERROR(ROUND(AVERAGE(K113:K117),2),"0")</f>
        <v>0</v>
      </c>
      <c r="G113" s="145">
        <f>ROUND(E113*F113,2)</f>
        <v>0</v>
      </c>
      <c r="H113" s="145">
        <f>ROUND(G113*$D$7,2)</f>
        <v>0</v>
      </c>
      <c r="I113" s="148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3"/>
      <c r="B117" s="156"/>
      <c r="C117" s="50" t="s">
        <v>113</v>
      </c>
      <c r="D117" s="159"/>
      <c r="E117" s="162"/>
      <c r="F117" s="147"/>
      <c r="G117" s="147"/>
      <c r="H117" s="147"/>
      <c r="I117" s="150"/>
      <c r="J117" s="61"/>
      <c r="K117" s="56"/>
    </row>
    <row r="118" spans="1:11" x14ac:dyDescent="0.2">
      <c r="A118" s="151" t="s">
        <v>69</v>
      </c>
      <c r="B118" s="154" t="s">
        <v>112</v>
      </c>
      <c r="C118" s="50" t="s">
        <v>113</v>
      </c>
      <c r="D118" s="157" t="s">
        <v>5</v>
      </c>
      <c r="E118" s="160"/>
      <c r="F118" s="145" t="str">
        <f t="shared" ref="F118" si="21">IFERROR(ROUND(AVERAGE(K118:K122),2),"0")</f>
        <v>0</v>
      </c>
      <c r="G118" s="145">
        <f>ROUND(E118*F118,2)</f>
        <v>0</v>
      </c>
      <c r="H118" s="145">
        <f>ROUND(G118*$D$7,2)</f>
        <v>0</v>
      </c>
      <c r="I118" s="148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3"/>
      <c r="B122" s="156"/>
      <c r="C122" s="50" t="s">
        <v>113</v>
      </c>
      <c r="D122" s="159"/>
      <c r="E122" s="162"/>
      <c r="F122" s="147"/>
      <c r="G122" s="147"/>
      <c r="H122" s="147"/>
      <c r="I122" s="150"/>
      <c r="J122" s="61"/>
      <c r="K122" s="56"/>
    </row>
    <row r="123" spans="1:11" x14ac:dyDescent="0.2">
      <c r="A123" s="151" t="s">
        <v>70</v>
      </c>
      <c r="B123" s="154" t="s">
        <v>112</v>
      </c>
      <c r="C123" s="50" t="s">
        <v>113</v>
      </c>
      <c r="D123" s="157" t="s">
        <v>5</v>
      </c>
      <c r="E123" s="160"/>
      <c r="F123" s="145" t="str">
        <f t="shared" ref="F123" si="22">IFERROR(ROUND(AVERAGE(K123:K127),2),"0")</f>
        <v>0</v>
      </c>
      <c r="G123" s="145">
        <f>ROUND(E123*F123,2)</f>
        <v>0</v>
      </c>
      <c r="H123" s="145">
        <f>ROUND(G123*$D$7,2)</f>
        <v>0</v>
      </c>
      <c r="I123" s="148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3"/>
      <c r="B127" s="156"/>
      <c r="C127" s="50" t="s">
        <v>113</v>
      </c>
      <c r="D127" s="159"/>
      <c r="E127" s="162"/>
      <c r="F127" s="147"/>
      <c r="G127" s="147"/>
      <c r="H127" s="147"/>
      <c r="I127" s="150"/>
      <c r="J127" s="61"/>
      <c r="K127" s="56"/>
    </row>
    <row r="128" spans="1:11" x14ac:dyDescent="0.2">
      <c r="A128" s="151" t="s">
        <v>74</v>
      </c>
      <c r="B128" s="154" t="s">
        <v>112</v>
      </c>
      <c r="C128" s="50" t="s">
        <v>113</v>
      </c>
      <c r="D128" s="157" t="s">
        <v>5</v>
      </c>
      <c r="E128" s="160"/>
      <c r="F128" s="145" t="str">
        <f t="shared" ref="F128" si="23">IFERROR(ROUND(AVERAGE(K128:K132),2),"0")</f>
        <v>0</v>
      </c>
      <c r="G128" s="145">
        <f>ROUND(E128*F128,2)</f>
        <v>0</v>
      </c>
      <c r="H128" s="145">
        <f>ROUND(G128*$D$7,2)</f>
        <v>0</v>
      </c>
      <c r="I128" s="148"/>
      <c r="J128" s="61"/>
      <c r="K128" s="56"/>
    </row>
    <row r="129" spans="1:11" x14ac:dyDescent="0.2">
      <c r="A129" s="152"/>
      <c r="B129" s="155"/>
      <c r="C129" s="50" t="s">
        <v>113</v>
      </c>
      <c r="D129" s="158"/>
      <c r="E129" s="161"/>
      <c r="F129" s="146"/>
      <c r="G129" s="146"/>
      <c r="H129" s="146"/>
      <c r="I129" s="149"/>
      <c r="J129" s="61"/>
      <c r="K129" s="56"/>
    </row>
    <row r="130" spans="1:11" x14ac:dyDescent="0.2">
      <c r="A130" s="152"/>
      <c r="B130" s="155"/>
      <c r="C130" s="50" t="s">
        <v>113</v>
      </c>
      <c r="D130" s="158"/>
      <c r="E130" s="161"/>
      <c r="F130" s="146"/>
      <c r="G130" s="146"/>
      <c r="H130" s="146"/>
      <c r="I130" s="149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3"/>
      <c r="B132" s="156"/>
      <c r="C132" s="50" t="s">
        <v>113</v>
      </c>
      <c r="D132" s="159"/>
      <c r="E132" s="162"/>
      <c r="F132" s="147"/>
      <c r="G132" s="147"/>
      <c r="H132" s="147"/>
      <c r="I132" s="150"/>
      <c r="J132" s="61"/>
      <c r="K132" s="56"/>
    </row>
    <row r="133" spans="1:11" x14ac:dyDescent="0.2">
      <c r="A133" s="151" t="s">
        <v>75</v>
      </c>
      <c r="B133" s="154" t="s">
        <v>112</v>
      </c>
      <c r="C133" s="50" t="s">
        <v>113</v>
      </c>
      <c r="D133" s="157" t="s">
        <v>5</v>
      </c>
      <c r="E133" s="160"/>
      <c r="F133" s="145" t="str">
        <f t="shared" ref="F133" si="24">IFERROR(ROUND(AVERAGE(K133:K137),2),"0")</f>
        <v>0</v>
      </c>
      <c r="G133" s="145">
        <f>ROUND(E133*F133,2)</f>
        <v>0</v>
      </c>
      <c r="H133" s="145">
        <f>ROUND(G133*$D$7,2)</f>
        <v>0</v>
      </c>
      <c r="I133" s="148"/>
      <c r="J133" s="61"/>
      <c r="K133" s="56"/>
    </row>
    <row r="134" spans="1:11" x14ac:dyDescent="0.2">
      <c r="A134" s="152"/>
      <c r="B134" s="155"/>
      <c r="C134" s="50" t="s">
        <v>113</v>
      </c>
      <c r="D134" s="158"/>
      <c r="E134" s="161"/>
      <c r="F134" s="146"/>
      <c r="G134" s="146"/>
      <c r="H134" s="146"/>
      <c r="I134" s="149"/>
      <c r="J134" s="61"/>
      <c r="K134" s="56"/>
    </row>
    <row r="135" spans="1:11" x14ac:dyDescent="0.2">
      <c r="A135" s="152"/>
      <c r="B135" s="155"/>
      <c r="C135" s="50" t="s">
        <v>113</v>
      </c>
      <c r="D135" s="158"/>
      <c r="E135" s="161"/>
      <c r="F135" s="146"/>
      <c r="G135" s="146"/>
      <c r="H135" s="146"/>
      <c r="I135" s="149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3"/>
      <c r="B137" s="156"/>
      <c r="C137" s="50" t="s">
        <v>113</v>
      </c>
      <c r="D137" s="159"/>
      <c r="E137" s="162"/>
      <c r="F137" s="147"/>
      <c r="G137" s="147"/>
      <c r="H137" s="147"/>
      <c r="I137" s="150"/>
      <c r="J137" s="61"/>
      <c r="K137" s="56"/>
    </row>
    <row r="138" spans="1:11" x14ac:dyDescent="0.2">
      <c r="A138" s="151" t="s">
        <v>76</v>
      </c>
      <c r="B138" s="154" t="s">
        <v>112</v>
      </c>
      <c r="C138" s="50" t="s">
        <v>113</v>
      </c>
      <c r="D138" s="157" t="s">
        <v>5</v>
      </c>
      <c r="E138" s="160"/>
      <c r="F138" s="145" t="str">
        <f t="shared" ref="F138" si="25">IFERROR(ROUND(AVERAGE(K138:K142),2),"0")</f>
        <v>0</v>
      </c>
      <c r="G138" s="145">
        <f>ROUND(E138*F138,2)</f>
        <v>0</v>
      </c>
      <c r="H138" s="145">
        <f>ROUND(G138*$D$7,2)</f>
        <v>0</v>
      </c>
      <c r="I138" s="148"/>
      <c r="J138" s="61"/>
      <c r="K138" s="56"/>
    </row>
    <row r="139" spans="1:11" x14ac:dyDescent="0.2">
      <c r="A139" s="152"/>
      <c r="B139" s="155"/>
      <c r="C139" s="50" t="s">
        <v>113</v>
      </c>
      <c r="D139" s="158"/>
      <c r="E139" s="161"/>
      <c r="F139" s="146"/>
      <c r="G139" s="146"/>
      <c r="H139" s="146"/>
      <c r="I139" s="149"/>
      <c r="J139" s="61"/>
      <c r="K139" s="56"/>
    </row>
    <row r="140" spans="1:11" x14ac:dyDescent="0.2">
      <c r="A140" s="152"/>
      <c r="B140" s="155"/>
      <c r="C140" s="50" t="s">
        <v>113</v>
      </c>
      <c r="D140" s="158"/>
      <c r="E140" s="161"/>
      <c r="F140" s="146"/>
      <c r="G140" s="146"/>
      <c r="H140" s="146"/>
      <c r="I140" s="149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3"/>
      <c r="B142" s="156"/>
      <c r="C142" s="50" t="s">
        <v>113</v>
      </c>
      <c r="D142" s="159"/>
      <c r="E142" s="162"/>
      <c r="F142" s="147"/>
      <c r="G142" s="147"/>
      <c r="H142" s="147"/>
      <c r="I142" s="150"/>
      <c r="J142" s="61"/>
      <c r="K142" s="56"/>
    </row>
    <row r="143" spans="1:11" x14ac:dyDescent="0.2">
      <c r="A143" s="151" t="s">
        <v>77</v>
      </c>
      <c r="B143" s="154" t="s">
        <v>112</v>
      </c>
      <c r="C143" s="50" t="s">
        <v>113</v>
      </c>
      <c r="D143" s="157" t="s">
        <v>5</v>
      </c>
      <c r="E143" s="160"/>
      <c r="F143" s="145" t="str">
        <f t="shared" ref="F143" si="26">IFERROR(ROUND(AVERAGE(K143:K147),2),"0")</f>
        <v>0</v>
      </c>
      <c r="G143" s="145">
        <f>ROUND(E143*F143,2)</f>
        <v>0</v>
      </c>
      <c r="H143" s="145">
        <f>ROUND(G143*$D$7,2)</f>
        <v>0</v>
      </c>
      <c r="I143" s="148"/>
      <c r="J143" s="61"/>
      <c r="K143" s="56"/>
    </row>
    <row r="144" spans="1:11" x14ac:dyDescent="0.2">
      <c r="A144" s="152"/>
      <c r="B144" s="155"/>
      <c r="C144" s="50" t="s">
        <v>113</v>
      </c>
      <c r="D144" s="158"/>
      <c r="E144" s="161"/>
      <c r="F144" s="146"/>
      <c r="G144" s="146"/>
      <c r="H144" s="146"/>
      <c r="I144" s="149"/>
      <c r="J144" s="61"/>
      <c r="K144" s="56"/>
    </row>
    <row r="145" spans="1:11" x14ac:dyDescent="0.2">
      <c r="A145" s="152"/>
      <c r="B145" s="155"/>
      <c r="C145" s="50" t="s">
        <v>113</v>
      </c>
      <c r="D145" s="158"/>
      <c r="E145" s="161"/>
      <c r="F145" s="146"/>
      <c r="G145" s="146"/>
      <c r="H145" s="146"/>
      <c r="I145" s="149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3"/>
      <c r="B147" s="156"/>
      <c r="C147" s="50" t="s">
        <v>113</v>
      </c>
      <c r="D147" s="159"/>
      <c r="E147" s="162"/>
      <c r="F147" s="147"/>
      <c r="G147" s="147"/>
      <c r="H147" s="147"/>
      <c r="I147" s="150"/>
      <c r="J147" s="61"/>
      <c r="K147" s="56"/>
    </row>
    <row r="148" spans="1:11" x14ac:dyDescent="0.2">
      <c r="A148" s="151" t="s">
        <v>78</v>
      </c>
      <c r="B148" s="154" t="s">
        <v>112</v>
      </c>
      <c r="C148" s="50" t="s">
        <v>113</v>
      </c>
      <c r="D148" s="157" t="s">
        <v>5</v>
      </c>
      <c r="E148" s="160"/>
      <c r="F148" s="145" t="str">
        <f t="shared" ref="F148" si="27">IFERROR(ROUND(AVERAGE(K148:K152),2),"0")</f>
        <v>0</v>
      </c>
      <c r="G148" s="145">
        <f>ROUND(E148*F148,2)</f>
        <v>0</v>
      </c>
      <c r="H148" s="145">
        <f>ROUND(G148*$D$7,2)</f>
        <v>0</v>
      </c>
      <c r="I148" s="148"/>
      <c r="J148" s="61"/>
      <c r="K148" s="56"/>
    </row>
    <row r="149" spans="1:11" x14ac:dyDescent="0.2">
      <c r="A149" s="152"/>
      <c r="B149" s="155"/>
      <c r="C149" s="50" t="s">
        <v>113</v>
      </c>
      <c r="D149" s="158"/>
      <c r="E149" s="161"/>
      <c r="F149" s="146"/>
      <c r="G149" s="146"/>
      <c r="H149" s="146"/>
      <c r="I149" s="149"/>
      <c r="J149" s="61"/>
      <c r="K149" s="56"/>
    </row>
    <row r="150" spans="1:11" x14ac:dyDescent="0.2">
      <c r="A150" s="152"/>
      <c r="B150" s="155"/>
      <c r="C150" s="50" t="s">
        <v>113</v>
      </c>
      <c r="D150" s="158"/>
      <c r="E150" s="161"/>
      <c r="F150" s="146"/>
      <c r="G150" s="146"/>
      <c r="H150" s="146"/>
      <c r="I150" s="149"/>
      <c r="J150" s="61"/>
      <c r="K150" s="56"/>
    </row>
    <row r="151" spans="1:11" x14ac:dyDescent="0.2">
      <c r="A151" s="152"/>
      <c r="B151" s="155"/>
      <c r="C151" s="50" t="s">
        <v>113</v>
      </c>
      <c r="D151" s="158"/>
      <c r="E151" s="161"/>
      <c r="F151" s="146"/>
      <c r="G151" s="146"/>
      <c r="H151" s="146"/>
      <c r="I151" s="149"/>
      <c r="J151" s="61"/>
      <c r="K151" s="56"/>
    </row>
    <row r="152" spans="1:11" x14ac:dyDescent="0.2">
      <c r="A152" s="153"/>
      <c r="B152" s="156"/>
      <c r="C152" s="50" t="s">
        <v>113</v>
      </c>
      <c r="D152" s="159"/>
      <c r="E152" s="162"/>
      <c r="F152" s="147"/>
      <c r="G152" s="147"/>
      <c r="H152" s="147"/>
      <c r="I152" s="150"/>
      <c r="J152" s="61"/>
      <c r="K152" s="56"/>
    </row>
    <row r="153" spans="1:11" ht="12.75" customHeight="1" x14ac:dyDescent="0.2">
      <c r="A153" s="51" t="s">
        <v>71</v>
      </c>
      <c r="B153" s="136" t="s">
        <v>80</v>
      </c>
      <c r="C153" s="137"/>
      <c r="D153" s="137"/>
      <c r="E153" s="137"/>
      <c r="F153" s="138"/>
      <c r="G153" s="74">
        <f>SUM(G154,G161,G168,G175,G182,G189,G196,G203,G210,G217)</f>
        <v>0</v>
      </c>
      <c r="H153" s="74">
        <f>SUM(H154,H161,H168,H175,H182,H189,H196,H203,H210,H217)</f>
        <v>0</v>
      </c>
      <c r="I153" s="60"/>
      <c r="J153" s="45"/>
    </row>
    <row r="154" spans="1:11" x14ac:dyDescent="0.2">
      <c r="A154" s="142" t="s">
        <v>182</v>
      </c>
      <c r="B154" s="139" t="s">
        <v>149</v>
      </c>
      <c r="C154" s="62" t="s">
        <v>150</v>
      </c>
      <c r="D154" s="63"/>
      <c r="E154" s="64"/>
      <c r="F154" s="57"/>
      <c r="G154" s="75">
        <f>SUM(G155:G160)</f>
        <v>0</v>
      </c>
      <c r="H154" s="75">
        <f>ROUND(G154*$D$7,2)</f>
        <v>0</v>
      </c>
      <c r="I154" s="139"/>
    </row>
    <row r="155" spans="1:11" x14ac:dyDescent="0.2">
      <c r="A155" s="143"/>
      <c r="B155" s="140"/>
      <c r="C155" s="65" t="s">
        <v>151</v>
      </c>
      <c r="D155" s="66"/>
      <c r="E155" s="67"/>
      <c r="F155" s="56"/>
      <c r="G155" s="76">
        <f t="shared" ref="G155:G160" si="28">ROUND(E155*F155,2)</f>
        <v>0</v>
      </c>
      <c r="H155" s="68"/>
      <c r="I155" s="140"/>
    </row>
    <row r="156" spans="1:11" ht="13.5" customHeight="1" x14ac:dyDescent="0.2">
      <c r="A156" s="143"/>
      <c r="B156" s="140"/>
      <c r="C156" s="65" t="s">
        <v>152</v>
      </c>
      <c r="D156" s="66"/>
      <c r="E156" s="67"/>
      <c r="F156" s="56"/>
      <c r="G156" s="76">
        <f t="shared" si="28"/>
        <v>0</v>
      </c>
      <c r="H156" s="68"/>
      <c r="I156" s="140"/>
    </row>
    <row r="157" spans="1:11" x14ac:dyDescent="0.2">
      <c r="A157" s="143"/>
      <c r="B157" s="140"/>
      <c r="C157" s="65" t="s">
        <v>153</v>
      </c>
      <c r="D157" s="66"/>
      <c r="E157" s="67"/>
      <c r="F157" s="56"/>
      <c r="G157" s="76">
        <f t="shared" si="28"/>
        <v>0</v>
      </c>
      <c r="H157" s="68"/>
      <c r="I157" s="140"/>
    </row>
    <row r="158" spans="1:11" x14ac:dyDescent="0.2">
      <c r="A158" s="143"/>
      <c r="B158" s="140"/>
      <c r="C158" s="65" t="s">
        <v>154</v>
      </c>
      <c r="D158" s="66"/>
      <c r="E158" s="67"/>
      <c r="F158" s="56"/>
      <c r="G158" s="76">
        <f t="shared" si="28"/>
        <v>0</v>
      </c>
      <c r="H158" s="68"/>
      <c r="I158" s="140"/>
    </row>
    <row r="159" spans="1:11" x14ac:dyDescent="0.2">
      <c r="A159" s="143"/>
      <c r="B159" s="140"/>
      <c r="C159" s="68" t="s">
        <v>155</v>
      </c>
      <c r="D159" s="66"/>
      <c r="E159" s="67"/>
      <c r="F159" s="56"/>
      <c r="G159" s="76">
        <f t="shared" si="28"/>
        <v>0</v>
      </c>
      <c r="H159" s="68"/>
      <c r="I159" s="140"/>
    </row>
    <row r="160" spans="1:11" x14ac:dyDescent="0.2">
      <c r="A160" s="144"/>
      <c r="B160" s="141"/>
      <c r="C160" s="68" t="s">
        <v>155</v>
      </c>
      <c r="D160" s="66"/>
      <c r="E160" s="67"/>
      <c r="F160" s="56"/>
      <c r="G160" s="76">
        <f t="shared" si="28"/>
        <v>0</v>
      </c>
      <c r="H160" s="68"/>
      <c r="I160" s="141"/>
    </row>
    <row r="161" spans="1:9" ht="12.75" customHeight="1" x14ac:dyDescent="0.2">
      <c r="A161" s="142" t="s">
        <v>183</v>
      </c>
      <c r="B161" s="139" t="s">
        <v>149</v>
      </c>
      <c r="C161" s="62" t="s">
        <v>150</v>
      </c>
      <c r="D161" s="63"/>
      <c r="E161" s="64"/>
      <c r="F161" s="57"/>
      <c r="G161" s="75">
        <f>SUM(G162:G167)</f>
        <v>0</v>
      </c>
      <c r="H161" s="75">
        <f>ROUND(G161*$D$7,2)</f>
        <v>0</v>
      </c>
      <c r="I161" s="139"/>
    </row>
    <row r="162" spans="1:9" x14ac:dyDescent="0.2">
      <c r="A162" s="143"/>
      <c r="B162" s="140"/>
      <c r="C162" s="65" t="s">
        <v>151</v>
      </c>
      <c r="D162" s="66"/>
      <c r="E162" s="67"/>
      <c r="F162" s="56"/>
      <c r="G162" s="76">
        <f t="shared" ref="G162:G167" si="29">ROUND(E162*F162,2)</f>
        <v>0</v>
      </c>
      <c r="H162" s="68"/>
      <c r="I162" s="140"/>
    </row>
    <row r="163" spans="1:9" x14ac:dyDescent="0.2">
      <c r="A163" s="143"/>
      <c r="B163" s="140"/>
      <c r="C163" s="65" t="s">
        <v>152</v>
      </c>
      <c r="D163" s="66"/>
      <c r="E163" s="67"/>
      <c r="F163" s="56"/>
      <c r="G163" s="76">
        <f t="shared" si="29"/>
        <v>0</v>
      </c>
      <c r="H163" s="68"/>
      <c r="I163" s="140"/>
    </row>
    <row r="164" spans="1:9" x14ac:dyDescent="0.2">
      <c r="A164" s="143"/>
      <c r="B164" s="140"/>
      <c r="C164" s="65" t="s">
        <v>153</v>
      </c>
      <c r="D164" s="66"/>
      <c r="E164" s="67"/>
      <c r="F164" s="56"/>
      <c r="G164" s="76">
        <f t="shared" si="29"/>
        <v>0</v>
      </c>
      <c r="H164" s="68"/>
      <c r="I164" s="140"/>
    </row>
    <row r="165" spans="1:9" x14ac:dyDescent="0.2">
      <c r="A165" s="143"/>
      <c r="B165" s="140"/>
      <c r="C165" s="65" t="s">
        <v>154</v>
      </c>
      <c r="D165" s="66"/>
      <c r="E165" s="67"/>
      <c r="F165" s="56"/>
      <c r="G165" s="76">
        <f t="shared" si="29"/>
        <v>0</v>
      </c>
      <c r="H165" s="68"/>
      <c r="I165" s="140"/>
    </row>
    <row r="166" spans="1:9" x14ac:dyDescent="0.2">
      <c r="A166" s="143"/>
      <c r="B166" s="140"/>
      <c r="C166" s="68" t="s">
        <v>155</v>
      </c>
      <c r="D166" s="66"/>
      <c r="E166" s="67"/>
      <c r="F166" s="56"/>
      <c r="G166" s="76">
        <f t="shared" si="29"/>
        <v>0</v>
      </c>
      <c r="H166" s="68"/>
      <c r="I166" s="140"/>
    </row>
    <row r="167" spans="1:9" x14ac:dyDescent="0.2">
      <c r="A167" s="144"/>
      <c r="B167" s="141"/>
      <c r="C167" s="68" t="s">
        <v>155</v>
      </c>
      <c r="D167" s="66"/>
      <c r="E167" s="67"/>
      <c r="F167" s="56"/>
      <c r="G167" s="76">
        <f t="shared" si="29"/>
        <v>0</v>
      </c>
      <c r="H167" s="68"/>
      <c r="I167" s="141"/>
    </row>
    <row r="168" spans="1:9" ht="12.75" customHeight="1" x14ac:dyDescent="0.2">
      <c r="A168" s="142" t="s">
        <v>184</v>
      </c>
      <c r="B168" s="139" t="s">
        <v>149</v>
      </c>
      <c r="C168" s="62" t="s">
        <v>150</v>
      </c>
      <c r="D168" s="63"/>
      <c r="E168" s="64"/>
      <c r="F168" s="57"/>
      <c r="G168" s="75">
        <f>SUM(G169:G174)</f>
        <v>0</v>
      </c>
      <c r="H168" s="75">
        <f>ROUND(G168*$D$7,2)</f>
        <v>0</v>
      </c>
      <c r="I168" s="139"/>
    </row>
    <row r="169" spans="1:9" x14ac:dyDescent="0.2">
      <c r="A169" s="143"/>
      <c r="B169" s="140"/>
      <c r="C169" s="65" t="s">
        <v>151</v>
      </c>
      <c r="D169" s="66"/>
      <c r="E169" s="67"/>
      <c r="F169" s="56"/>
      <c r="G169" s="76">
        <f t="shared" ref="G169:G174" si="30">ROUND(E169*F169,2)</f>
        <v>0</v>
      </c>
      <c r="H169" s="68"/>
      <c r="I169" s="140"/>
    </row>
    <row r="170" spans="1:9" x14ac:dyDescent="0.2">
      <c r="A170" s="143"/>
      <c r="B170" s="140"/>
      <c r="C170" s="65" t="s">
        <v>152</v>
      </c>
      <c r="D170" s="66"/>
      <c r="E170" s="67"/>
      <c r="F170" s="56"/>
      <c r="G170" s="76">
        <f t="shared" si="30"/>
        <v>0</v>
      </c>
      <c r="H170" s="68"/>
      <c r="I170" s="140"/>
    </row>
    <row r="171" spans="1:9" x14ac:dyDescent="0.2">
      <c r="A171" s="143"/>
      <c r="B171" s="140"/>
      <c r="C171" s="65" t="s">
        <v>153</v>
      </c>
      <c r="D171" s="66"/>
      <c r="E171" s="67"/>
      <c r="F171" s="56"/>
      <c r="G171" s="76">
        <f t="shared" si="30"/>
        <v>0</v>
      </c>
      <c r="H171" s="68"/>
      <c r="I171" s="140"/>
    </row>
    <row r="172" spans="1:9" x14ac:dyDescent="0.2">
      <c r="A172" s="143"/>
      <c r="B172" s="140"/>
      <c r="C172" s="65" t="s">
        <v>154</v>
      </c>
      <c r="D172" s="66"/>
      <c r="E172" s="67"/>
      <c r="F172" s="56"/>
      <c r="G172" s="76">
        <f t="shared" si="30"/>
        <v>0</v>
      </c>
      <c r="H172" s="68"/>
      <c r="I172" s="140"/>
    </row>
    <row r="173" spans="1:9" x14ac:dyDescent="0.2">
      <c r="A173" s="143"/>
      <c r="B173" s="140"/>
      <c r="C173" s="68" t="s">
        <v>155</v>
      </c>
      <c r="D173" s="66"/>
      <c r="E173" s="67"/>
      <c r="F173" s="56"/>
      <c r="G173" s="76">
        <f t="shared" si="30"/>
        <v>0</v>
      </c>
      <c r="H173" s="68"/>
      <c r="I173" s="140"/>
    </row>
    <row r="174" spans="1:9" x14ac:dyDescent="0.2">
      <c r="A174" s="144"/>
      <c r="B174" s="141"/>
      <c r="C174" s="68" t="s">
        <v>155</v>
      </c>
      <c r="D174" s="66"/>
      <c r="E174" s="67"/>
      <c r="F174" s="56"/>
      <c r="G174" s="76">
        <f t="shared" si="30"/>
        <v>0</v>
      </c>
      <c r="H174" s="68"/>
      <c r="I174" s="141"/>
    </row>
    <row r="175" spans="1:9" ht="12.75" customHeight="1" x14ac:dyDescent="0.2">
      <c r="A175" s="142" t="s">
        <v>185</v>
      </c>
      <c r="B175" s="139" t="s">
        <v>149</v>
      </c>
      <c r="C175" s="62" t="s">
        <v>150</v>
      </c>
      <c r="D175" s="63"/>
      <c r="E175" s="64"/>
      <c r="F175" s="57"/>
      <c r="G175" s="75">
        <f>SUM(G176:G181)</f>
        <v>0</v>
      </c>
      <c r="H175" s="75">
        <f>ROUND(G175*$D$7,2)</f>
        <v>0</v>
      </c>
      <c r="I175" s="139"/>
    </row>
    <row r="176" spans="1:9" ht="12.75" customHeight="1" x14ac:dyDescent="0.2">
      <c r="A176" s="143"/>
      <c r="B176" s="140"/>
      <c r="C176" s="65" t="s">
        <v>151</v>
      </c>
      <c r="D176" s="66"/>
      <c r="E176" s="67"/>
      <c r="F176" s="56"/>
      <c r="G176" s="76">
        <f t="shared" ref="G176:G181" si="31">ROUND(E176*F176,2)</f>
        <v>0</v>
      </c>
      <c r="H176" s="68"/>
      <c r="I176" s="140"/>
    </row>
    <row r="177" spans="1:9" ht="12.75" customHeight="1" x14ac:dyDescent="0.2">
      <c r="A177" s="143"/>
      <c r="B177" s="140"/>
      <c r="C177" s="65" t="s">
        <v>152</v>
      </c>
      <c r="D177" s="66"/>
      <c r="E177" s="67"/>
      <c r="F177" s="56"/>
      <c r="G177" s="76">
        <f t="shared" si="31"/>
        <v>0</v>
      </c>
      <c r="H177" s="68"/>
      <c r="I177" s="140"/>
    </row>
    <row r="178" spans="1:9" ht="12.75" customHeight="1" x14ac:dyDescent="0.2">
      <c r="A178" s="143"/>
      <c r="B178" s="140"/>
      <c r="C178" s="65" t="s">
        <v>153</v>
      </c>
      <c r="D178" s="66"/>
      <c r="E178" s="67"/>
      <c r="F178" s="56"/>
      <c r="G178" s="76">
        <f t="shared" si="31"/>
        <v>0</v>
      </c>
      <c r="H178" s="68"/>
      <c r="I178" s="140"/>
    </row>
    <row r="179" spans="1:9" ht="12.75" customHeight="1" x14ac:dyDescent="0.2">
      <c r="A179" s="143"/>
      <c r="B179" s="140"/>
      <c r="C179" s="65" t="s">
        <v>154</v>
      </c>
      <c r="D179" s="66"/>
      <c r="E179" s="67"/>
      <c r="F179" s="56"/>
      <c r="G179" s="76">
        <f t="shared" si="31"/>
        <v>0</v>
      </c>
      <c r="H179" s="68"/>
      <c r="I179" s="140"/>
    </row>
    <row r="180" spans="1:9" ht="12.75" customHeight="1" x14ac:dyDescent="0.2">
      <c r="A180" s="143"/>
      <c r="B180" s="140"/>
      <c r="C180" s="68" t="s">
        <v>155</v>
      </c>
      <c r="D180" s="66"/>
      <c r="E180" s="67"/>
      <c r="F180" s="56"/>
      <c r="G180" s="76">
        <f t="shared" si="31"/>
        <v>0</v>
      </c>
      <c r="H180" s="68"/>
      <c r="I180" s="140"/>
    </row>
    <row r="181" spans="1:9" ht="12.75" customHeight="1" x14ac:dyDescent="0.2">
      <c r="A181" s="144"/>
      <c r="B181" s="141"/>
      <c r="C181" s="68" t="s">
        <v>155</v>
      </c>
      <c r="D181" s="66"/>
      <c r="E181" s="67"/>
      <c r="F181" s="56"/>
      <c r="G181" s="76">
        <f t="shared" si="31"/>
        <v>0</v>
      </c>
      <c r="H181" s="68"/>
      <c r="I181" s="141"/>
    </row>
    <row r="182" spans="1:9" ht="12.75" customHeight="1" x14ac:dyDescent="0.2">
      <c r="A182" s="142" t="s">
        <v>186</v>
      </c>
      <c r="B182" s="139" t="s">
        <v>149</v>
      </c>
      <c r="C182" s="62" t="s">
        <v>150</v>
      </c>
      <c r="D182" s="63"/>
      <c r="E182" s="64"/>
      <c r="F182" s="57"/>
      <c r="G182" s="75">
        <f>SUM(G183:G188)</f>
        <v>0</v>
      </c>
      <c r="H182" s="75">
        <f>ROUND(G182*$D$7,2)</f>
        <v>0</v>
      </c>
      <c r="I182" s="139"/>
    </row>
    <row r="183" spans="1:9" ht="12.75" customHeight="1" x14ac:dyDescent="0.2">
      <c r="A183" s="143"/>
      <c r="B183" s="140"/>
      <c r="C183" s="65" t="s">
        <v>151</v>
      </c>
      <c r="D183" s="66"/>
      <c r="E183" s="67"/>
      <c r="F183" s="56"/>
      <c r="G183" s="76">
        <f t="shared" ref="G183:G188" si="32">ROUND(E183*F183,2)</f>
        <v>0</v>
      </c>
      <c r="H183" s="68"/>
      <c r="I183" s="140"/>
    </row>
    <row r="184" spans="1:9" ht="12.75" customHeight="1" x14ac:dyDescent="0.2">
      <c r="A184" s="143"/>
      <c r="B184" s="140"/>
      <c r="C184" s="65" t="s">
        <v>152</v>
      </c>
      <c r="D184" s="66"/>
      <c r="E184" s="67"/>
      <c r="F184" s="56"/>
      <c r="G184" s="76">
        <f t="shared" si="32"/>
        <v>0</v>
      </c>
      <c r="H184" s="68"/>
      <c r="I184" s="140"/>
    </row>
    <row r="185" spans="1:9" ht="12.75" customHeight="1" x14ac:dyDescent="0.2">
      <c r="A185" s="143"/>
      <c r="B185" s="140"/>
      <c r="C185" s="65" t="s">
        <v>153</v>
      </c>
      <c r="D185" s="66"/>
      <c r="E185" s="67"/>
      <c r="F185" s="56"/>
      <c r="G185" s="76">
        <f t="shared" si="32"/>
        <v>0</v>
      </c>
      <c r="H185" s="68"/>
      <c r="I185" s="140"/>
    </row>
    <row r="186" spans="1:9" ht="12.75" customHeight="1" x14ac:dyDescent="0.2">
      <c r="A186" s="143"/>
      <c r="B186" s="140"/>
      <c r="C186" s="65" t="s">
        <v>154</v>
      </c>
      <c r="D186" s="66"/>
      <c r="E186" s="67"/>
      <c r="F186" s="56"/>
      <c r="G186" s="76">
        <f t="shared" si="32"/>
        <v>0</v>
      </c>
      <c r="H186" s="68"/>
      <c r="I186" s="140"/>
    </row>
    <row r="187" spans="1:9" ht="12.75" customHeight="1" x14ac:dyDescent="0.2">
      <c r="A187" s="143"/>
      <c r="B187" s="140"/>
      <c r="C187" s="68" t="s">
        <v>155</v>
      </c>
      <c r="D187" s="66"/>
      <c r="E187" s="67"/>
      <c r="F187" s="56"/>
      <c r="G187" s="76">
        <f t="shared" si="32"/>
        <v>0</v>
      </c>
      <c r="H187" s="68"/>
      <c r="I187" s="140"/>
    </row>
    <row r="188" spans="1:9" ht="12.75" customHeight="1" x14ac:dyDescent="0.2">
      <c r="A188" s="144"/>
      <c r="B188" s="141"/>
      <c r="C188" s="68" t="s">
        <v>155</v>
      </c>
      <c r="D188" s="66"/>
      <c r="E188" s="67"/>
      <c r="F188" s="56"/>
      <c r="G188" s="76">
        <f t="shared" si="32"/>
        <v>0</v>
      </c>
      <c r="H188" s="68"/>
      <c r="I188" s="141"/>
    </row>
    <row r="189" spans="1:9" ht="12.75" customHeight="1" x14ac:dyDescent="0.2">
      <c r="A189" s="142" t="s">
        <v>187</v>
      </c>
      <c r="B189" s="139" t="s">
        <v>149</v>
      </c>
      <c r="C189" s="62" t="s">
        <v>150</v>
      </c>
      <c r="D189" s="63"/>
      <c r="E189" s="64"/>
      <c r="F189" s="57"/>
      <c r="G189" s="75">
        <f>SUM(G190:G195)</f>
        <v>0</v>
      </c>
      <c r="H189" s="75">
        <f>ROUND(G189*$D$7,2)</f>
        <v>0</v>
      </c>
      <c r="I189" s="139"/>
    </row>
    <row r="190" spans="1:9" ht="12.75" customHeight="1" x14ac:dyDescent="0.2">
      <c r="A190" s="143"/>
      <c r="B190" s="140"/>
      <c r="C190" s="65" t="s">
        <v>151</v>
      </c>
      <c r="D190" s="66"/>
      <c r="E190" s="67"/>
      <c r="F190" s="56"/>
      <c r="G190" s="76">
        <f t="shared" ref="G190:G195" si="33">ROUND(E190*F190,2)</f>
        <v>0</v>
      </c>
      <c r="H190" s="68"/>
      <c r="I190" s="140"/>
    </row>
    <row r="191" spans="1:9" ht="12.75" customHeight="1" x14ac:dyDescent="0.2">
      <c r="A191" s="143"/>
      <c r="B191" s="140"/>
      <c r="C191" s="65" t="s">
        <v>152</v>
      </c>
      <c r="D191" s="66"/>
      <c r="E191" s="67"/>
      <c r="F191" s="56"/>
      <c r="G191" s="76">
        <f t="shared" si="33"/>
        <v>0</v>
      </c>
      <c r="H191" s="68"/>
      <c r="I191" s="140"/>
    </row>
    <row r="192" spans="1:9" ht="12.75" customHeight="1" x14ac:dyDescent="0.2">
      <c r="A192" s="143"/>
      <c r="B192" s="140"/>
      <c r="C192" s="65" t="s">
        <v>153</v>
      </c>
      <c r="D192" s="66"/>
      <c r="E192" s="67"/>
      <c r="F192" s="56"/>
      <c r="G192" s="76">
        <f t="shared" si="33"/>
        <v>0</v>
      </c>
      <c r="H192" s="68"/>
      <c r="I192" s="140"/>
    </row>
    <row r="193" spans="1:9" ht="12.75" customHeight="1" x14ac:dyDescent="0.2">
      <c r="A193" s="143"/>
      <c r="B193" s="140"/>
      <c r="C193" s="65" t="s">
        <v>154</v>
      </c>
      <c r="D193" s="66"/>
      <c r="E193" s="67"/>
      <c r="F193" s="56"/>
      <c r="G193" s="76">
        <f t="shared" si="33"/>
        <v>0</v>
      </c>
      <c r="H193" s="68"/>
      <c r="I193" s="140"/>
    </row>
    <row r="194" spans="1:9" ht="12.75" customHeight="1" x14ac:dyDescent="0.2">
      <c r="A194" s="143"/>
      <c r="B194" s="140"/>
      <c r="C194" s="68" t="s">
        <v>155</v>
      </c>
      <c r="D194" s="66"/>
      <c r="E194" s="67"/>
      <c r="F194" s="56"/>
      <c r="G194" s="76">
        <f t="shared" si="33"/>
        <v>0</v>
      </c>
      <c r="H194" s="68"/>
      <c r="I194" s="140"/>
    </row>
    <row r="195" spans="1:9" ht="12.75" customHeight="1" x14ac:dyDescent="0.2">
      <c r="A195" s="144"/>
      <c r="B195" s="141"/>
      <c r="C195" s="68" t="s">
        <v>155</v>
      </c>
      <c r="D195" s="66"/>
      <c r="E195" s="67"/>
      <c r="F195" s="56"/>
      <c r="G195" s="76">
        <f t="shared" si="33"/>
        <v>0</v>
      </c>
      <c r="H195" s="68"/>
      <c r="I195" s="141"/>
    </row>
    <row r="196" spans="1:9" ht="12.75" customHeight="1" x14ac:dyDescent="0.2">
      <c r="A196" s="142" t="s">
        <v>188</v>
      </c>
      <c r="B196" s="139" t="s">
        <v>149</v>
      </c>
      <c r="C196" s="62" t="s">
        <v>150</v>
      </c>
      <c r="D196" s="63"/>
      <c r="E196" s="64"/>
      <c r="F196" s="57"/>
      <c r="G196" s="75">
        <f>SUM(G197:G202)</f>
        <v>0</v>
      </c>
      <c r="H196" s="75">
        <f>ROUND(G196*$D$7,2)</f>
        <v>0</v>
      </c>
      <c r="I196" s="139"/>
    </row>
    <row r="197" spans="1:9" ht="12.75" customHeight="1" x14ac:dyDescent="0.2">
      <c r="A197" s="143"/>
      <c r="B197" s="140"/>
      <c r="C197" s="65" t="s">
        <v>151</v>
      </c>
      <c r="D197" s="66"/>
      <c r="E197" s="67"/>
      <c r="F197" s="56"/>
      <c r="G197" s="76">
        <f t="shared" ref="G197:G202" si="34">ROUND(E197*F197,2)</f>
        <v>0</v>
      </c>
      <c r="H197" s="68"/>
      <c r="I197" s="140"/>
    </row>
    <row r="198" spans="1:9" ht="12.75" customHeight="1" x14ac:dyDescent="0.2">
      <c r="A198" s="143"/>
      <c r="B198" s="140"/>
      <c r="C198" s="65" t="s">
        <v>152</v>
      </c>
      <c r="D198" s="66"/>
      <c r="E198" s="67"/>
      <c r="F198" s="56"/>
      <c r="G198" s="76">
        <f t="shared" si="34"/>
        <v>0</v>
      </c>
      <c r="H198" s="68"/>
      <c r="I198" s="140"/>
    </row>
    <row r="199" spans="1:9" ht="12.75" customHeight="1" x14ac:dyDescent="0.2">
      <c r="A199" s="143"/>
      <c r="B199" s="140"/>
      <c r="C199" s="65" t="s">
        <v>153</v>
      </c>
      <c r="D199" s="66"/>
      <c r="E199" s="67"/>
      <c r="F199" s="56"/>
      <c r="G199" s="76">
        <f t="shared" si="34"/>
        <v>0</v>
      </c>
      <c r="H199" s="68"/>
      <c r="I199" s="140"/>
    </row>
    <row r="200" spans="1:9" ht="12.75" customHeight="1" x14ac:dyDescent="0.2">
      <c r="A200" s="143"/>
      <c r="B200" s="140"/>
      <c r="C200" s="65" t="s">
        <v>154</v>
      </c>
      <c r="D200" s="66"/>
      <c r="E200" s="67"/>
      <c r="F200" s="56"/>
      <c r="G200" s="76">
        <f t="shared" si="34"/>
        <v>0</v>
      </c>
      <c r="H200" s="68"/>
      <c r="I200" s="140"/>
    </row>
    <row r="201" spans="1:9" ht="12.75" customHeight="1" x14ac:dyDescent="0.2">
      <c r="A201" s="143"/>
      <c r="B201" s="140"/>
      <c r="C201" s="68" t="s">
        <v>155</v>
      </c>
      <c r="D201" s="66"/>
      <c r="E201" s="67"/>
      <c r="F201" s="56"/>
      <c r="G201" s="76">
        <f t="shared" si="34"/>
        <v>0</v>
      </c>
      <c r="H201" s="68"/>
      <c r="I201" s="140"/>
    </row>
    <row r="202" spans="1:9" ht="12.75" customHeight="1" x14ac:dyDescent="0.2">
      <c r="A202" s="144"/>
      <c r="B202" s="141"/>
      <c r="C202" s="68" t="s">
        <v>155</v>
      </c>
      <c r="D202" s="66"/>
      <c r="E202" s="67"/>
      <c r="F202" s="56"/>
      <c r="G202" s="76">
        <f t="shared" si="34"/>
        <v>0</v>
      </c>
      <c r="H202" s="68"/>
      <c r="I202" s="141"/>
    </row>
    <row r="203" spans="1:9" ht="12.75" customHeight="1" x14ac:dyDescent="0.2">
      <c r="A203" s="142" t="s">
        <v>189</v>
      </c>
      <c r="B203" s="139" t="s">
        <v>149</v>
      </c>
      <c r="C203" s="62" t="s">
        <v>150</v>
      </c>
      <c r="D203" s="63"/>
      <c r="E203" s="64"/>
      <c r="F203" s="57"/>
      <c r="G203" s="75">
        <f>SUM(G204:G209)</f>
        <v>0</v>
      </c>
      <c r="H203" s="75">
        <f>ROUND(G203*$D$7,2)</f>
        <v>0</v>
      </c>
      <c r="I203" s="139"/>
    </row>
    <row r="204" spans="1:9" ht="12.75" customHeight="1" x14ac:dyDescent="0.2">
      <c r="A204" s="143"/>
      <c r="B204" s="140"/>
      <c r="C204" s="65" t="s">
        <v>151</v>
      </c>
      <c r="D204" s="66"/>
      <c r="E204" s="67"/>
      <c r="F204" s="56"/>
      <c r="G204" s="76">
        <f t="shared" ref="G204:G209" si="35">ROUND(E204*F204,2)</f>
        <v>0</v>
      </c>
      <c r="H204" s="68"/>
      <c r="I204" s="140"/>
    </row>
    <row r="205" spans="1:9" ht="12.75" customHeight="1" x14ac:dyDescent="0.2">
      <c r="A205" s="143"/>
      <c r="B205" s="140"/>
      <c r="C205" s="65" t="s">
        <v>152</v>
      </c>
      <c r="D205" s="66"/>
      <c r="E205" s="67"/>
      <c r="F205" s="56"/>
      <c r="G205" s="76">
        <f t="shared" si="35"/>
        <v>0</v>
      </c>
      <c r="H205" s="68"/>
      <c r="I205" s="140"/>
    </row>
    <row r="206" spans="1:9" ht="12.75" customHeight="1" x14ac:dyDescent="0.2">
      <c r="A206" s="143"/>
      <c r="B206" s="140"/>
      <c r="C206" s="65" t="s">
        <v>153</v>
      </c>
      <c r="D206" s="66"/>
      <c r="E206" s="67"/>
      <c r="F206" s="56"/>
      <c r="G206" s="76">
        <f t="shared" si="35"/>
        <v>0</v>
      </c>
      <c r="H206" s="68"/>
      <c r="I206" s="140"/>
    </row>
    <row r="207" spans="1:9" ht="12.75" customHeight="1" x14ac:dyDescent="0.2">
      <c r="A207" s="143"/>
      <c r="B207" s="140"/>
      <c r="C207" s="65" t="s">
        <v>154</v>
      </c>
      <c r="D207" s="66"/>
      <c r="E207" s="67"/>
      <c r="F207" s="56"/>
      <c r="G207" s="76">
        <f t="shared" si="35"/>
        <v>0</v>
      </c>
      <c r="H207" s="68"/>
      <c r="I207" s="140"/>
    </row>
    <row r="208" spans="1:9" ht="12.75" customHeight="1" x14ac:dyDescent="0.2">
      <c r="A208" s="143"/>
      <c r="B208" s="140"/>
      <c r="C208" s="68" t="s">
        <v>155</v>
      </c>
      <c r="D208" s="66"/>
      <c r="E208" s="67"/>
      <c r="F208" s="56"/>
      <c r="G208" s="76">
        <f t="shared" si="35"/>
        <v>0</v>
      </c>
      <c r="H208" s="68"/>
      <c r="I208" s="140"/>
    </row>
    <row r="209" spans="1:12" ht="12.75" customHeight="1" x14ac:dyDescent="0.2">
      <c r="A209" s="144"/>
      <c r="B209" s="141"/>
      <c r="C209" s="68" t="s">
        <v>155</v>
      </c>
      <c r="D209" s="66"/>
      <c r="E209" s="67"/>
      <c r="F209" s="56"/>
      <c r="G209" s="76">
        <f t="shared" si="35"/>
        <v>0</v>
      </c>
      <c r="H209" s="68"/>
      <c r="I209" s="141"/>
    </row>
    <row r="210" spans="1:12" ht="12.75" customHeight="1" x14ac:dyDescent="0.2">
      <c r="A210" s="142" t="s">
        <v>190</v>
      </c>
      <c r="B210" s="139" t="s">
        <v>149</v>
      </c>
      <c r="C210" s="62" t="s">
        <v>150</v>
      </c>
      <c r="D210" s="63"/>
      <c r="E210" s="64"/>
      <c r="F210" s="57"/>
      <c r="G210" s="75">
        <f>SUM(G211:G216)</f>
        <v>0</v>
      </c>
      <c r="H210" s="75">
        <f>ROUND(G210*$D$7,2)</f>
        <v>0</v>
      </c>
      <c r="I210" s="139"/>
    </row>
    <row r="211" spans="1:12" ht="12.75" customHeight="1" x14ac:dyDescent="0.2">
      <c r="A211" s="143"/>
      <c r="B211" s="140"/>
      <c r="C211" s="65" t="s">
        <v>151</v>
      </c>
      <c r="D211" s="66"/>
      <c r="E211" s="67"/>
      <c r="F211" s="56"/>
      <c r="G211" s="76">
        <f t="shared" ref="G211:G216" si="36">ROUND(E211*F211,2)</f>
        <v>0</v>
      </c>
      <c r="H211" s="68"/>
      <c r="I211" s="140"/>
    </row>
    <row r="212" spans="1:12" ht="12.75" customHeight="1" x14ac:dyDescent="0.2">
      <c r="A212" s="143"/>
      <c r="B212" s="140"/>
      <c r="C212" s="65" t="s">
        <v>152</v>
      </c>
      <c r="D212" s="66"/>
      <c r="E212" s="67"/>
      <c r="F212" s="56"/>
      <c r="G212" s="76">
        <f t="shared" si="36"/>
        <v>0</v>
      </c>
      <c r="H212" s="68"/>
      <c r="I212" s="140"/>
    </row>
    <row r="213" spans="1:12" ht="12.75" customHeight="1" x14ac:dyDescent="0.2">
      <c r="A213" s="143"/>
      <c r="B213" s="140"/>
      <c r="C213" s="65" t="s">
        <v>153</v>
      </c>
      <c r="D213" s="66"/>
      <c r="E213" s="67"/>
      <c r="F213" s="56"/>
      <c r="G213" s="76">
        <f t="shared" si="36"/>
        <v>0</v>
      </c>
      <c r="H213" s="68"/>
      <c r="I213" s="140"/>
    </row>
    <row r="214" spans="1:12" ht="12.75" customHeight="1" x14ac:dyDescent="0.2">
      <c r="A214" s="143"/>
      <c r="B214" s="140"/>
      <c r="C214" s="65" t="s">
        <v>154</v>
      </c>
      <c r="D214" s="66"/>
      <c r="E214" s="67"/>
      <c r="F214" s="56"/>
      <c r="G214" s="76">
        <f t="shared" si="36"/>
        <v>0</v>
      </c>
      <c r="H214" s="68"/>
      <c r="I214" s="140"/>
    </row>
    <row r="215" spans="1:12" ht="12.75" customHeight="1" x14ac:dyDescent="0.2">
      <c r="A215" s="143"/>
      <c r="B215" s="140"/>
      <c r="C215" s="68" t="s">
        <v>155</v>
      </c>
      <c r="D215" s="66"/>
      <c r="E215" s="67"/>
      <c r="F215" s="56"/>
      <c r="G215" s="76">
        <f t="shared" si="36"/>
        <v>0</v>
      </c>
      <c r="H215" s="68"/>
      <c r="I215" s="140"/>
    </row>
    <row r="216" spans="1:12" ht="12.75" customHeight="1" x14ac:dyDescent="0.2">
      <c r="A216" s="144"/>
      <c r="B216" s="141"/>
      <c r="C216" s="68" t="s">
        <v>155</v>
      </c>
      <c r="D216" s="66"/>
      <c r="E216" s="67"/>
      <c r="F216" s="56"/>
      <c r="G216" s="76">
        <f t="shared" si="36"/>
        <v>0</v>
      </c>
      <c r="H216" s="68"/>
      <c r="I216" s="141"/>
    </row>
    <row r="217" spans="1:12" ht="12.75" customHeight="1" x14ac:dyDescent="0.2">
      <c r="A217" s="142" t="s">
        <v>191</v>
      </c>
      <c r="B217" s="139" t="s">
        <v>149</v>
      </c>
      <c r="C217" s="62" t="s">
        <v>150</v>
      </c>
      <c r="D217" s="63"/>
      <c r="E217" s="64"/>
      <c r="F217" s="57"/>
      <c r="G217" s="75">
        <f>SUM(G218:G223)</f>
        <v>0</v>
      </c>
      <c r="H217" s="75">
        <f>ROUND(G217*$D$7,2)</f>
        <v>0</v>
      </c>
      <c r="I217" s="139"/>
    </row>
    <row r="218" spans="1:12" ht="12.75" customHeight="1" x14ac:dyDescent="0.2">
      <c r="A218" s="143"/>
      <c r="B218" s="140"/>
      <c r="C218" s="65" t="s">
        <v>151</v>
      </c>
      <c r="D218" s="66"/>
      <c r="E218" s="67"/>
      <c r="F218" s="56"/>
      <c r="G218" s="76">
        <f t="shared" ref="G218:G223" si="37">ROUND(E218*F218,2)</f>
        <v>0</v>
      </c>
      <c r="H218" s="68"/>
      <c r="I218" s="140"/>
    </row>
    <row r="219" spans="1:12" ht="12.75" customHeight="1" x14ac:dyDescent="0.2">
      <c r="A219" s="143"/>
      <c r="B219" s="140"/>
      <c r="C219" s="65" t="s">
        <v>152</v>
      </c>
      <c r="D219" s="66"/>
      <c r="E219" s="67"/>
      <c r="F219" s="56"/>
      <c r="G219" s="76">
        <f t="shared" si="37"/>
        <v>0</v>
      </c>
      <c r="H219" s="68"/>
      <c r="I219" s="140"/>
    </row>
    <row r="220" spans="1:12" ht="12.75" customHeight="1" x14ac:dyDescent="0.2">
      <c r="A220" s="143"/>
      <c r="B220" s="140"/>
      <c r="C220" s="65" t="s">
        <v>153</v>
      </c>
      <c r="D220" s="66"/>
      <c r="E220" s="67"/>
      <c r="F220" s="56"/>
      <c r="G220" s="76">
        <f t="shared" si="37"/>
        <v>0</v>
      </c>
      <c r="H220" s="68"/>
      <c r="I220" s="140"/>
    </row>
    <row r="221" spans="1:12" x14ac:dyDescent="0.2">
      <c r="A221" s="143"/>
      <c r="B221" s="140"/>
      <c r="C221" s="65" t="s">
        <v>154</v>
      </c>
      <c r="D221" s="66"/>
      <c r="E221" s="67"/>
      <c r="F221" s="56"/>
      <c r="G221" s="76">
        <f t="shared" si="37"/>
        <v>0</v>
      </c>
      <c r="H221" s="68"/>
      <c r="I221" s="140"/>
    </row>
    <row r="222" spans="1:12" x14ac:dyDescent="0.2">
      <c r="A222" s="143"/>
      <c r="B222" s="140"/>
      <c r="C222" s="68" t="s">
        <v>155</v>
      </c>
      <c r="D222" s="66"/>
      <c r="E222" s="67"/>
      <c r="F222" s="56"/>
      <c r="G222" s="76">
        <f t="shared" si="37"/>
        <v>0</v>
      </c>
      <c r="H222" s="68"/>
      <c r="I222" s="140"/>
    </row>
    <row r="223" spans="1:12" x14ac:dyDescent="0.2">
      <c r="A223" s="144"/>
      <c r="B223" s="141"/>
      <c r="C223" s="68" t="s">
        <v>155</v>
      </c>
      <c r="D223" s="66"/>
      <c r="E223" s="67"/>
      <c r="F223" s="56"/>
      <c r="G223" s="76">
        <f t="shared" si="37"/>
        <v>0</v>
      </c>
      <c r="H223" s="68"/>
      <c r="I223" s="141"/>
    </row>
    <row r="224" spans="1:12" ht="26.25" customHeight="1" x14ac:dyDescent="0.2">
      <c r="A224" s="51" t="s">
        <v>98</v>
      </c>
      <c r="B224" s="175" t="s">
        <v>81</v>
      </c>
      <c r="C224" s="175"/>
      <c r="D224" s="175"/>
      <c r="E224" s="175"/>
      <c r="F224" s="175"/>
      <c r="G224" s="74">
        <f>SUM(G225:G241)</f>
        <v>0</v>
      </c>
      <c r="H224" s="74">
        <f>SUM(H225:H241)</f>
        <v>0</v>
      </c>
      <c r="I224" s="60"/>
      <c r="J224" s="45"/>
      <c r="K224" s="54" t="s">
        <v>148</v>
      </c>
      <c r="L224" s="54" t="s">
        <v>143</v>
      </c>
    </row>
    <row r="225" spans="1:12" x14ac:dyDescent="0.2">
      <c r="A225" s="46" t="s">
        <v>99</v>
      </c>
      <c r="B225" s="135" t="s">
        <v>72</v>
      </c>
      <c r="C225" s="135"/>
      <c r="D225" s="69" t="s">
        <v>125</v>
      </c>
      <c r="E225" s="70"/>
      <c r="F225" s="73">
        <f>K225*L225</f>
        <v>0</v>
      </c>
      <c r="G225" s="73">
        <f t="shared" si="0"/>
        <v>0</v>
      </c>
      <c r="H225" s="73">
        <f>ROUND(G225*$D$7,2)</f>
        <v>0</v>
      </c>
      <c r="I225" s="50"/>
      <c r="J225" s="45"/>
      <c r="K225" s="56"/>
      <c r="L225" s="56"/>
    </row>
    <row r="226" spans="1:12" x14ac:dyDescent="0.2">
      <c r="A226" s="46" t="s">
        <v>100</v>
      </c>
      <c r="B226" s="135" t="s">
        <v>72</v>
      </c>
      <c r="C226" s="135"/>
      <c r="D226" s="69" t="s">
        <v>125</v>
      </c>
      <c r="E226" s="70"/>
      <c r="F226" s="73">
        <f t="shared" ref="F226:F237" si="38">K226*L226</f>
        <v>0</v>
      </c>
      <c r="G226" s="73">
        <f t="shared" si="0"/>
        <v>0</v>
      </c>
      <c r="H226" s="73">
        <f t="shared" ref="H226:H237" si="39">ROUND(G226*$D$7,2)</f>
        <v>0</v>
      </c>
      <c r="I226" s="50"/>
      <c r="J226" s="45"/>
      <c r="K226" s="56"/>
      <c r="L226" s="56"/>
    </row>
    <row r="227" spans="1:12" x14ac:dyDescent="0.2">
      <c r="A227" s="46" t="s">
        <v>101</v>
      </c>
      <c r="B227" s="135" t="s">
        <v>72</v>
      </c>
      <c r="C227" s="135"/>
      <c r="D227" s="69" t="s">
        <v>125</v>
      </c>
      <c r="E227" s="70"/>
      <c r="F227" s="73">
        <f t="shared" si="38"/>
        <v>0</v>
      </c>
      <c r="G227" s="73">
        <f t="shared" si="0"/>
        <v>0</v>
      </c>
      <c r="H227" s="73">
        <f t="shared" si="39"/>
        <v>0</v>
      </c>
      <c r="I227" s="50"/>
      <c r="J227" s="45"/>
      <c r="K227" s="56"/>
      <c r="L227" s="56"/>
    </row>
    <row r="228" spans="1:12" x14ac:dyDescent="0.2">
      <c r="A228" s="46" t="s">
        <v>102</v>
      </c>
      <c r="B228" s="135" t="s">
        <v>72</v>
      </c>
      <c r="C228" s="135"/>
      <c r="D228" s="69" t="s">
        <v>125</v>
      </c>
      <c r="E228" s="70"/>
      <c r="F228" s="73">
        <f t="shared" si="38"/>
        <v>0</v>
      </c>
      <c r="G228" s="73">
        <f t="shared" si="0"/>
        <v>0</v>
      </c>
      <c r="H228" s="73">
        <f t="shared" si="39"/>
        <v>0</v>
      </c>
      <c r="I228" s="50"/>
      <c r="J228" s="45"/>
      <c r="K228" s="56"/>
      <c r="L228" s="56"/>
    </row>
    <row r="229" spans="1:12" x14ac:dyDescent="0.2">
      <c r="A229" s="46" t="s">
        <v>103</v>
      </c>
      <c r="B229" s="135" t="s">
        <v>72</v>
      </c>
      <c r="C229" s="135"/>
      <c r="D229" s="69" t="s">
        <v>125</v>
      </c>
      <c r="E229" s="70"/>
      <c r="F229" s="73">
        <f t="shared" si="38"/>
        <v>0</v>
      </c>
      <c r="G229" s="73">
        <f t="shared" si="0"/>
        <v>0</v>
      </c>
      <c r="H229" s="73">
        <f t="shared" si="39"/>
        <v>0</v>
      </c>
      <c r="I229" s="50"/>
      <c r="J229" s="45"/>
      <c r="K229" s="56"/>
      <c r="L229" s="56"/>
    </row>
    <row r="230" spans="1:12" x14ac:dyDescent="0.2">
      <c r="A230" s="46" t="s">
        <v>221</v>
      </c>
      <c r="B230" s="135" t="s">
        <v>72</v>
      </c>
      <c r="C230" s="135"/>
      <c r="D230" s="69" t="s">
        <v>125</v>
      </c>
      <c r="E230" s="70"/>
      <c r="F230" s="73">
        <f t="shared" si="38"/>
        <v>0</v>
      </c>
      <c r="G230" s="73">
        <f t="shared" si="0"/>
        <v>0</v>
      </c>
      <c r="H230" s="73">
        <f t="shared" si="39"/>
        <v>0</v>
      </c>
      <c r="I230" s="50"/>
      <c r="J230" s="45"/>
      <c r="K230" s="56"/>
      <c r="L230" s="56"/>
    </row>
    <row r="231" spans="1:12" x14ac:dyDescent="0.2">
      <c r="A231" s="46" t="s">
        <v>222</v>
      </c>
      <c r="B231" s="135" t="s">
        <v>72</v>
      </c>
      <c r="C231" s="135"/>
      <c r="D231" s="69" t="s">
        <v>125</v>
      </c>
      <c r="E231" s="70"/>
      <c r="F231" s="73">
        <f t="shared" si="38"/>
        <v>0</v>
      </c>
      <c r="G231" s="73">
        <f t="shared" si="0"/>
        <v>0</v>
      </c>
      <c r="H231" s="73">
        <f t="shared" si="39"/>
        <v>0</v>
      </c>
      <c r="I231" s="50"/>
      <c r="J231" s="45"/>
      <c r="K231" s="56"/>
      <c r="L231" s="56"/>
    </row>
    <row r="232" spans="1:12" x14ac:dyDescent="0.2">
      <c r="A232" s="46" t="s">
        <v>223</v>
      </c>
      <c r="B232" s="135" t="s">
        <v>72</v>
      </c>
      <c r="C232" s="135"/>
      <c r="D232" s="69" t="s">
        <v>125</v>
      </c>
      <c r="E232" s="70"/>
      <c r="F232" s="73">
        <f t="shared" si="38"/>
        <v>0</v>
      </c>
      <c r="G232" s="73">
        <f t="shared" si="0"/>
        <v>0</v>
      </c>
      <c r="H232" s="73">
        <f t="shared" si="39"/>
        <v>0</v>
      </c>
      <c r="I232" s="50"/>
      <c r="J232" s="45"/>
      <c r="K232" s="56"/>
      <c r="L232" s="56"/>
    </row>
    <row r="233" spans="1:12" x14ac:dyDescent="0.2">
      <c r="A233" s="46" t="s">
        <v>224</v>
      </c>
      <c r="B233" s="135" t="s">
        <v>72</v>
      </c>
      <c r="C233" s="135"/>
      <c r="D233" s="69" t="s">
        <v>125</v>
      </c>
      <c r="E233" s="70"/>
      <c r="F233" s="73">
        <f t="shared" si="38"/>
        <v>0</v>
      </c>
      <c r="G233" s="73">
        <f t="shared" si="0"/>
        <v>0</v>
      </c>
      <c r="H233" s="73">
        <f t="shared" si="39"/>
        <v>0</v>
      </c>
      <c r="I233" s="50"/>
      <c r="J233" s="45"/>
      <c r="K233" s="56"/>
      <c r="L233" s="56"/>
    </row>
    <row r="234" spans="1:12" x14ac:dyDescent="0.2">
      <c r="A234" s="46" t="s">
        <v>225</v>
      </c>
      <c r="B234" s="135" t="s">
        <v>72</v>
      </c>
      <c r="C234" s="135"/>
      <c r="D234" s="69" t="s">
        <v>125</v>
      </c>
      <c r="E234" s="70"/>
      <c r="F234" s="73">
        <f t="shared" si="38"/>
        <v>0</v>
      </c>
      <c r="G234" s="73">
        <f t="shared" si="0"/>
        <v>0</v>
      </c>
      <c r="H234" s="73">
        <f t="shared" si="39"/>
        <v>0</v>
      </c>
      <c r="I234" s="50"/>
      <c r="J234" s="45"/>
      <c r="K234" s="56"/>
      <c r="L234" s="56"/>
    </row>
    <row r="235" spans="1:12" x14ac:dyDescent="0.2">
      <c r="A235" s="46" t="s">
        <v>226</v>
      </c>
      <c r="B235" s="135" t="s">
        <v>72</v>
      </c>
      <c r="C235" s="135"/>
      <c r="D235" s="69" t="s">
        <v>125</v>
      </c>
      <c r="E235" s="70"/>
      <c r="F235" s="73">
        <f t="shared" si="38"/>
        <v>0</v>
      </c>
      <c r="G235" s="73">
        <f t="shared" si="0"/>
        <v>0</v>
      </c>
      <c r="H235" s="73">
        <f t="shared" si="39"/>
        <v>0</v>
      </c>
      <c r="I235" s="50"/>
      <c r="J235" s="45"/>
      <c r="K235" s="56"/>
      <c r="L235" s="56"/>
    </row>
    <row r="236" spans="1:12" x14ac:dyDescent="0.2">
      <c r="A236" s="46" t="s">
        <v>227</v>
      </c>
      <c r="B236" s="135" t="s">
        <v>72</v>
      </c>
      <c r="C236" s="135"/>
      <c r="D236" s="69" t="s">
        <v>125</v>
      </c>
      <c r="E236" s="70"/>
      <c r="F236" s="73">
        <f t="shared" si="38"/>
        <v>0</v>
      </c>
      <c r="G236" s="73">
        <f t="shared" si="0"/>
        <v>0</v>
      </c>
      <c r="H236" s="73">
        <f t="shared" si="39"/>
        <v>0</v>
      </c>
      <c r="I236" s="50"/>
      <c r="J236" s="45"/>
      <c r="K236" s="56"/>
      <c r="L236" s="56"/>
    </row>
    <row r="237" spans="1:12" x14ac:dyDescent="0.2">
      <c r="A237" s="46" t="s">
        <v>228</v>
      </c>
      <c r="B237" s="135" t="s">
        <v>72</v>
      </c>
      <c r="C237" s="135"/>
      <c r="D237" s="69" t="s">
        <v>125</v>
      </c>
      <c r="E237" s="70"/>
      <c r="F237" s="73">
        <f t="shared" si="38"/>
        <v>0</v>
      </c>
      <c r="G237" s="73">
        <f t="shared" si="0"/>
        <v>0</v>
      </c>
      <c r="H237" s="73">
        <f t="shared" si="39"/>
        <v>0</v>
      </c>
      <c r="I237" s="50"/>
      <c r="J237" s="45"/>
      <c r="K237" s="56"/>
      <c r="L237" s="56"/>
    </row>
    <row r="238" spans="1:12" x14ac:dyDescent="0.2">
      <c r="A238" s="46" t="s">
        <v>229</v>
      </c>
      <c r="B238" s="135" t="s">
        <v>72</v>
      </c>
      <c r="C238" s="135"/>
      <c r="D238" s="69" t="s">
        <v>125</v>
      </c>
      <c r="E238" s="70"/>
      <c r="F238" s="73">
        <f t="shared" ref="F238:F241" si="40">K238*L238</f>
        <v>0</v>
      </c>
      <c r="G238" s="73">
        <f t="shared" si="0"/>
        <v>0</v>
      </c>
      <c r="H238" s="73">
        <f t="shared" ref="H238:H241" si="41">ROUND(G238*$D$7,2)</f>
        <v>0</v>
      </c>
      <c r="I238" s="50"/>
      <c r="J238" s="45"/>
      <c r="K238" s="56"/>
      <c r="L238" s="56"/>
    </row>
    <row r="239" spans="1:12" x14ac:dyDescent="0.2">
      <c r="A239" s="46" t="s">
        <v>230</v>
      </c>
      <c r="B239" s="135" t="s">
        <v>72</v>
      </c>
      <c r="C239" s="135"/>
      <c r="D239" s="69" t="s">
        <v>125</v>
      </c>
      <c r="E239" s="70"/>
      <c r="F239" s="73">
        <f t="shared" si="40"/>
        <v>0</v>
      </c>
      <c r="G239" s="73">
        <f t="shared" si="0"/>
        <v>0</v>
      </c>
      <c r="H239" s="73">
        <f t="shared" si="41"/>
        <v>0</v>
      </c>
      <c r="I239" s="50"/>
      <c r="J239" s="45"/>
      <c r="K239" s="56"/>
      <c r="L239" s="56"/>
    </row>
    <row r="240" spans="1:12" x14ac:dyDescent="0.2">
      <c r="A240" s="46" t="s">
        <v>231</v>
      </c>
      <c r="B240" s="135" t="s">
        <v>72</v>
      </c>
      <c r="C240" s="135"/>
      <c r="D240" s="69" t="s">
        <v>125</v>
      </c>
      <c r="E240" s="70"/>
      <c r="F240" s="73">
        <f t="shared" si="40"/>
        <v>0</v>
      </c>
      <c r="G240" s="73">
        <f t="shared" si="0"/>
        <v>0</v>
      </c>
      <c r="H240" s="73">
        <f t="shared" si="41"/>
        <v>0</v>
      </c>
      <c r="I240" s="50"/>
      <c r="J240" s="45"/>
      <c r="K240" s="56"/>
      <c r="L240" s="56"/>
    </row>
    <row r="241" spans="1:12" x14ac:dyDescent="0.2">
      <c r="A241" s="46" t="s">
        <v>232</v>
      </c>
      <c r="B241" s="135" t="s">
        <v>72</v>
      </c>
      <c r="C241" s="135"/>
      <c r="D241" s="69" t="s">
        <v>125</v>
      </c>
      <c r="E241" s="70"/>
      <c r="F241" s="73">
        <f t="shared" si="40"/>
        <v>0</v>
      </c>
      <c r="G241" s="73">
        <f t="shared" si="0"/>
        <v>0</v>
      </c>
      <c r="H241" s="73">
        <f t="shared" si="41"/>
        <v>0</v>
      </c>
      <c r="I241" s="50"/>
      <c r="J241" s="45"/>
      <c r="K241" s="56"/>
      <c r="L241" s="56"/>
    </row>
    <row r="242" spans="1:12" ht="26.25" customHeight="1" x14ac:dyDescent="0.2">
      <c r="A242" s="51" t="s">
        <v>104</v>
      </c>
      <c r="B242" s="175" t="s">
        <v>110</v>
      </c>
      <c r="C242" s="175"/>
      <c r="D242" s="175"/>
      <c r="E242" s="175"/>
      <c r="F242" s="175"/>
      <c r="G242" s="74">
        <f>SUM(G243:G247)</f>
        <v>0</v>
      </c>
      <c r="H242" s="74">
        <f>SUM(H243:H247)</f>
        <v>0</v>
      </c>
      <c r="I242" s="60"/>
      <c r="J242" s="45"/>
      <c r="K242" s="54" t="s">
        <v>148</v>
      </c>
      <c r="L242" s="54" t="s">
        <v>143</v>
      </c>
    </row>
    <row r="243" spans="1:12" x14ac:dyDescent="0.2">
      <c r="A243" s="46" t="s">
        <v>105</v>
      </c>
      <c r="B243" s="135" t="s">
        <v>111</v>
      </c>
      <c r="C243" s="135"/>
      <c r="D243" s="69" t="s">
        <v>125</v>
      </c>
      <c r="E243" s="70"/>
      <c r="F243" s="73">
        <f>K243*L243</f>
        <v>0</v>
      </c>
      <c r="G243" s="73">
        <f t="shared" ref="G243:G247" si="42">ROUND(E243*F243,2)</f>
        <v>0</v>
      </c>
      <c r="H243" s="73">
        <f t="shared" ref="H243:H247" si="43">ROUND(G243*$D$7,2)</f>
        <v>0</v>
      </c>
      <c r="I243" s="50"/>
      <c r="J243" s="45"/>
      <c r="K243" s="56"/>
      <c r="L243" s="56"/>
    </row>
    <row r="244" spans="1:12" x14ac:dyDescent="0.2">
      <c r="A244" s="46" t="s">
        <v>106</v>
      </c>
      <c r="B244" s="135" t="s">
        <v>111</v>
      </c>
      <c r="C244" s="135"/>
      <c r="D244" s="69" t="s">
        <v>125</v>
      </c>
      <c r="E244" s="70"/>
      <c r="F244" s="73">
        <f t="shared" ref="F244:F247" si="44">K244*L244</f>
        <v>0</v>
      </c>
      <c r="G244" s="73">
        <f t="shared" si="42"/>
        <v>0</v>
      </c>
      <c r="H244" s="73">
        <f t="shared" si="43"/>
        <v>0</v>
      </c>
      <c r="I244" s="50"/>
      <c r="J244" s="45"/>
      <c r="K244" s="56"/>
      <c r="L244" s="56"/>
    </row>
    <row r="245" spans="1:12" x14ac:dyDescent="0.2">
      <c r="A245" s="46" t="s">
        <v>107</v>
      </c>
      <c r="B245" s="135" t="s">
        <v>111</v>
      </c>
      <c r="C245" s="135"/>
      <c r="D245" s="69" t="s">
        <v>125</v>
      </c>
      <c r="E245" s="70"/>
      <c r="F245" s="73">
        <f t="shared" si="44"/>
        <v>0</v>
      </c>
      <c r="G245" s="73">
        <f t="shared" si="42"/>
        <v>0</v>
      </c>
      <c r="H245" s="73">
        <f t="shared" si="43"/>
        <v>0</v>
      </c>
      <c r="I245" s="50"/>
      <c r="J245" s="45"/>
      <c r="K245" s="56"/>
      <c r="L245" s="56"/>
    </row>
    <row r="246" spans="1:12" x14ac:dyDescent="0.2">
      <c r="A246" s="46" t="s">
        <v>108</v>
      </c>
      <c r="B246" s="135" t="s">
        <v>111</v>
      </c>
      <c r="C246" s="135"/>
      <c r="D246" s="69" t="s">
        <v>125</v>
      </c>
      <c r="E246" s="70"/>
      <c r="F246" s="73">
        <f t="shared" si="44"/>
        <v>0</v>
      </c>
      <c r="G246" s="73">
        <f t="shared" si="42"/>
        <v>0</v>
      </c>
      <c r="H246" s="73">
        <f t="shared" si="43"/>
        <v>0</v>
      </c>
      <c r="I246" s="50"/>
      <c r="J246" s="45"/>
      <c r="K246" s="56"/>
      <c r="L246" s="56"/>
    </row>
    <row r="247" spans="1:12" x14ac:dyDescent="0.2">
      <c r="A247" s="46" t="s">
        <v>109</v>
      </c>
      <c r="B247" s="135" t="s">
        <v>111</v>
      </c>
      <c r="C247" s="135"/>
      <c r="D247" s="69" t="s">
        <v>125</v>
      </c>
      <c r="E247" s="70"/>
      <c r="F247" s="73">
        <f t="shared" si="44"/>
        <v>0</v>
      </c>
      <c r="G247" s="73">
        <f t="shared" si="42"/>
        <v>0</v>
      </c>
      <c r="H247" s="73">
        <f t="shared" si="43"/>
        <v>0</v>
      </c>
      <c r="I247" s="50"/>
      <c r="J247" s="45"/>
      <c r="K247" s="56"/>
      <c r="L247" s="56"/>
    </row>
    <row r="248" spans="1:12" x14ac:dyDescent="0.2">
      <c r="A248" s="174" t="s">
        <v>43</v>
      </c>
      <c r="B248" s="174"/>
      <c r="C248" s="174"/>
      <c r="D248" s="174"/>
      <c r="E248" s="174"/>
      <c r="F248" s="174"/>
      <c r="G248" s="72">
        <f>G10+G21</f>
        <v>0</v>
      </c>
      <c r="H248" s="72">
        <f>H10+H21</f>
        <v>0</v>
      </c>
      <c r="I248" s="44"/>
      <c r="J248" s="45"/>
    </row>
    <row r="249" spans="1:12" x14ac:dyDescent="0.2">
      <c r="G249" s="71"/>
      <c r="H249" s="71"/>
    </row>
  </sheetData>
  <sheetProtection algorithmName="SHA-512" hashValue="JF0Vm1Y0vXD7F8uLFVCx9YoVTywpP7RI2gRNS0V/ld2R3XZLsA6vo8xKdo1qw4KP4ARXnfJIrS1xm4+45D6nxw==" saltValue="NPiH0OQQOPms1bqpRgPZUQ==" spinCount="100000" sheet="1" objects="1" scenarios="1" formatRows="0"/>
  <sortState ref="L11:L20">
    <sortCondition ref="L11"/>
  </sortState>
  <mergeCells count="238">
    <mergeCell ref="B40:C40"/>
    <mergeCell ref="B70:C70"/>
    <mergeCell ref="B91:C91"/>
    <mergeCell ref="B92:C92"/>
    <mergeCell ref="B93:C93"/>
    <mergeCell ref="B94:C94"/>
    <mergeCell ref="B52:C52"/>
    <mergeCell ref="B53:C53"/>
    <mergeCell ref="B100:C100"/>
    <mergeCell ref="B89:C89"/>
    <mergeCell ref="B95:C95"/>
    <mergeCell ref="B96:C96"/>
    <mergeCell ref="B97:C97"/>
    <mergeCell ref="B98:C98"/>
    <mergeCell ref="B99:C99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A248:F248"/>
    <mergeCell ref="B224:F224"/>
    <mergeCell ref="B225:C225"/>
    <mergeCell ref="B238:C238"/>
    <mergeCell ref="B239:C239"/>
    <mergeCell ref="B240:C240"/>
    <mergeCell ref="B241:C241"/>
    <mergeCell ref="B246:C246"/>
    <mergeCell ref="B247:C247"/>
    <mergeCell ref="B242:F242"/>
    <mergeCell ref="B243:C243"/>
    <mergeCell ref="B244:C244"/>
    <mergeCell ref="B245:C245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34:C34"/>
    <mergeCell ref="B35:C35"/>
    <mergeCell ref="B36:C36"/>
    <mergeCell ref="B37:C37"/>
    <mergeCell ref="B38:C38"/>
    <mergeCell ref="B32:C32"/>
    <mergeCell ref="B88:C88"/>
    <mergeCell ref="B41:C41"/>
    <mergeCell ref="B42:C42"/>
    <mergeCell ref="B43:C43"/>
    <mergeCell ref="B45:C45"/>
    <mergeCell ref="B46:C46"/>
    <mergeCell ref="B47:C47"/>
    <mergeCell ref="B48:C48"/>
    <mergeCell ref="B49:C49"/>
    <mergeCell ref="B71:C71"/>
    <mergeCell ref="B73:C73"/>
    <mergeCell ref="B39:C39"/>
    <mergeCell ref="B69:C69"/>
    <mergeCell ref="B33:F33"/>
    <mergeCell ref="B44:F44"/>
    <mergeCell ref="B72:F72"/>
    <mergeCell ref="B50:C50"/>
    <mergeCell ref="B51:C51"/>
    <mergeCell ref="A3:C3"/>
    <mergeCell ref="D3:I3"/>
    <mergeCell ref="B9:C9"/>
    <mergeCell ref="D1:I1"/>
    <mergeCell ref="B10:F10"/>
    <mergeCell ref="B11:C11"/>
    <mergeCell ref="B12:C12"/>
    <mergeCell ref="B13:C13"/>
    <mergeCell ref="A5:C5"/>
    <mergeCell ref="D5:I5"/>
    <mergeCell ref="D4:E4"/>
    <mergeCell ref="F4:G4"/>
    <mergeCell ref="D6:I6"/>
    <mergeCell ref="B14:C14"/>
    <mergeCell ref="B15:C15"/>
    <mergeCell ref="B16:C16"/>
    <mergeCell ref="B17:C17"/>
    <mergeCell ref="B18:C18"/>
    <mergeCell ref="B19:C19"/>
    <mergeCell ref="B20:C20"/>
    <mergeCell ref="B31:C31"/>
    <mergeCell ref="B23:C23"/>
    <mergeCell ref="B24:C24"/>
    <mergeCell ref="B25:C25"/>
    <mergeCell ref="B26:C26"/>
    <mergeCell ref="B27:C27"/>
    <mergeCell ref="B21:F21"/>
    <mergeCell ref="B28:C28"/>
    <mergeCell ref="B29:C29"/>
    <mergeCell ref="B30:C30"/>
    <mergeCell ref="B22:F22"/>
    <mergeCell ref="A103:A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B103:B107"/>
    <mergeCell ref="D103:D107"/>
    <mergeCell ref="E103:E107"/>
    <mergeCell ref="F103:F107"/>
    <mergeCell ref="G113:G117"/>
    <mergeCell ref="H113:H117"/>
    <mergeCell ref="I113:I117"/>
    <mergeCell ref="A118:A122"/>
    <mergeCell ref="B118:B122"/>
    <mergeCell ref="D118:D122"/>
    <mergeCell ref="E118:E122"/>
    <mergeCell ref="F118:F122"/>
    <mergeCell ref="G118:G122"/>
    <mergeCell ref="H118:H122"/>
    <mergeCell ref="I118:I122"/>
    <mergeCell ref="A113:A117"/>
    <mergeCell ref="B113:B117"/>
    <mergeCell ref="D113:D117"/>
    <mergeCell ref="E113:E117"/>
    <mergeCell ref="F113:F117"/>
    <mergeCell ref="G123:G127"/>
    <mergeCell ref="H123:H127"/>
    <mergeCell ref="I123:I127"/>
    <mergeCell ref="A128:A132"/>
    <mergeCell ref="B128:B132"/>
    <mergeCell ref="D128:D132"/>
    <mergeCell ref="E128:E132"/>
    <mergeCell ref="F128:F132"/>
    <mergeCell ref="G128:G132"/>
    <mergeCell ref="H128:H132"/>
    <mergeCell ref="I128:I132"/>
    <mergeCell ref="A123:A127"/>
    <mergeCell ref="B123:B127"/>
    <mergeCell ref="D123:D127"/>
    <mergeCell ref="E123:E127"/>
    <mergeCell ref="F123:F127"/>
    <mergeCell ref="G133:G137"/>
    <mergeCell ref="H133:H137"/>
    <mergeCell ref="I133:I137"/>
    <mergeCell ref="A138:A142"/>
    <mergeCell ref="B138:B142"/>
    <mergeCell ref="D138:D142"/>
    <mergeCell ref="E138:E142"/>
    <mergeCell ref="F138:F142"/>
    <mergeCell ref="G138:G142"/>
    <mergeCell ref="H138:H142"/>
    <mergeCell ref="I138:I142"/>
    <mergeCell ref="A133:A137"/>
    <mergeCell ref="B133:B137"/>
    <mergeCell ref="D133:D137"/>
    <mergeCell ref="E133:E137"/>
    <mergeCell ref="F133:F137"/>
    <mergeCell ref="G148:G152"/>
    <mergeCell ref="H148:H152"/>
    <mergeCell ref="I148:I15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48:A152"/>
    <mergeCell ref="B148:B152"/>
    <mergeCell ref="D148:D152"/>
    <mergeCell ref="E148:E152"/>
    <mergeCell ref="F148:F152"/>
    <mergeCell ref="A154:A160"/>
    <mergeCell ref="B154:B160"/>
    <mergeCell ref="A161:A167"/>
    <mergeCell ref="B161:B167"/>
    <mergeCell ref="A168:A174"/>
    <mergeCell ref="B168:B174"/>
    <mergeCell ref="A175:A181"/>
    <mergeCell ref="B175:B181"/>
    <mergeCell ref="A182:A188"/>
    <mergeCell ref="B182:B188"/>
    <mergeCell ref="I217:I223"/>
    <mergeCell ref="A189:A195"/>
    <mergeCell ref="B189:B195"/>
    <mergeCell ref="A196:A202"/>
    <mergeCell ref="B196:B202"/>
    <mergeCell ref="A203:A209"/>
    <mergeCell ref="B203:B209"/>
    <mergeCell ref="A210:A216"/>
    <mergeCell ref="B210:B216"/>
    <mergeCell ref="A217:A223"/>
    <mergeCell ref="B217:B223"/>
    <mergeCell ref="I154:I160"/>
    <mergeCell ref="I161:I167"/>
    <mergeCell ref="I168:I174"/>
    <mergeCell ref="I175:I181"/>
    <mergeCell ref="I182:I188"/>
    <mergeCell ref="I189:I195"/>
    <mergeCell ref="I196:I202"/>
    <mergeCell ref="I203:I209"/>
    <mergeCell ref="I210:I216"/>
    <mergeCell ref="B60:C60"/>
    <mergeCell ref="B61:C61"/>
    <mergeCell ref="B62:C62"/>
    <mergeCell ref="B63:C63"/>
    <mergeCell ref="B64:C64"/>
    <mergeCell ref="B65:C65"/>
    <mergeCell ref="B74:C74"/>
    <mergeCell ref="B75:C75"/>
    <mergeCell ref="B76:C76"/>
    <mergeCell ref="B86:C86"/>
    <mergeCell ref="B87:C87"/>
    <mergeCell ref="B226:C226"/>
    <mergeCell ref="B90:C90"/>
    <mergeCell ref="B101:C101"/>
    <mergeCell ref="B102:F102"/>
    <mergeCell ref="B153:F153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</mergeCells>
  <conditionalFormatting sqref="L10:L20">
    <cfRule type="duplicateValues" dxfId="24" priority="4"/>
  </conditionalFormatting>
  <dataValidations xWindow="493" yWindow="337"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>
    <tabColor rgb="FF92D050"/>
    <pageSetUpPr fitToPage="1"/>
  </sheetPr>
  <dimension ref="A1:S249"/>
  <sheetViews>
    <sheetView zoomScaleNormal="100" workbookViewId="0">
      <pane ySplit="9" topLeftCell="A28" activePane="bottomLeft" state="frozen"/>
      <selection pane="bottomLeft" activeCell="B33" sqref="B33:F33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41" si="0">ROUND(E11*F11,2)</f>
        <v>0</v>
      </c>
      <c r="H11" s="73">
        <f t="shared" ref="H11:H100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G22+G33+G44+G71+G101+G152+G223+G242</f>
        <v>0</v>
      </c>
      <c r="H21" s="72">
        <f>H22+H33+H44+H71+H101+H152+H223+H242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30" customHeight="1" x14ac:dyDescent="0.2">
      <c r="A33" s="51" t="s">
        <v>8</v>
      </c>
      <c r="B33" s="164" t="s">
        <v>259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SUM(G45:G70)</f>
        <v>0</v>
      </c>
      <c r="H44" s="74">
        <f>SUM(H45:H70)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0" si="4">ROUND(E45*F45,2)</f>
        <v>0</v>
      </c>
      <c r="H45" s="73">
        <f t="shared" ref="H45:H70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ht="51.75" customHeight="1" x14ac:dyDescent="0.2">
      <c r="A71" s="51" t="s">
        <v>10</v>
      </c>
      <c r="B71" s="164" t="s">
        <v>115</v>
      </c>
      <c r="C71" s="165"/>
      <c r="D71" s="165"/>
      <c r="E71" s="165"/>
      <c r="F71" s="166"/>
      <c r="G71" s="74">
        <f>SUM(G72:G100)</f>
        <v>0</v>
      </c>
      <c r="H71" s="74">
        <f>SUM(H72:H100)</f>
        <v>0</v>
      </c>
      <c r="I71" s="52"/>
      <c r="J71" s="45"/>
      <c r="K71" s="54" t="s">
        <v>117</v>
      </c>
      <c r="L71" s="54" t="s">
        <v>118</v>
      </c>
      <c r="M71" s="54" t="s">
        <v>119</v>
      </c>
      <c r="N71" s="54" t="s">
        <v>120</v>
      </c>
      <c r="O71" s="54" t="s">
        <v>121</v>
      </c>
      <c r="P71" s="54" t="s">
        <v>122</v>
      </c>
      <c r="Q71" s="54" t="s">
        <v>123</v>
      </c>
      <c r="R71" s="54" t="s">
        <v>124</v>
      </c>
    </row>
    <row r="72" spans="1:19" x14ac:dyDescent="0.2">
      <c r="A72" s="46" t="s">
        <v>55</v>
      </c>
      <c r="B72" s="135" t="s">
        <v>116</v>
      </c>
      <c r="C72" s="135"/>
      <c r="D72" s="47"/>
      <c r="E72" s="77">
        <v>1</v>
      </c>
      <c r="F72" s="73">
        <f>R72</f>
        <v>0</v>
      </c>
      <c r="G72" s="73">
        <f t="shared" ref="G72:G100" si="6">ROUND(E72*F72,2)</f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>IFERROR(ROUND((L72-N72)/M72,2),"0")</f>
        <v>0</v>
      </c>
      <c r="P72" s="56"/>
      <c r="Q72" s="58"/>
      <c r="R72" s="76">
        <f>O72*P72*Q72</f>
        <v>0</v>
      </c>
      <c r="S72" s="59" t="str">
        <f ca="1">IF(K72=0," ",IF(K72+(M72*30.5)&lt;TODAY(),"DĖMESIO! Patikrinkite, ar nurodytas turtas dar nėra nudėvėtas, amortizuotas"," "))</f>
        <v xml:space="preserve"> </v>
      </c>
    </row>
    <row r="73" spans="1:19" x14ac:dyDescent="0.2">
      <c r="A73" s="46" t="s">
        <v>56</v>
      </c>
      <c r="B73" s="135" t="s">
        <v>116</v>
      </c>
      <c r="C73" s="135"/>
      <c r="D73" s="47"/>
      <c r="E73" s="77">
        <v>1</v>
      </c>
      <c r="F73" s="73">
        <f t="shared" ref="F73:F86" si="7">R73</f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ref="O73:O86" si="8">IFERROR(ROUND((L73-N73)/M73,2),"0")</f>
        <v>0</v>
      </c>
      <c r="P73" s="56"/>
      <c r="Q73" s="58"/>
      <c r="R73" s="76">
        <f t="shared" ref="R73:R86" si="9">O73*P73*Q73</f>
        <v>0</v>
      </c>
      <c r="S73" s="59"/>
    </row>
    <row r="74" spans="1:19" x14ac:dyDescent="0.2">
      <c r="A74" s="46" t="s">
        <v>57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59"/>
    </row>
    <row r="75" spans="1:19" x14ac:dyDescent="0.2">
      <c r="A75" s="46" t="s">
        <v>58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59"/>
    </row>
    <row r="76" spans="1:19" x14ac:dyDescent="0.2">
      <c r="A76" s="46" t="s">
        <v>59</v>
      </c>
      <c r="B76" s="135" t="s">
        <v>116</v>
      </c>
      <c r="C76" s="135"/>
      <c r="D76" s="47"/>
      <c r="E76" s="77">
        <v>1</v>
      </c>
      <c r="F76" s="73">
        <f t="shared" si="7"/>
        <v>0</v>
      </c>
      <c r="G76" s="73">
        <f t="shared" si="6"/>
        <v>0</v>
      </c>
      <c r="H76" s="73">
        <f t="shared" si="1"/>
        <v>0</v>
      </c>
      <c r="I76" s="50"/>
      <c r="J76" s="45"/>
      <c r="K76" s="55"/>
      <c r="L76" s="56"/>
      <c r="M76" s="56"/>
      <c r="N76" s="56"/>
      <c r="O76" s="76" t="str">
        <f t="shared" si="8"/>
        <v>0</v>
      </c>
      <c r="P76" s="56"/>
      <c r="Q76" s="58"/>
      <c r="R76" s="76">
        <f t="shared" si="9"/>
        <v>0</v>
      </c>
      <c r="S76" s="59"/>
    </row>
    <row r="77" spans="1:19" x14ac:dyDescent="0.2">
      <c r="A77" s="46" t="s">
        <v>60</v>
      </c>
      <c r="B77" s="135" t="s">
        <v>116</v>
      </c>
      <c r="C77" s="135"/>
      <c r="D77" s="47"/>
      <c r="E77" s="77">
        <v>1</v>
      </c>
      <c r="F77" s="73">
        <f t="shared" si="7"/>
        <v>0</v>
      </c>
      <c r="G77" s="73">
        <f t="shared" si="6"/>
        <v>0</v>
      </c>
      <c r="H77" s="73">
        <f t="shared" si="1"/>
        <v>0</v>
      </c>
      <c r="I77" s="50"/>
      <c r="J77" s="45"/>
      <c r="K77" s="55"/>
      <c r="L77" s="56"/>
      <c r="M77" s="56"/>
      <c r="N77" s="56"/>
      <c r="O77" s="76" t="str">
        <f t="shared" si="8"/>
        <v>0</v>
      </c>
      <c r="P77" s="56"/>
      <c r="Q77" s="58"/>
      <c r="R77" s="76">
        <f t="shared" si="9"/>
        <v>0</v>
      </c>
      <c r="S77" s="59"/>
    </row>
    <row r="78" spans="1:19" x14ac:dyDescent="0.2">
      <c r="A78" s="46" t="s">
        <v>61</v>
      </c>
      <c r="B78" s="135" t="s">
        <v>116</v>
      </c>
      <c r="C78" s="135"/>
      <c r="D78" s="47"/>
      <c r="E78" s="77">
        <v>1</v>
      </c>
      <c r="F78" s="73">
        <f t="shared" si="7"/>
        <v>0</v>
      </c>
      <c r="G78" s="73">
        <f t="shared" si="6"/>
        <v>0</v>
      </c>
      <c r="H78" s="73">
        <f t="shared" si="1"/>
        <v>0</v>
      </c>
      <c r="I78" s="50"/>
      <c r="J78" s="45"/>
      <c r="K78" s="55"/>
      <c r="L78" s="56"/>
      <c r="M78" s="56"/>
      <c r="N78" s="56"/>
      <c r="O78" s="76" t="str">
        <f t="shared" si="8"/>
        <v>0</v>
      </c>
      <c r="P78" s="56"/>
      <c r="Q78" s="58"/>
      <c r="R78" s="76">
        <f t="shared" si="9"/>
        <v>0</v>
      </c>
      <c r="S78" s="59"/>
    </row>
    <row r="79" spans="1:19" x14ac:dyDescent="0.2">
      <c r="A79" s="46" t="s">
        <v>62</v>
      </c>
      <c r="B79" s="135" t="s">
        <v>116</v>
      </c>
      <c r="C79" s="135"/>
      <c r="D79" s="47"/>
      <c r="E79" s="77">
        <v>1</v>
      </c>
      <c r="F79" s="73">
        <f t="shared" si="7"/>
        <v>0</v>
      </c>
      <c r="G79" s="73">
        <f t="shared" si="6"/>
        <v>0</v>
      </c>
      <c r="H79" s="73">
        <f t="shared" si="1"/>
        <v>0</v>
      </c>
      <c r="I79" s="50"/>
      <c r="J79" s="45"/>
      <c r="K79" s="55"/>
      <c r="L79" s="56"/>
      <c r="M79" s="56"/>
      <c r="N79" s="56"/>
      <c r="O79" s="76" t="str">
        <f t="shared" si="8"/>
        <v>0</v>
      </c>
      <c r="P79" s="56"/>
      <c r="Q79" s="58"/>
      <c r="R79" s="76">
        <f t="shared" si="9"/>
        <v>0</v>
      </c>
      <c r="S79" s="59"/>
    </row>
    <row r="80" spans="1:19" x14ac:dyDescent="0.2">
      <c r="A80" s="46" t="s">
        <v>63</v>
      </c>
      <c r="B80" s="135" t="s">
        <v>116</v>
      </c>
      <c r="C80" s="135"/>
      <c r="D80" s="47"/>
      <c r="E80" s="77">
        <v>1</v>
      </c>
      <c r="F80" s="73">
        <f t="shared" si="7"/>
        <v>0</v>
      </c>
      <c r="G80" s="73">
        <f t="shared" si="6"/>
        <v>0</v>
      </c>
      <c r="H80" s="73">
        <f t="shared" si="1"/>
        <v>0</v>
      </c>
      <c r="I80" s="50"/>
      <c r="J80" s="45"/>
      <c r="K80" s="55"/>
      <c r="L80" s="56"/>
      <c r="M80" s="56"/>
      <c r="N80" s="56"/>
      <c r="O80" s="76" t="str">
        <f t="shared" si="8"/>
        <v>0</v>
      </c>
      <c r="P80" s="56"/>
      <c r="Q80" s="58"/>
      <c r="R80" s="76">
        <f t="shared" si="9"/>
        <v>0</v>
      </c>
      <c r="S80" s="59"/>
    </row>
    <row r="81" spans="1:19" x14ac:dyDescent="0.2">
      <c r="A81" s="46" t="s">
        <v>64</v>
      </c>
      <c r="B81" s="135" t="s">
        <v>116</v>
      </c>
      <c r="C81" s="135"/>
      <c r="D81" s="47"/>
      <c r="E81" s="77">
        <v>1</v>
      </c>
      <c r="F81" s="73">
        <f t="shared" si="7"/>
        <v>0</v>
      </c>
      <c r="G81" s="73">
        <f t="shared" si="6"/>
        <v>0</v>
      </c>
      <c r="H81" s="73">
        <f t="shared" si="1"/>
        <v>0</v>
      </c>
      <c r="I81" s="50"/>
      <c r="J81" s="45"/>
      <c r="K81" s="55"/>
      <c r="L81" s="56"/>
      <c r="M81" s="56"/>
      <c r="N81" s="56"/>
      <c r="O81" s="76" t="str">
        <f t="shared" si="8"/>
        <v>0</v>
      </c>
      <c r="P81" s="56"/>
      <c r="Q81" s="58"/>
      <c r="R81" s="76">
        <f t="shared" si="9"/>
        <v>0</v>
      </c>
      <c r="S81" s="59"/>
    </row>
    <row r="82" spans="1:19" x14ac:dyDescent="0.2">
      <c r="A82" s="46" t="s">
        <v>135</v>
      </c>
      <c r="B82" s="135" t="s">
        <v>116</v>
      </c>
      <c r="C82" s="135"/>
      <c r="D82" s="47"/>
      <c r="E82" s="77">
        <v>1</v>
      </c>
      <c r="F82" s="73">
        <f t="shared" si="7"/>
        <v>0</v>
      </c>
      <c r="G82" s="73">
        <f t="shared" si="6"/>
        <v>0</v>
      </c>
      <c r="H82" s="73">
        <f t="shared" si="1"/>
        <v>0</v>
      </c>
      <c r="I82" s="50"/>
      <c r="J82" s="45"/>
      <c r="K82" s="55"/>
      <c r="L82" s="56"/>
      <c r="M82" s="56"/>
      <c r="N82" s="56"/>
      <c r="O82" s="76" t="str">
        <f t="shared" si="8"/>
        <v>0</v>
      </c>
      <c r="P82" s="56"/>
      <c r="Q82" s="58"/>
      <c r="R82" s="76">
        <f t="shared" si="9"/>
        <v>0</v>
      </c>
      <c r="S82" s="59"/>
    </row>
    <row r="83" spans="1:19" x14ac:dyDescent="0.2">
      <c r="A83" s="46" t="s">
        <v>136</v>
      </c>
      <c r="B83" s="135" t="s">
        <v>116</v>
      </c>
      <c r="C83" s="135"/>
      <c r="D83" s="47"/>
      <c r="E83" s="77">
        <v>1</v>
      </c>
      <c r="F83" s="73">
        <f t="shared" si="7"/>
        <v>0</v>
      </c>
      <c r="G83" s="73">
        <f t="shared" si="6"/>
        <v>0</v>
      </c>
      <c r="H83" s="73">
        <f t="shared" si="1"/>
        <v>0</v>
      </c>
      <c r="I83" s="50"/>
      <c r="J83" s="45"/>
      <c r="K83" s="55"/>
      <c r="L83" s="56"/>
      <c r="M83" s="56"/>
      <c r="N83" s="56"/>
      <c r="O83" s="76" t="str">
        <f t="shared" si="8"/>
        <v>0</v>
      </c>
      <c r="P83" s="56"/>
      <c r="Q83" s="58"/>
      <c r="R83" s="76">
        <f t="shared" si="9"/>
        <v>0</v>
      </c>
      <c r="S83" s="59"/>
    </row>
    <row r="84" spans="1:19" x14ac:dyDescent="0.2">
      <c r="A84" s="46" t="s">
        <v>137</v>
      </c>
      <c r="B84" s="135" t="s">
        <v>116</v>
      </c>
      <c r="C84" s="135"/>
      <c r="D84" s="47"/>
      <c r="E84" s="77">
        <v>1</v>
      </c>
      <c r="F84" s="73">
        <f t="shared" si="7"/>
        <v>0</v>
      </c>
      <c r="G84" s="73">
        <f t="shared" si="6"/>
        <v>0</v>
      </c>
      <c r="H84" s="73">
        <f t="shared" si="1"/>
        <v>0</v>
      </c>
      <c r="I84" s="50"/>
      <c r="J84" s="45"/>
      <c r="K84" s="55"/>
      <c r="L84" s="56"/>
      <c r="M84" s="56"/>
      <c r="N84" s="56"/>
      <c r="O84" s="76" t="str">
        <f t="shared" si="8"/>
        <v>0</v>
      </c>
      <c r="P84" s="56"/>
      <c r="Q84" s="58"/>
      <c r="R84" s="76">
        <f t="shared" si="9"/>
        <v>0</v>
      </c>
      <c r="S84" s="59"/>
    </row>
    <row r="85" spans="1:19" x14ac:dyDescent="0.2">
      <c r="A85" s="46" t="s">
        <v>138</v>
      </c>
      <c r="B85" s="135" t="s">
        <v>116</v>
      </c>
      <c r="C85" s="135"/>
      <c r="D85" s="47"/>
      <c r="E85" s="77">
        <v>1</v>
      </c>
      <c r="F85" s="73">
        <f t="shared" si="7"/>
        <v>0</v>
      </c>
      <c r="G85" s="73">
        <f t="shared" si="6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8"/>
        <v>0</v>
      </c>
      <c r="P85" s="56"/>
      <c r="Q85" s="58"/>
      <c r="R85" s="76">
        <f t="shared" si="9"/>
        <v>0</v>
      </c>
      <c r="S85" s="59"/>
    </row>
    <row r="86" spans="1:19" x14ac:dyDescent="0.2">
      <c r="A86" s="46" t="s">
        <v>139</v>
      </c>
      <c r="B86" s="135" t="s">
        <v>116</v>
      </c>
      <c r="C86" s="135"/>
      <c r="D86" s="47"/>
      <c r="E86" s="77">
        <v>1</v>
      </c>
      <c r="F86" s="73">
        <f t="shared" si="7"/>
        <v>0</v>
      </c>
      <c r="G86" s="73">
        <f t="shared" si="6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8"/>
        <v>0</v>
      </c>
      <c r="P86" s="56"/>
      <c r="Q86" s="58"/>
      <c r="R86" s="76">
        <f t="shared" si="9"/>
        <v>0</v>
      </c>
      <c r="S86" s="59"/>
    </row>
    <row r="87" spans="1:19" x14ac:dyDescent="0.2">
      <c r="A87" s="46" t="s">
        <v>207</v>
      </c>
      <c r="B87" s="135" t="s">
        <v>116</v>
      </c>
      <c r="C87" s="135"/>
      <c r="D87" s="47"/>
      <c r="E87" s="77">
        <v>1</v>
      </c>
      <c r="F87" s="73">
        <f t="shared" ref="F87:F100" si="10">R87</f>
        <v>0</v>
      </c>
      <c r="G87" s="73">
        <f t="shared" si="6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ref="O87:O100" si="11">IFERROR(ROUND((L87-N87)/M87,2),"0")</f>
        <v>0</v>
      </c>
      <c r="P87" s="56"/>
      <c r="Q87" s="58"/>
      <c r="R87" s="76">
        <f t="shared" ref="R87:R100" si="12">O87*P87*Q87</f>
        <v>0</v>
      </c>
      <c r="S87" s="59" t="str">
        <f t="shared" ref="S87:S100" ca="1" si="13">IF(K87=0," ",IF(K87+(M87*30.5)&lt;TODAY(),"DĖMESIO! Patikrinkite, ar nurodytas turtas dar nėra nudėvėtas, amortizuotas"," "))</f>
        <v xml:space="preserve"> </v>
      </c>
    </row>
    <row r="88" spans="1:19" x14ac:dyDescent="0.2">
      <c r="A88" s="46" t="s">
        <v>208</v>
      </c>
      <c r="B88" s="135" t="s">
        <v>116</v>
      </c>
      <c r="C88" s="135"/>
      <c r="D88" s="47"/>
      <c r="E88" s="77">
        <v>1</v>
      </c>
      <c r="F88" s="73">
        <f t="shared" si="10"/>
        <v>0</v>
      </c>
      <c r="G88" s="73">
        <f t="shared" si="6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11"/>
        <v>0</v>
      </c>
      <c r="P88" s="56"/>
      <c r="Q88" s="58"/>
      <c r="R88" s="76">
        <f t="shared" si="12"/>
        <v>0</v>
      </c>
      <c r="S88" s="59" t="str">
        <f t="shared" ca="1" si="13"/>
        <v xml:space="preserve"> </v>
      </c>
    </row>
    <row r="89" spans="1:19" x14ac:dyDescent="0.2">
      <c r="A89" s="46" t="s">
        <v>209</v>
      </c>
      <c r="B89" s="135" t="s">
        <v>116</v>
      </c>
      <c r="C89" s="135"/>
      <c r="D89" s="47"/>
      <c r="E89" s="77">
        <v>1</v>
      </c>
      <c r="F89" s="73">
        <f t="shared" si="10"/>
        <v>0</v>
      </c>
      <c r="G89" s="73">
        <f t="shared" si="6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11"/>
        <v>0</v>
      </c>
      <c r="P89" s="56"/>
      <c r="Q89" s="58"/>
      <c r="R89" s="76">
        <f t="shared" si="12"/>
        <v>0</v>
      </c>
      <c r="S89" s="59" t="str">
        <f t="shared" ca="1" si="13"/>
        <v xml:space="preserve"> </v>
      </c>
    </row>
    <row r="90" spans="1:19" x14ac:dyDescent="0.2">
      <c r="A90" s="46" t="s">
        <v>210</v>
      </c>
      <c r="B90" s="135" t="s">
        <v>116</v>
      </c>
      <c r="C90" s="135"/>
      <c r="D90" s="47"/>
      <c r="E90" s="77">
        <v>1</v>
      </c>
      <c r="F90" s="73">
        <f t="shared" si="10"/>
        <v>0</v>
      </c>
      <c r="G90" s="73">
        <f t="shared" si="6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11"/>
        <v>0</v>
      </c>
      <c r="P90" s="56"/>
      <c r="Q90" s="58"/>
      <c r="R90" s="76">
        <f t="shared" si="12"/>
        <v>0</v>
      </c>
      <c r="S90" s="59" t="str">
        <f t="shared" ca="1" si="13"/>
        <v xml:space="preserve"> </v>
      </c>
    </row>
    <row r="91" spans="1:19" x14ac:dyDescent="0.2">
      <c r="A91" s="46" t="s">
        <v>211</v>
      </c>
      <c r="B91" s="135" t="s">
        <v>116</v>
      </c>
      <c r="C91" s="135"/>
      <c r="D91" s="47"/>
      <c r="E91" s="77">
        <v>1</v>
      </c>
      <c r="F91" s="73">
        <f t="shared" si="10"/>
        <v>0</v>
      </c>
      <c r="G91" s="73">
        <f t="shared" si="6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11"/>
        <v>0</v>
      </c>
      <c r="P91" s="56"/>
      <c r="Q91" s="58"/>
      <c r="R91" s="76">
        <f t="shared" si="12"/>
        <v>0</v>
      </c>
      <c r="S91" s="59" t="str">
        <f t="shared" ca="1" si="13"/>
        <v xml:space="preserve"> </v>
      </c>
    </row>
    <row r="92" spans="1:19" x14ac:dyDescent="0.2">
      <c r="A92" s="46" t="s">
        <v>212</v>
      </c>
      <c r="B92" s="135" t="s">
        <v>116</v>
      </c>
      <c r="C92" s="135"/>
      <c r="D92" s="47"/>
      <c r="E92" s="77">
        <v>1</v>
      </c>
      <c r="F92" s="73">
        <f t="shared" si="10"/>
        <v>0</v>
      </c>
      <c r="G92" s="73">
        <f t="shared" si="6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11"/>
        <v>0</v>
      </c>
      <c r="P92" s="56"/>
      <c r="Q92" s="58"/>
      <c r="R92" s="76">
        <f t="shared" si="12"/>
        <v>0</v>
      </c>
      <c r="S92" s="59" t="str">
        <f t="shared" ca="1" si="13"/>
        <v xml:space="preserve"> </v>
      </c>
    </row>
    <row r="93" spans="1:19" x14ac:dyDescent="0.2">
      <c r="A93" s="46" t="s">
        <v>213</v>
      </c>
      <c r="B93" s="135" t="s">
        <v>116</v>
      </c>
      <c r="C93" s="135"/>
      <c r="D93" s="47"/>
      <c r="E93" s="77">
        <v>1</v>
      </c>
      <c r="F93" s="73">
        <f t="shared" si="10"/>
        <v>0</v>
      </c>
      <c r="G93" s="73">
        <f t="shared" si="6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11"/>
        <v>0</v>
      </c>
      <c r="P93" s="56"/>
      <c r="Q93" s="58"/>
      <c r="R93" s="76">
        <f t="shared" si="12"/>
        <v>0</v>
      </c>
      <c r="S93" s="59" t="str">
        <f t="shared" ca="1" si="13"/>
        <v xml:space="preserve"> </v>
      </c>
    </row>
    <row r="94" spans="1:19" x14ac:dyDescent="0.2">
      <c r="A94" s="46" t="s">
        <v>214</v>
      </c>
      <c r="B94" s="135" t="s">
        <v>116</v>
      </c>
      <c r="C94" s="135"/>
      <c r="D94" s="47"/>
      <c r="E94" s="77">
        <v>1</v>
      </c>
      <c r="F94" s="73">
        <f t="shared" si="10"/>
        <v>0</v>
      </c>
      <c r="G94" s="73">
        <f t="shared" si="6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11"/>
        <v>0</v>
      </c>
      <c r="P94" s="56"/>
      <c r="Q94" s="58"/>
      <c r="R94" s="76">
        <f t="shared" si="12"/>
        <v>0</v>
      </c>
      <c r="S94" s="59" t="str">
        <f t="shared" ca="1" si="13"/>
        <v xml:space="preserve"> </v>
      </c>
    </row>
    <row r="95" spans="1:19" x14ac:dyDescent="0.2">
      <c r="A95" s="46" t="s">
        <v>215</v>
      </c>
      <c r="B95" s="135" t="s">
        <v>116</v>
      </c>
      <c r="C95" s="135"/>
      <c r="D95" s="47"/>
      <c r="E95" s="77">
        <v>1</v>
      </c>
      <c r="F95" s="73">
        <f t="shared" si="10"/>
        <v>0</v>
      </c>
      <c r="G95" s="73">
        <f t="shared" si="6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11"/>
        <v>0</v>
      </c>
      <c r="P95" s="56"/>
      <c r="Q95" s="58"/>
      <c r="R95" s="76">
        <f t="shared" si="12"/>
        <v>0</v>
      </c>
      <c r="S95" s="59" t="str">
        <f t="shared" ca="1" si="13"/>
        <v xml:space="preserve"> </v>
      </c>
    </row>
    <row r="96" spans="1:19" x14ac:dyDescent="0.2">
      <c r="A96" s="46" t="s">
        <v>216</v>
      </c>
      <c r="B96" s="135" t="s">
        <v>116</v>
      </c>
      <c r="C96" s="135"/>
      <c r="D96" s="47"/>
      <c r="E96" s="77">
        <v>1</v>
      </c>
      <c r="F96" s="73">
        <f t="shared" si="10"/>
        <v>0</v>
      </c>
      <c r="G96" s="73">
        <f t="shared" si="6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11"/>
        <v>0</v>
      </c>
      <c r="P96" s="56"/>
      <c r="Q96" s="58"/>
      <c r="R96" s="76">
        <f t="shared" si="12"/>
        <v>0</v>
      </c>
      <c r="S96" s="59" t="str">
        <f t="shared" ca="1" si="13"/>
        <v xml:space="preserve"> </v>
      </c>
    </row>
    <row r="97" spans="1:19" x14ac:dyDescent="0.2">
      <c r="A97" s="46" t="s">
        <v>217</v>
      </c>
      <c r="B97" s="135" t="s">
        <v>116</v>
      </c>
      <c r="C97" s="135"/>
      <c r="D97" s="47"/>
      <c r="E97" s="77">
        <v>1</v>
      </c>
      <c r="F97" s="73">
        <f t="shared" si="10"/>
        <v>0</v>
      </c>
      <c r="G97" s="73">
        <f t="shared" si="6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11"/>
        <v>0</v>
      </c>
      <c r="P97" s="56"/>
      <c r="Q97" s="58"/>
      <c r="R97" s="76">
        <f t="shared" si="12"/>
        <v>0</v>
      </c>
      <c r="S97" s="59" t="str">
        <f t="shared" ca="1" si="13"/>
        <v xml:space="preserve"> </v>
      </c>
    </row>
    <row r="98" spans="1:19" x14ac:dyDescent="0.2">
      <c r="A98" s="46" t="s">
        <v>218</v>
      </c>
      <c r="B98" s="135" t="s">
        <v>116</v>
      </c>
      <c r="C98" s="135"/>
      <c r="D98" s="47"/>
      <c r="E98" s="77">
        <v>1</v>
      </c>
      <c r="F98" s="73">
        <f t="shared" si="10"/>
        <v>0</v>
      </c>
      <c r="G98" s="73">
        <f t="shared" si="6"/>
        <v>0</v>
      </c>
      <c r="H98" s="73">
        <f t="shared" si="1"/>
        <v>0</v>
      </c>
      <c r="I98" s="50"/>
      <c r="J98" s="45"/>
      <c r="K98" s="55"/>
      <c r="L98" s="56"/>
      <c r="M98" s="56"/>
      <c r="N98" s="56"/>
      <c r="O98" s="76" t="str">
        <f t="shared" si="11"/>
        <v>0</v>
      </c>
      <c r="P98" s="56"/>
      <c r="Q98" s="58"/>
      <c r="R98" s="76">
        <f t="shared" si="12"/>
        <v>0</v>
      </c>
      <c r="S98" s="59" t="str">
        <f t="shared" ca="1" si="13"/>
        <v xml:space="preserve"> </v>
      </c>
    </row>
    <row r="99" spans="1:19" x14ac:dyDescent="0.2">
      <c r="A99" s="46" t="s">
        <v>219</v>
      </c>
      <c r="B99" s="135" t="s">
        <v>116</v>
      </c>
      <c r="C99" s="135"/>
      <c r="D99" s="47"/>
      <c r="E99" s="77">
        <v>1</v>
      </c>
      <c r="F99" s="73">
        <f t="shared" si="10"/>
        <v>0</v>
      </c>
      <c r="G99" s="73">
        <f t="shared" si="6"/>
        <v>0</v>
      </c>
      <c r="H99" s="73">
        <f t="shared" si="1"/>
        <v>0</v>
      </c>
      <c r="I99" s="50"/>
      <c r="J99" s="45"/>
      <c r="K99" s="55"/>
      <c r="L99" s="56"/>
      <c r="M99" s="56"/>
      <c r="N99" s="56"/>
      <c r="O99" s="76" t="str">
        <f t="shared" si="11"/>
        <v>0</v>
      </c>
      <c r="P99" s="56"/>
      <c r="Q99" s="58"/>
      <c r="R99" s="76">
        <f t="shared" si="12"/>
        <v>0</v>
      </c>
      <c r="S99" s="59" t="str">
        <f t="shared" ca="1" si="13"/>
        <v xml:space="preserve"> </v>
      </c>
    </row>
    <row r="100" spans="1:19" x14ac:dyDescent="0.2">
      <c r="A100" s="46" t="s">
        <v>220</v>
      </c>
      <c r="B100" s="135" t="s">
        <v>116</v>
      </c>
      <c r="C100" s="135"/>
      <c r="D100" s="47"/>
      <c r="E100" s="77">
        <v>1</v>
      </c>
      <c r="F100" s="73">
        <f t="shared" si="10"/>
        <v>0</v>
      </c>
      <c r="G100" s="73">
        <f t="shared" si="6"/>
        <v>0</v>
      </c>
      <c r="H100" s="73">
        <f t="shared" si="1"/>
        <v>0</v>
      </c>
      <c r="I100" s="50"/>
      <c r="J100" s="45"/>
      <c r="K100" s="55"/>
      <c r="L100" s="56"/>
      <c r="M100" s="56"/>
      <c r="N100" s="56"/>
      <c r="O100" s="76" t="str">
        <f t="shared" si="11"/>
        <v>0</v>
      </c>
      <c r="P100" s="56"/>
      <c r="Q100" s="58"/>
      <c r="R100" s="76">
        <f t="shared" si="12"/>
        <v>0</v>
      </c>
      <c r="S100" s="59" t="str">
        <f t="shared" ca="1" si="13"/>
        <v xml:space="preserve"> </v>
      </c>
    </row>
    <row r="101" spans="1:19" ht="52.5" customHeight="1" x14ac:dyDescent="0.2">
      <c r="A101" s="51" t="s">
        <v>65</v>
      </c>
      <c r="B101" s="136" t="s">
        <v>79</v>
      </c>
      <c r="C101" s="137"/>
      <c r="D101" s="137"/>
      <c r="E101" s="137"/>
      <c r="F101" s="138"/>
      <c r="G101" s="74">
        <f>SUM(G102:G151)</f>
        <v>0</v>
      </c>
      <c r="H101" s="74">
        <f>SUM(H102:H151)</f>
        <v>0</v>
      </c>
      <c r="I101" s="60"/>
      <c r="J101" s="45"/>
      <c r="K101" s="54" t="s">
        <v>181</v>
      </c>
    </row>
    <row r="102" spans="1:19" x14ac:dyDescent="0.2">
      <c r="A102" s="151" t="s">
        <v>66</v>
      </c>
      <c r="B102" s="154" t="s">
        <v>112</v>
      </c>
      <c r="C102" s="50" t="s">
        <v>113</v>
      </c>
      <c r="D102" s="157" t="s">
        <v>5</v>
      </c>
      <c r="E102" s="160"/>
      <c r="F102" s="145" t="str">
        <f>IFERROR(ROUND(AVERAGE(K102:K106),2),"0")</f>
        <v>0</v>
      </c>
      <c r="G102" s="145">
        <f>ROUND(E102*F102,2)</f>
        <v>0</v>
      </c>
      <c r="H102" s="145">
        <f>ROUND(G102*$D$7,2)</f>
        <v>0</v>
      </c>
      <c r="I102" s="148"/>
      <c r="J102" s="61"/>
      <c r="K102" s="56"/>
    </row>
    <row r="103" spans="1:19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9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9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9" x14ac:dyDescent="0.2">
      <c r="A106" s="153"/>
      <c r="B106" s="156"/>
      <c r="C106" s="50" t="s">
        <v>113</v>
      </c>
      <c r="D106" s="159"/>
      <c r="E106" s="162"/>
      <c r="F106" s="147"/>
      <c r="G106" s="147"/>
      <c r="H106" s="147"/>
      <c r="I106" s="150"/>
      <c r="J106" s="61"/>
      <c r="K106" s="56"/>
    </row>
    <row r="107" spans="1:19" x14ac:dyDescent="0.2">
      <c r="A107" s="151" t="s">
        <v>67</v>
      </c>
      <c r="B107" s="154" t="s">
        <v>112</v>
      </c>
      <c r="C107" s="50" t="s">
        <v>113</v>
      </c>
      <c r="D107" s="157" t="s">
        <v>5</v>
      </c>
      <c r="E107" s="160"/>
      <c r="F107" s="145" t="str">
        <f t="shared" ref="F107" si="14">IFERROR(ROUND(AVERAGE(K107:K111),2),"0")</f>
        <v>0</v>
      </c>
      <c r="G107" s="145">
        <f>ROUND(E107*F107,2)</f>
        <v>0</v>
      </c>
      <c r="H107" s="145">
        <f>ROUND(G107*$D$7,2)</f>
        <v>0</v>
      </c>
      <c r="I107" s="148"/>
      <c r="J107" s="61"/>
      <c r="K107" s="56"/>
    </row>
    <row r="108" spans="1:19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9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9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9" x14ac:dyDescent="0.2">
      <c r="A111" s="153"/>
      <c r="B111" s="156"/>
      <c r="C111" s="50" t="s">
        <v>113</v>
      </c>
      <c r="D111" s="159"/>
      <c r="E111" s="162"/>
      <c r="F111" s="147"/>
      <c r="G111" s="147"/>
      <c r="H111" s="147"/>
      <c r="I111" s="150"/>
      <c r="J111" s="61"/>
      <c r="K111" s="56"/>
    </row>
    <row r="112" spans="1:19" x14ac:dyDescent="0.2">
      <c r="A112" s="151" t="s">
        <v>68</v>
      </c>
      <c r="B112" s="154" t="s">
        <v>112</v>
      </c>
      <c r="C112" s="50" t="s">
        <v>113</v>
      </c>
      <c r="D112" s="157" t="s">
        <v>5</v>
      </c>
      <c r="E112" s="160"/>
      <c r="F112" s="145" t="str">
        <f t="shared" ref="F112" si="15">IFERROR(ROUND(AVERAGE(K112:K116),2),"0")</f>
        <v>0</v>
      </c>
      <c r="G112" s="145">
        <f>ROUND(E112*F112,2)</f>
        <v>0</v>
      </c>
      <c r="H112" s="145">
        <f>ROUND(G112*$D$7,2)</f>
        <v>0</v>
      </c>
      <c r="I112" s="148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3"/>
      <c r="B116" s="156"/>
      <c r="C116" s="50" t="s">
        <v>113</v>
      </c>
      <c r="D116" s="159"/>
      <c r="E116" s="162"/>
      <c r="F116" s="147"/>
      <c r="G116" s="147"/>
      <c r="H116" s="147"/>
      <c r="I116" s="150"/>
      <c r="J116" s="61"/>
      <c r="K116" s="56"/>
    </row>
    <row r="117" spans="1:11" x14ac:dyDescent="0.2">
      <c r="A117" s="151" t="s">
        <v>69</v>
      </c>
      <c r="B117" s="154" t="s">
        <v>112</v>
      </c>
      <c r="C117" s="50" t="s">
        <v>113</v>
      </c>
      <c r="D117" s="157" t="s">
        <v>5</v>
      </c>
      <c r="E117" s="160"/>
      <c r="F117" s="145" t="str">
        <f t="shared" ref="F117" si="16">IFERROR(ROUND(AVERAGE(K117:K121),2),"0")</f>
        <v>0</v>
      </c>
      <c r="G117" s="145">
        <f>ROUND(E117*F117,2)</f>
        <v>0</v>
      </c>
      <c r="H117" s="145">
        <f>ROUND(G117*$D$7,2)</f>
        <v>0</v>
      </c>
      <c r="I117" s="148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3"/>
      <c r="B121" s="156"/>
      <c r="C121" s="50" t="s">
        <v>113</v>
      </c>
      <c r="D121" s="159"/>
      <c r="E121" s="162"/>
      <c r="F121" s="147"/>
      <c r="G121" s="147"/>
      <c r="H121" s="147"/>
      <c r="I121" s="150"/>
      <c r="J121" s="61"/>
      <c r="K121" s="56"/>
    </row>
    <row r="122" spans="1:11" x14ac:dyDescent="0.2">
      <c r="A122" s="151" t="s">
        <v>70</v>
      </c>
      <c r="B122" s="154" t="s">
        <v>112</v>
      </c>
      <c r="C122" s="50" t="s">
        <v>113</v>
      </c>
      <c r="D122" s="157" t="s">
        <v>5</v>
      </c>
      <c r="E122" s="160"/>
      <c r="F122" s="145" t="str">
        <f t="shared" ref="F122" si="17">IFERROR(ROUND(AVERAGE(K122:K126),2),"0")</f>
        <v>0</v>
      </c>
      <c r="G122" s="145">
        <f>ROUND(E122*F122,2)</f>
        <v>0</v>
      </c>
      <c r="H122" s="145">
        <f>ROUND(G122*$D$7,2)</f>
        <v>0</v>
      </c>
      <c r="I122" s="148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3"/>
      <c r="B126" s="156"/>
      <c r="C126" s="50" t="s">
        <v>113</v>
      </c>
      <c r="D126" s="159"/>
      <c r="E126" s="162"/>
      <c r="F126" s="147"/>
      <c r="G126" s="147"/>
      <c r="H126" s="147"/>
      <c r="I126" s="150"/>
      <c r="J126" s="61"/>
      <c r="K126" s="56"/>
    </row>
    <row r="127" spans="1:11" x14ac:dyDescent="0.2">
      <c r="A127" s="151" t="s">
        <v>74</v>
      </c>
      <c r="B127" s="154" t="s">
        <v>112</v>
      </c>
      <c r="C127" s="50" t="s">
        <v>113</v>
      </c>
      <c r="D127" s="157" t="s">
        <v>5</v>
      </c>
      <c r="E127" s="160"/>
      <c r="F127" s="145" t="str">
        <f t="shared" ref="F127" si="18">IFERROR(ROUND(AVERAGE(K127:K131),2),"0")</f>
        <v>0</v>
      </c>
      <c r="G127" s="145">
        <f>ROUND(E127*F127,2)</f>
        <v>0</v>
      </c>
      <c r="H127" s="145">
        <f>ROUND(G127*$D$7,2)</f>
        <v>0</v>
      </c>
      <c r="I127" s="148"/>
      <c r="J127" s="61"/>
      <c r="K127" s="56"/>
    </row>
    <row r="128" spans="1:11" x14ac:dyDescent="0.2">
      <c r="A128" s="152"/>
      <c r="B128" s="155"/>
      <c r="C128" s="50" t="s">
        <v>113</v>
      </c>
      <c r="D128" s="158"/>
      <c r="E128" s="161"/>
      <c r="F128" s="146"/>
      <c r="G128" s="146"/>
      <c r="H128" s="146"/>
      <c r="I128" s="149"/>
      <c r="J128" s="61"/>
      <c r="K128" s="56"/>
    </row>
    <row r="129" spans="1:11" x14ac:dyDescent="0.2">
      <c r="A129" s="152"/>
      <c r="B129" s="155"/>
      <c r="C129" s="50" t="s">
        <v>113</v>
      </c>
      <c r="D129" s="158"/>
      <c r="E129" s="161"/>
      <c r="F129" s="146"/>
      <c r="G129" s="146"/>
      <c r="H129" s="146"/>
      <c r="I129" s="149"/>
      <c r="J129" s="61"/>
      <c r="K129" s="56"/>
    </row>
    <row r="130" spans="1:11" x14ac:dyDescent="0.2">
      <c r="A130" s="152"/>
      <c r="B130" s="155"/>
      <c r="C130" s="50" t="s">
        <v>113</v>
      </c>
      <c r="D130" s="158"/>
      <c r="E130" s="161"/>
      <c r="F130" s="146"/>
      <c r="G130" s="146"/>
      <c r="H130" s="146"/>
      <c r="I130" s="149"/>
      <c r="J130" s="61"/>
      <c r="K130" s="56"/>
    </row>
    <row r="131" spans="1:11" x14ac:dyDescent="0.2">
      <c r="A131" s="153"/>
      <c r="B131" s="156"/>
      <c r="C131" s="50" t="s">
        <v>113</v>
      </c>
      <c r="D131" s="159"/>
      <c r="E131" s="162"/>
      <c r="F131" s="147"/>
      <c r="G131" s="147"/>
      <c r="H131" s="147"/>
      <c r="I131" s="150"/>
      <c r="J131" s="61"/>
      <c r="K131" s="56"/>
    </row>
    <row r="132" spans="1:11" x14ac:dyDescent="0.2">
      <c r="A132" s="151" t="s">
        <v>75</v>
      </c>
      <c r="B132" s="154" t="s">
        <v>112</v>
      </c>
      <c r="C132" s="50" t="s">
        <v>113</v>
      </c>
      <c r="D132" s="157" t="s">
        <v>5</v>
      </c>
      <c r="E132" s="160"/>
      <c r="F132" s="145" t="str">
        <f t="shared" ref="F132" si="19">IFERROR(ROUND(AVERAGE(K132:K136),2),"0")</f>
        <v>0</v>
      </c>
      <c r="G132" s="145">
        <f>ROUND(E132*F132,2)</f>
        <v>0</v>
      </c>
      <c r="H132" s="145">
        <f>ROUND(G132*$D$7,2)</f>
        <v>0</v>
      </c>
      <c r="I132" s="148"/>
      <c r="J132" s="61"/>
      <c r="K132" s="56"/>
    </row>
    <row r="133" spans="1:11" x14ac:dyDescent="0.2">
      <c r="A133" s="152"/>
      <c r="B133" s="155"/>
      <c r="C133" s="50" t="s">
        <v>113</v>
      </c>
      <c r="D133" s="158"/>
      <c r="E133" s="161"/>
      <c r="F133" s="146"/>
      <c r="G133" s="146"/>
      <c r="H133" s="146"/>
      <c r="I133" s="149"/>
      <c r="J133" s="61"/>
      <c r="K133" s="56"/>
    </row>
    <row r="134" spans="1:11" x14ac:dyDescent="0.2">
      <c r="A134" s="152"/>
      <c r="B134" s="155"/>
      <c r="C134" s="50" t="s">
        <v>113</v>
      </c>
      <c r="D134" s="158"/>
      <c r="E134" s="161"/>
      <c r="F134" s="146"/>
      <c r="G134" s="146"/>
      <c r="H134" s="146"/>
      <c r="I134" s="149"/>
      <c r="J134" s="61"/>
      <c r="K134" s="56"/>
    </row>
    <row r="135" spans="1:11" x14ac:dyDescent="0.2">
      <c r="A135" s="152"/>
      <c r="B135" s="155"/>
      <c r="C135" s="50" t="s">
        <v>113</v>
      </c>
      <c r="D135" s="158"/>
      <c r="E135" s="161"/>
      <c r="F135" s="146"/>
      <c r="G135" s="146"/>
      <c r="H135" s="146"/>
      <c r="I135" s="149"/>
      <c r="J135" s="61"/>
      <c r="K135" s="56"/>
    </row>
    <row r="136" spans="1:11" x14ac:dyDescent="0.2">
      <c r="A136" s="153"/>
      <c r="B136" s="156"/>
      <c r="C136" s="50" t="s">
        <v>113</v>
      </c>
      <c r="D136" s="159"/>
      <c r="E136" s="162"/>
      <c r="F136" s="147"/>
      <c r="G136" s="147"/>
      <c r="H136" s="147"/>
      <c r="I136" s="150"/>
      <c r="J136" s="61"/>
      <c r="K136" s="56"/>
    </row>
    <row r="137" spans="1:11" x14ac:dyDescent="0.2">
      <c r="A137" s="151" t="s">
        <v>76</v>
      </c>
      <c r="B137" s="154" t="s">
        <v>112</v>
      </c>
      <c r="C137" s="50" t="s">
        <v>113</v>
      </c>
      <c r="D137" s="157" t="s">
        <v>5</v>
      </c>
      <c r="E137" s="160"/>
      <c r="F137" s="145" t="str">
        <f t="shared" ref="F137" si="20">IFERROR(ROUND(AVERAGE(K137:K141),2),"0")</f>
        <v>0</v>
      </c>
      <c r="G137" s="145">
        <f>ROUND(E137*F137,2)</f>
        <v>0</v>
      </c>
      <c r="H137" s="145">
        <f>ROUND(G137*$D$7,2)</f>
        <v>0</v>
      </c>
      <c r="I137" s="148"/>
      <c r="J137" s="61"/>
      <c r="K137" s="56"/>
    </row>
    <row r="138" spans="1:11" x14ac:dyDescent="0.2">
      <c r="A138" s="152"/>
      <c r="B138" s="155"/>
      <c r="C138" s="50" t="s">
        <v>113</v>
      </c>
      <c r="D138" s="158"/>
      <c r="E138" s="161"/>
      <c r="F138" s="146"/>
      <c r="G138" s="146"/>
      <c r="H138" s="146"/>
      <c r="I138" s="149"/>
      <c r="J138" s="61"/>
      <c r="K138" s="56"/>
    </row>
    <row r="139" spans="1:11" x14ac:dyDescent="0.2">
      <c r="A139" s="152"/>
      <c r="B139" s="155"/>
      <c r="C139" s="50" t="s">
        <v>113</v>
      </c>
      <c r="D139" s="158"/>
      <c r="E139" s="161"/>
      <c r="F139" s="146"/>
      <c r="G139" s="146"/>
      <c r="H139" s="146"/>
      <c r="I139" s="149"/>
      <c r="J139" s="61"/>
      <c r="K139" s="56"/>
    </row>
    <row r="140" spans="1:11" x14ac:dyDescent="0.2">
      <c r="A140" s="152"/>
      <c r="B140" s="155"/>
      <c r="C140" s="50" t="s">
        <v>113</v>
      </c>
      <c r="D140" s="158"/>
      <c r="E140" s="161"/>
      <c r="F140" s="146"/>
      <c r="G140" s="146"/>
      <c r="H140" s="146"/>
      <c r="I140" s="149"/>
      <c r="J140" s="61"/>
      <c r="K140" s="56"/>
    </row>
    <row r="141" spans="1:11" x14ac:dyDescent="0.2">
      <c r="A141" s="153"/>
      <c r="B141" s="156"/>
      <c r="C141" s="50" t="s">
        <v>113</v>
      </c>
      <c r="D141" s="159"/>
      <c r="E141" s="162"/>
      <c r="F141" s="147"/>
      <c r="G141" s="147"/>
      <c r="H141" s="147"/>
      <c r="I141" s="150"/>
      <c r="J141" s="61"/>
      <c r="K141" s="56"/>
    </row>
    <row r="142" spans="1:11" x14ac:dyDescent="0.2">
      <c r="A142" s="151" t="s">
        <v>77</v>
      </c>
      <c r="B142" s="154" t="s">
        <v>112</v>
      </c>
      <c r="C142" s="50" t="s">
        <v>113</v>
      </c>
      <c r="D142" s="157" t="s">
        <v>5</v>
      </c>
      <c r="E142" s="160"/>
      <c r="F142" s="145" t="str">
        <f t="shared" ref="F142" si="21">IFERROR(ROUND(AVERAGE(K142:K146),2),"0")</f>
        <v>0</v>
      </c>
      <c r="G142" s="145">
        <f>ROUND(E142*F142,2)</f>
        <v>0</v>
      </c>
      <c r="H142" s="145">
        <f>ROUND(G142*$D$7,2)</f>
        <v>0</v>
      </c>
      <c r="I142" s="148"/>
      <c r="J142" s="61"/>
      <c r="K142" s="56"/>
    </row>
    <row r="143" spans="1:11" x14ac:dyDescent="0.2">
      <c r="A143" s="152"/>
      <c r="B143" s="155"/>
      <c r="C143" s="50" t="s">
        <v>113</v>
      </c>
      <c r="D143" s="158"/>
      <c r="E143" s="161"/>
      <c r="F143" s="146"/>
      <c r="G143" s="146"/>
      <c r="H143" s="146"/>
      <c r="I143" s="149"/>
      <c r="J143" s="61"/>
      <c r="K143" s="56"/>
    </row>
    <row r="144" spans="1:11" x14ac:dyDescent="0.2">
      <c r="A144" s="152"/>
      <c r="B144" s="155"/>
      <c r="C144" s="50" t="s">
        <v>113</v>
      </c>
      <c r="D144" s="158"/>
      <c r="E144" s="161"/>
      <c r="F144" s="146"/>
      <c r="G144" s="146"/>
      <c r="H144" s="146"/>
      <c r="I144" s="149"/>
      <c r="J144" s="61"/>
      <c r="K144" s="56"/>
    </row>
    <row r="145" spans="1:11" x14ac:dyDescent="0.2">
      <c r="A145" s="152"/>
      <c r="B145" s="155"/>
      <c r="C145" s="50" t="s">
        <v>113</v>
      </c>
      <c r="D145" s="158"/>
      <c r="E145" s="161"/>
      <c r="F145" s="146"/>
      <c r="G145" s="146"/>
      <c r="H145" s="146"/>
      <c r="I145" s="149"/>
      <c r="J145" s="61"/>
      <c r="K145" s="56"/>
    </row>
    <row r="146" spans="1:11" x14ac:dyDescent="0.2">
      <c r="A146" s="153"/>
      <c r="B146" s="156"/>
      <c r="C146" s="50" t="s">
        <v>113</v>
      </c>
      <c r="D146" s="159"/>
      <c r="E146" s="162"/>
      <c r="F146" s="147"/>
      <c r="G146" s="147"/>
      <c r="H146" s="147"/>
      <c r="I146" s="150"/>
      <c r="J146" s="61"/>
      <c r="K146" s="56"/>
    </row>
    <row r="147" spans="1:11" x14ac:dyDescent="0.2">
      <c r="A147" s="151" t="s">
        <v>78</v>
      </c>
      <c r="B147" s="154" t="s">
        <v>112</v>
      </c>
      <c r="C147" s="50" t="s">
        <v>113</v>
      </c>
      <c r="D147" s="157" t="s">
        <v>5</v>
      </c>
      <c r="E147" s="160"/>
      <c r="F147" s="145" t="str">
        <f t="shared" ref="F147" si="22">IFERROR(ROUND(AVERAGE(K147:K151),2),"0")</f>
        <v>0</v>
      </c>
      <c r="G147" s="145">
        <f>ROUND(E147*F147,2)</f>
        <v>0</v>
      </c>
      <c r="H147" s="145">
        <f>ROUND(G147*$D$7,2)</f>
        <v>0</v>
      </c>
      <c r="I147" s="148"/>
      <c r="J147" s="61"/>
      <c r="K147" s="56"/>
    </row>
    <row r="148" spans="1:11" x14ac:dyDescent="0.2">
      <c r="A148" s="152"/>
      <c r="B148" s="155"/>
      <c r="C148" s="50" t="s">
        <v>113</v>
      </c>
      <c r="D148" s="158"/>
      <c r="E148" s="161"/>
      <c r="F148" s="146"/>
      <c r="G148" s="146"/>
      <c r="H148" s="146"/>
      <c r="I148" s="149"/>
      <c r="J148" s="61"/>
      <c r="K148" s="56"/>
    </row>
    <row r="149" spans="1:11" x14ac:dyDescent="0.2">
      <c r="A149" s="152"/>
      <c r="B149" s="155"/>
      <c r="C149" s="50" t="s">
        <v>113</v>
      </c>
      <c r="D149" s="158"/>
      <c r="E149" s="161"/>
      <c r="F149" s="146"/>
      <c r="G149" s="146"/>
      <c r="H149" s="146"/>
      <c r="I149" s="149"/>
      <c r="J149" s="61"/>
      <c r="K149" s="56"/>
    </row>
    <row r="150" spans="1:11" x14ac:dyDescent="0.2">
      <c r="A150" s="152"/>
      <c r="B150" s="155"/>
      <c r="C150" s="50" t="s">
        <v>113</v>
      </c>
      <c r="D150" s="158"/>
      <c r="E150" s="161"/>
      <c r="F150" s="146"/>
      <c r="G150" s="146"/>
      <c r="H150" s="146"/>
      <c r="I150" s="149"/>
      <c r="J150" s="61"/>
      <c r="K150" s="56"/>
    </row>
    <row r="151" spans="1:11" x14ac:dyDescent="0.2">
      <c r="A151" s="153"/>
      <c r="B151" s="156"/>
      <c r="C151" s="50" t="s">
        <v>113</v>
      </c>
      <c r="D151" s="159"/>
      <c r="E151" s="162"/>
      <c r="F151" s="147"/>
      <c r="G151" s="147"/>
      <c r="H151" s="147"/>
      <c r="I151" s="150"/>
      <c r="J151" s="61"/>
      <c r="K151" s="56"/>
    </row>
    <row r="152" spans="1:11" ht="12.75" customHeight="1" x14ac:dyDescent="0.2">
      <c r="A152" s="51" t="s">
        <v>71</v>
      </c>
      <c r="B152" s="136" t="s">
        <v>80</v>
      </c>
      <c r="C152" s="137"/>
      <c r="D152" s="137"/>
      <c r="E152" s="137"/>
      <c r="F152" s="138"/>
      <c r="G152" s="74">
        <f>SUM(G153,G160,G167,G174,G181,G188,G195,G202,G209,G216)</f>
        <v>0</v>
      </c>
      <c r="H152" s="74">
        <f>SUM(H153,H160,H167,H174,H181,H188,H195,H202,H209,H216)</f>
        <v>0</v>
      </c>
      <c r="I152" s="60"/>
      <c r="J152" s="45"/>
    </row>
    <row r="153" spans="1:11" x14ac:dyDescent="0.2">
      <c r="A153" s="142" t="s">
        <v>182</v>
      </c>
      <c r="B153" s="139" t="s">
        <v>149</v>
      </c>
      <c r="C153" s="62" t="s">
        <v>150</v>
      </c>
      <c r="D153" s="63"/>
      <c r="E153" s="64"/>
      <c r="F153" s="57"/>
      <c r="G153" s="75">
        <f>SUM(G154:G159)</f>
        <v>0</v>
      </c>
      <c r="H153" s="75">
        <f>ROUND(G153*$D$7,2)</f>
        <v>0</v>
      </c>
      <c r="I153" s="139"/>
    </row>
    <row r="154" spans="1:11" x14ac:dyDescent="0.2">
      <c r="A154" s="143"/>
      <c r="B154" s="140"/>
      <c r="C154" s="65" t="s">
        <v>151</v>
      </c>
      <c r="D154" s="66"/>
      <c r="E154" s="67"/>
      <c r="F154" s="56"/>
      <c r="G154" s="76">
        <f t="shared" ref="G154:G159" si="23">ROUND(E154*F154,2)</f>
        <v>0</v>
      </c>
      <c r="H154" s="68"/>
      <c r="I154" s="140"/>
    </row>
    <row r="155" spans="1:11" ht="13.5" customHeight="1" x14ac:dyDescent="0.2">
      <c r="A155" s="143"/>
      <c r="B155" s="140"/>
      <c r="C155" s="65" t="s">
        <v>152</v>
      </c>
      <c r="D155" s="66"/>
      <c r="E155" s="67"/>
      <c r="F155" s="56"/>
      <c r="G155" s="76">
        <f t="shared" si="23"/>
        <v>0</v>
      </c>
      <c r="H155" s="68"/>
      <c r="I155" s="140"/>
    </row>
    <row r="156" spans="1:11" x14ac:dyDescent="0.2">
      <c r="A156" s="143"/>
      <c r="B156" s="140"/>
      <c r="C156" s="65" t="s">
        <v>153</v>
      </c>
      <c r="D156" s="66"/>
      <c r="E156" s="67"/>
      <c r="F156" s="56"/>
      <c r="G156" s="76">
        <f t="shared" si="23"/>
        <v>0</v>
      </c>
      <c r="H156" s="68"/>
      <c r="I156" s="140"/>
    </row>
    <row r="157" spans="1:11" x14ac:dyDescent="0.2">
      <c r="A157" s="143"/>
      <c r="B157" s="140"/>
      <c r="C157" s="65" t="s">
        <v>154</v>
      </c>
      <c r="D157" s="66"/>
      <c r="E157" s="67"/>
      <c r="F157" s="56"/>
      <c r="G157" s="76">
        <f t="shared" si="23"/>
        <v>0</v>
      </c>
      <c r="H157" s="68"/>
      <c r="I157" s="140"/>
    </row>
    <row r="158" spans="1:11" x14ac:dyDescent="0.2">
      <c r="A158" s="143"/>
      <c r="B158" s="140"/>
      <c r="C158" s="68" t="s">
        <v>155</v>
      </c>
      <c r="D158" s="66"/>
      <c r="E158" s="67"/>
      <c r="F158" s="56"/>
      <c r="G158" s="76">
        <f t="shared" si="23"/>
        <v>0</v>
      </c>
      <c r="H158" s="68"/>
      <c r="I158" s="140"/>
    </row>
    <row r="159" spans="1:11" x14ac:dyDescent="0.2">
      <c r="A159" s="144"/>
      <c r="B159" s="141"/>
      <c r="C159" s="68" t="s">
        <v>155</v>
      </c>
      <c r="D159" s="66"/>
      <c r="E159" s="67"/>
      <c r="F159" s="56"/>
      <c r="G159" s="76">
        <f t="shared" si="23"/>
        <v>0</v>
      </c>
      <c r="H159" s="68"/>
      <c r="I159" s="141"/>
    </row>
    <row r="160" spans="1:11" ht="12.75" customHeight="1" x14ac:dyDescent="0.2">
      <c r="A160" s="142" t="s">
        <v>183</v>
      </c>
      <c r="B160" s="139" t="s">
        <v>149</v>
      </c>
      <c r="C160" s="62" t="s">
        <v>150</v>
      </c>
      <c r="D160" s="63"/>
      <c r="E160" s="64"/>
      <c r="F160" s="57"/>
      <c r="G160" s="75">
        <f>SUM(G161:G166)</f>
        <v>0</v>
      </c>
      <c r="H160" s="75">
        <f>ROUND(G160*$D$7,2)</f>
        <v>0</v>
      </c>
      <c r="I160" s="139"/>
    </row>
    <row r="161" spans="1:9" x14ac:dyDescent="0.2">
      <c r="A161" s="143"/>
      <c r="B161" s="140"/>
      <c r="C161" s="65" t="s">
        <v>151</v>
      </c>
      <c r="D161" s="66"/>
      <c r="E161" s="67"/>
      <c r="F161" s="56"/>
      <c r="G161" s="76">
        <f t="shared" ref="G161:G166" si="24">ROUND(E161*F161,2)</f>
        <v>0</v>
      </c>
      <c r="H161" s="68"/>
      <c r="I161" s="140"/>
    </row>
    <row r="162" spans="1:9" x14ac:dyDescent="0.2">
      <c r="A162" s="143"/>
      <c r="B162" s="140"/>
      <c r="C162" s="65" t="s">
        <v>152</v>
      </c>
      <c r="D162" s="66"/>
      <c r="E162" s="67"/>
      <c r="F162" s="56"/>
      <c r="G162" s="76">
        <f t="shared" si="24"/>
        <v>0</v>
      </c>
      <c r="H162" s="68"/>
      <c r="I162" s="140"/>
    </row>
    <row r="163" spans="1:9" x14ac:dyDescent="0.2">
      <c r="A163" s="143"/>
      <c r="B163" s="140"/>
      <c r="C163" s="65" t="s">
        <v>153</v>
      </c>
      <c r="D163" s="66"/>
      <c r="E163" s="67"/>
      <c r="F163" s="56"/>
      <c r="G163" s="76">
        <f t="shared" si="24"/>
        <v>0</v>
      </c>
      <c r="H163" s="68"/>
      <c r="I163" s="140"/>
    </row>
    <row r="164" spans="1:9" x14ac:dyDescent="0.2">
      <c r="A164" s="143"/>
      <c r="B164" s="140"/>
      <c r="C164" s="65" t="s">
        <v>154</v>
      </c>
      <c r="D164" s="66"/>
      <c r="E164" s="67"/>
      <c r="F164" s="56"/>
      <c r="G164" s="76">
        <f t="shared" si="24"/>
        <v>0</v>
      </c>
      <c r="H164" s="68"/>
      <c r="I164" s="140"/>
    </row>
    <row r="165" spans="1:9" x14ac:dyDescent="0.2">
      <c r="A165" s="143"/>
      <c r="B165" s="140"/>
      <c r="C165" s="68" t="s">
        <v>155</v>
      </c>
      <c r="D165" s="66"/>
      <c r="E165" s="67"/>
      <c r="F165" s="56"/>
      <c r="G165" s="76">
        <f t="shared" si="24"/>
        <v>0</v>
      </c>
      <c r="H165" s="68"/>
      <c r="I165" s="140"/>
    </row>
    <row r="166" spans="1:9" x14ac:dyDescent="0.2">
      <c r="A166" s="144"/>
      <c r="B166" s="141"/>
      <c r="C166" s="68" t="s">
        <v>155</v>
      </c>
      <c r="D166" s="66"/>
      <c r="E166" s="67"/>
      <c r="F166" s="56"/>
      <c r="G166" s="76">
        <f t="shared" si="24"/>
        <v>0</v>
      </c>
      <c r="H166" s="68"/>
      <c r="I166" s="141"/>
    </row>
    <row r="167" spans="1:9" ht="12.75" customHeight="1" x14ac:dyDescent="0.2">
      <c r="A167" s="142" t="s">
        <v>184</v>
      </c>
      <c r="B167" s="139" t="s">
        <v>149</v>
      </c>
      <c r="C167" s="62" t="s">
        <v>150</v>
      </c>
      <c r="D167" s="63"/>
      <c r="E167" s="64"/>
      <c r="F167" s="57"/>
      <c r="G167" s="75">
        <f>SUM(G168:G173)</f>
        <v>0</v>
      </c>
      <c r="H167" s="75">
        <f>ROUND(G167*$D$7,2)</f>
        <v>0</v>
      </c>
      <c r="I167" s="139"/>
    </row>
    <row r="168" spans="1:9" x14ac:dyDescent="0.2">
      <c r="A168" s="143"/>
      <c r="B168" s="140"/>
      <c r="C168" s="65" t="s">
        <v>151</v>
      </c>
      <c r="D168" s="66"/>
      <c r="E168" s="67"/>
      <c r="F168" s="56"/>
      <c r="G168" s="76">
        <f t="shared" ref="G168:G173" si="25">ROUND(E168*F168,2)</f>
        <v>0</v>
      </c>
      <c r="H168" s="68"/>
      <c r="I168" s="140"/>
    </row>
    <row r="169" spans="1:9" x14ac:dyDescent="0.2">
      <c r="A169" s="143"/>
      <c r="B169" s="140"/>
      <c r="C169" s="65" t="s">
        <v>152</v>
      </c>
      <c r="D169" s="66"/>
      <c r="E169" s="67"/>
      <c r="F169" s="56"/>
      <c r="G169" s="76">
        <f t="shared" si="25"/>
        <v>0</v>
      </c>
      <c r="H169" s="68"/>
      <c r="I169" s="140"/>
    </row>
    <row r="170" spans="1:9" x14ac:dyDescent="0.2">
      <c r="A170" s="143"/>
      <c r="B170" s="140"/>
      <c r="C170" s="65" t="s">
        <v>153</v>
      </c>
      <c r="D170" s="66"/>
      <c r="E170" s="67"/>
      <c r="F170" s="56"/>
      <c r="G170" s="76">
        <f t="shared" si="25"/>
        <v>0</v>
      </c>
      <c r="H170" s="68"/>
      <c r="I170" s="140"/>
    </row>
    <row r="171" spans="1:9" x14ac:dyDescent="0.2">
      <c r="A171" s="143"/>
      <c r="B171" s="140"/>
      <c r="C171" s="65" t="s">
        <v>154</v>
      </c>
      <c r="D171" s="66"/>
      <c r="E171" s="67"/>
      <c r="F171" s="56"/>
      <c r="G171" s="76">
        <f t="shared" si="25"/>
        <v>0</v>
      </c>
      <c r="H171" s="68"/>
      <c r="I171" s="140"/>
    </row>
    <row r="172" spans="1:9" x14ac:dyDescent="0.2">
      <c r="A172" s="143"/>
      <c r="B172" s="140"/>
      <c r="C172" s="68" t="s">
        <v>155</v>
      </c>
      <c r="D172" s="66"/>
      <c r="E172" s="67"/>
      <c r="F172" s="56"/>
      <c r="G172" s="76">
        <f t="shared" si="25"/>
        <v>0</v>
      </c>
      <c r="H172" s="68"/>
      <c r="I172" s="140"/>
    </row>
    <row r="173" spans="1:9" x14ac:dyDescent="0.2">
      <c r="A173" s="144"/>
      <c r="B173" s="141"/>
      <c r="C173" s="68" t="s">
        <v>155</v>
      </c>
      <c r="D173" s="66"/>
      <c r="E173" s="67"/>
      <c r="F173" s="56"/>
      <c r="G173" s="76">
        <f t="shared" si="25"/>
        <v>0</v>
      </c>
      <c r="H173" s="68"/>
      <c r="I173" s="141"/>
    </row>
    <row r="174" spans="1:9" ht="12.75" customHeight="1" x14ac:dyDescent="0.2">
      <c r="A174" s="142" t="s">
        <v>185</v>
      </c>
      <c r="B174" s="139" t="s">
        <v>149</v>
      </c>
      <c r="C174" s="62" t="s">
        <v>150</v>
      </c>
      <c r="D174" s="63"/>
      <c r="E174" s="64"/>
      <c r="F174" s="57"/>
      <c r="G174" s="75">
        <f>SUM(G175:G180)</f>
        <v>0</v>
      </c>
      <c r="H174" s="75">
        <f>ROUND(G174*$D$7,2)</f>
        <v>0</v>
      </c>
      <c r="I174" s="139"/>
    </row>
    <row r="175" spans="1:9" ht="12.75" customHeight="1" x14ac:dyDescent="0.2">
      <c r="A175" s="143"/>
      <c r="B175" s="140"/>
      <c r="C175" s="65" t="s">
        <v>151</v>
      </c>
      <c r="D175" s="66"/>
      <c r="E175" s="67"/>
      <c r="F175" s="56"/>
      <c r="G175" s="76">
        <f t="shared" ref="G175:G180" si="26">ROUND(E175*F175,2)</f>
        <v>0</v>
      </c>
      <c r="H175" s="68"/>
      <c r="I175" s="140"/>
    </row>
    <row r="176" spans="1:9" ht="12.75" customHeight="1" x14ac:dyDescent="0.2">
      <c r="A176" s="143"/>
      <c r="B176" s="140"/>
      <c r="C176" s="65" t="s">
        <v>152</v>
      </c>
      <c r="D176" s="66"/>
      <c r="E176" s="67"/>
      <c r="F176" s="56"/>
      <c r="G176" s="76">
        <f t="shared" si="26"/>
        <v>0</v>
      </c>
      <c r="H176" s="68"/>
      <c r="I176" s="140"/>
    </row>
    <row r="177" spans="1:9" ht="12.75" customHeight="1" x14ac:dyDescent="0.2">
      <c r="A177" s="143"/>
      <c r="B177" s="140"/>
      <c r="C177" s="65" t="s">
        <v>153</v>
      </c>
      <c r="D177" s="66"/>
      <c r="E177" s="67"/>
      <c r="F177" s="56"/>
      <c r="G177" s="76">
        <f t="shared" si="26"/>
        <v>0</v>
      </c>
      <c r="H177" s="68"/>
      <c r="I177" s="140"/>
    </row>
    <row r="178" spans="1:9" ht="12.75" customHeight="1" x14ac:dyDescent="0.2">
      <c r="A178" s="143"/>
      <c r="B178" s="140"/>
      <c r="C178" s="65" t="s">
        <v>154</v>
      </c>
      <c r="D178" s="66"/>
      <c r="E178" s="67"/>
      <c r="F178" s="56"/>
      <c r="G178" s="76">
        <f t="shared" si="26"/>
        <v>0</v>
      </c>
      <c r="H178" s="68"/>
      <c r="I178" s="140"/>
    </row>
    <row r="179" spans="1:9" ht="12.75" customHeight="1" x14ac:dyDescent="0.2">
      <c r="A179" s="143"/>
      <c r="B179" s="140"/>
      <c r="C179" s="68" t="s">
        <v>155</v>
      </c>
      <c r="D179" s="66"/>
      <c r="E179" s="67"/>
      <c r="F179" s="56"/>
      <c r="G179" s="76">
        <f t="shared" si="26"/>
        <v>0</v>
      </c>
      <c r="H179" s="68"/>
      <c r="I179" s="140"/>
    </row>
    <row r="180" spans="1:9" ht="12.75" customHeight="1" x14ac:dyDescent="0.2">
      <c r="A180" s="144"/>
      <c r="B180" s="141"/>
      <c r="C180" s="68" t="s">
        <v>155</v>
      </c>
      <c r="D180" s="66"/>
      <c r="E180" s="67"/>
      <c r="F180" s="56"/>
      <c r="G180" s="76">
        <f t="shared" si="26"/>
        <v>0</v>
      </c>
      <c r="H180" s="68"/>
      <c r="I180" s="141"/>
    </row>
    <row r="181" spans="1:9" ht="12.75" customHeight="1" x14ac:dyDescent="0.2">
      <c r="A181" s="142" t="s">
        <v>186</v>
      </c>
      <c r="B181" s="139" t="s">
        <v>149</v>
      </c>
      <c r="C181" s="62" t="s">
        <v>150</v>
      </c>
      <c r="D181" s="63"/>
      <c r="E181" s="64"/>
      <c r="F181" s="57"/>
      <c r="G181" s="75">
        <f>SUM(G182:G187)</f>
        <v>0</v>
      </c>
      <c r="H181" s="75">
        <f>ROUND(G181*$D$7,2)</f>
        <v>0</v>
      </c>
      <c r="I181" s="139"/>
    </row>
    <row r="182" spans="1:9" ht="12.75" customHeight="1" x14ac:dyDescent="0.2">
      <c r="A182" s="143"/>
      <c r="B182" s="140"/>
      <c r="C182" s="65" t="s">
        <v>151</v>
      </c>
      <c r="D182" s="66"/>
      <c r="E182" s="67"/>
      <c r="F182" s="56"/>
      <c r="G182" s="76">
        <f t="shared" ref="G182:G187" si="27">ROUND(E182*F182,2)</f>
        <v>0</v>
      </c>
      <c r="H182" s="68"/>
      <c r="I182" s="140"/>
    </row>
    <row r="183" spans="1:9" ht="12.75" customHeight="1" x14ac:dyDescent="0.2">
      <c r="A183" s="143"/>
      <c r="B183" s="140"/>
      <c r="C183" s="65" t="s">
        <v>152</v>
      </c>
      <c r="D183" s="66"/>
      <c r="E183" s="67"/>
      <c r="F183" s="56"/>
      <c r="G183" s="76">
        <f t="shared" si="27"/>
        <v>0</v>
      </c>
      <c r="H183" s="68"/>
      <c r="I183" s="140"/>
    </row>
    <row r="184" spans="1:9" ht="12.75" customHeight="1" x14ac:dyDescent="0.2">
      <c r="A184" s="143"/>
      <c r="B184" s="140"/>
      <c r="C184" s="65" t="s">
        <v>153</v>
      </c>
      <c r="D184" s="66"/>
      <c r="E184" s="67"/>
      <c r="F184" s="56"/>
      <c r="G184" s="76">
        <f t="shared" si="27"/>
        <v>0</v>
      </c>
      <c r="H184" s="68"/>
      <c r="I184" s="140"/>
    </row>
    <row r="185" spans="1:9" ht="12.75" customHeight="1" x14ac:dyDescent="0.2">
      <c r="A185" s="143"/>
      <c r="B185" s="140"/>
      <c r="C185" s="65" t="s">
        <v>154</v>
      </c>
      <c r="D185" s="66"/>
      <c r="E185" s="67"/>
      <c r="F185" s="56"/>
      <c r="G185" s="76">
        <f t="shared" si="27"/>
        <v>0</v>
      </c>
      <c r="H185" s="68"/>
      <c r="I185" s="140"/>
    </row>
    <row r="186" spans="1:9" ht="12.75" customHeight="1" x14ac:dyDescent="0.2">
      <c r="A186" s="143"/>
      <c r="B186" s="140"/>
      <c r="C186" s="68" t="s">
        <v>155</v>
      </c>
      <c r="D186" s="66"/>
      <c r="E186" s="67"/>
      <c r="F186" s="56"/>
      <c r="G186" s="76">
        <f t="shared" si="27"/>
        <v>0</v>
      </c>
      <c r="H186" s="68"/>
      <c r="I186" s="140"/>
    </row>
    <row r="187" spans="1:9" ht="12.75" customHeight="1" x14ac:dyDescent="0.2">
      <c r="A187" s="144"/>
      <c r="B187" s="141"/>
      <c r="C187" s="68" t="s">
        <v>155</v>
      </c>
      <c r="D187" s="66"/>
      <c r="E187" s="67"/>
      <c r="F187" s="56"/>
      <c r="G187" s="76">
        <f t="shared" si="27"/>
        <v>0</v>
      </c>
      <c r="H187" s="68"/>
      <c r="I187" s="141"/>
    </row>
    <row r="188" spans="1:9" ht="12.75" customHeight="1" x14ac:dyDescent="0.2">
      <c r="A188" s="142" t="s">
        <v>187</v>
      </c>
      <c r="B188" s="139" t="s">
        <v>149</v>
      </c>
      <c r="C188" s="62" t="s">
        <v>150</v>
      </c>
      <c r="D188" s="63"/>
      <c r="E188" s="64"/>
      <c r="F188" s="57"/>
      <c r="G188" s="75">
        <f>SUM(G189:G194)</f>
        <v>0</v>
      </c>
      <c r="H188" s="75">
        <f>ROUND(G188*$D$7,2)</f>
        <v>0</v>
      </c>
      <c r="I188" s="139"/>
    </row>
    <row r="189" spans="1:9" ht="12.75" customHeight="1" x14ac:dyDescent="0.2">
      <c r="A189" s="143"/>
      <c r="B189" s="140"/>
      <c r="C189" s="65" t="s">
        <v>151</v>
      </c>
      <c r="D189" s="66"/>
      <c r="E189" s="67"/>
      <c r="F189" s="56"/>
      <c r="G189" s="76">
        <f t="shared" ref="G189:G194" si="28">ROUND(E189*F189,2)</f>
        <v>0</v>
      </c>
      <c r="H189" s="68"/>
      <c r="I189" s="140"/>
    </row>
    <row r="190" spans="1:9" ht="12.75" customHeight="1" x14ac:dyDescent="0.2">
      <c r="A190" s="143"/>
      <c r="B190" s="140"/>
      <c r="C190" s="65" t="s">
        <v>152</v>
      </c>
      <c r="D190" s="66"/>
      <c r="E190" s="67"/>
      <c r="F190" s="56"/>
      <c r="G190" s="76">
        <f t="shared" si="28"/>
        <v>0</v>
      </c>
      <c r="H190" s="68"/>
      <c r="I190" s="140"/>
    </row>
    <row r="191" spans="1:9" ht="12.75" customHeight="1" x14ac:dyDescent="0.2">
      <c r="A191" s="143"/>
      <c r="B191" s="140"/>
      <c r="C191" s="65" t="s">
        <v>153</v>
      </c>
      <c r="D191" s="66"/>
      <c r="E191" s="67"/>
      <c r="F191" s="56"/>
      <c r="G191" s="76">
        <f t="shared" si="28"/>
        <v>0</v>
      </c>
      <c r="H191" s="68"/>
      <c r="I191" s="140"/>
    </row>
    <row r="192" spans="1:9" ht="12.75" customHeight="1" x14ac:dyDescent="0.2">
      <c r="A192" s="143"/>
      <c r="B192" s="140"/>
      <c r="C192" s="65" t="s">
        <v>154</v>
      </c>
      <c r="D192" s="66"/>
      <c r="E192" s="67"/>
      <c r="F192" s="56"/>
      <c r="G192" s="76">
        <f t="shared" si="28"/>
        <v>0</v>
      </c>
      <c r="H192" s="68"/>
      <c r="I192" s="140"/>
    </row>
    <row r="193" spans="1:9" ht="12.75" customHeight="1" x14ac:dyDescent="0.2">
      <c r="A193" s="143"/>
      <c r="B193" s="140"/>
      <c r="C193" s="68" t="s">
        <v>155</v>
      </c>
      <c r="D193" s="66"/>
      <c r="E193" s="67"/>
      <c r="F193" s="56"/>
      <c r="G193" s="76">
        <f t="shared" si="28"/>
        <v>0</v>
      </c>
      <c r="H193" s="68"/>
      <c r="I193" s="140"/>
    </row>
    <row r="194" spans="1:9" ht="12.75" customHeight="1" x14ac:dyDescent="0.2">
      <c r="A194" s="144"/>
      <c r="B194" s="141"/>
      <c r="C194" s="68" t="s">
        <v>155</v>
      </c>
      <c r="D194" s="66"/>
      <c r="E194" s="67"/>
      <c r="F194" s="56"/>
      <c r="G194" s="76">
        <f t="shared" si="28"/>
        <v>0</v>
      </c>
      <c r="H194" s="68"/>
      <c r="I194" s="141"/>
    </row>
    <row r="195" spans="1:9" ht="12.75" customHeight="1" x14ac:dyDescent="0.2">
      <c r="A195" s="142" t="s">
        <v>188</v>
      </c>
      <c r="B195" s="139" t="s">
        <v>149</v>
      </c>
      <c r="C195" s="62" t="s">
        <v>150</v>
      </c>
      <c r="D195" s="63"/>
      <c r="E195" s="64"/>
      <c r="F195" s="57"/>
      <c r="G195" s="75">
        <f>SUM(G196:G201)</f>
        <v>0</v>
      </c>
      <c r="H195" s="75">
        <f>ROUND(G195*$D$7,2)</f>
        <v>0</v>
      </c>
      <c r="I195" s="139"/>
    </row>
    <row r="196" spans="1:9" ht="12.75" customHeight="1" x14ac:dyDescent="0.2">
      <c r="A196" s="143"/>
      <c r="B196" s="140"/>
      <c r="C196" s="65" t="s">
        <v>151</v>
      </c>
      <c r="D196" s="66"/>
      <c r="E196" s="67"/>
      <c r="F196" s="56"/>
      <c r="G196" s="76">
        <f t="shared" ref="G196:G201" si="29">ROUND(E196*F196,2)</f>
        <v>0</v>
      </c>
      <c r="H196" s="68"/>
      <c r="I196" s="140"/>
    </row>
    <row r="197" spans="1:9" ht="12.75" customHeight="1" x14ac:dyDescent="0.2">
      <c r="A197" s="143"/>
      <c r="B197" s="140"/>
      <c r="C197" s="65" t="s">
        <v>152</v>
      </c>
      <c r="D197" s="66"/>
      <c r="E197" s="67"/>
      <c r="F197" s="56"/>
      <c r="G197" s="76">
        <f t="shared" si="29"/>
        <v>0</v>
      </c>
      <c r="H197" s="68"/>
      <c r="I197" s="140"/>
    </row>
    <row r="198" spans="1:9" ht="12.75" customHeight="1" x14ac:dyDescent="0.2">
      <c r="A198" s="143"/>
      <c r="B198" s="140"/>
      <c r="C198" s="65" t="s">
        <v>153</v>
      </c>
      <c r="D198" s="66"/>
      <c r="E198" s="67"/>
      <c r="F198" s="56"/>
      <c r="G198" s="76">
        <f t="shared" si="29"/>
        <v>0</v>
      </c>
      <c r="H198" s="68"/>
      <c r="I198" s="140"/>
    </row>
    <row r="199" spans="1:9" ht="12.75" customHeight="1" x14ac:dyDescent="0.2">
      <c r="A199" s="143"/>
      <c r="B199" s="140"/>
      <c r="C199" s="65" t="s">
        <v>154</v>
      </c>
      <c r="D199" s="66"/>
      <c r="E199" s="67"/>
      <c r="F199" s="56"/>
      <c r="G199" s="76">
        <f t="shared" si="29"/>
        <v>0</v>
      </c>
      <c r="H199" s="68"/>
      <c r="I199" s="140"/>
    </row>
    <row r="200" spans="1:9" ht="12.75" customHeight="1" x14ac:dyDescent="0.2">
      <c r="A200" s="143"/>
      <c r="B200" s="140"/>
      <c r="C200" s="68" t="s">
        <v>155</v>
      </c>
      <c r="D200" s="66"/>
      <c r="E200" s="67"/>
      <c r="F200" s="56"/>
      <c r="G200" s="76">
        <f t="shared" si="29"/>
        <v>0</v>
      </c>
      <c r="H200" s="68"/>
      <c r="I200" s="140"/>
    </row>
    <row r="201" spans="1:9" ht="12.75" customHeight="1" x14ac:dyDescent="0.2">
      <c r="A201" s="144"/>
      <c r="B201" s="141"/>
      <c r="C201" s="68" t="s">
        <v>155</v>
      </c>
      <c r="D201" s="66"/>
      <c r="E201" s="67"/>
      <c r="F201" s="56"/>
      <c r="G201" s="76">
        <f t="shared" si="29"/>
        <v>0</v>
      </c>
      <c r="H201" s="68"/>
      <c r="I201" s="141"/>
    </row>
    <row r="202" spans="1:9" ht="12.75" customHeight="1" x14ac:dyDescent="0.2">
      <c r="A202" s="142" t="s">
        <v>189</v>
      </c>
      <c r="B202" s="139" t="s">
        <v>149</v>
      </c>
      <c r="C202" s="62" t="s">
        <v>150</v>
      </c>
      <c r="D202" s="63"/>
      <c r="E202" s="64"/>
      <c r="F202" s="57"/>
      <c r="G202" s="75">
        <f>SUM(G203:G208)</f>
        <v>0</v>
      </c>
      <c r="H202" s="75">
        <f>ROUND(G202*$D$7,2)</f>
        <v>0</v>
      </c>
      <c r="I202" s="139"/>
    </row>
    <row r="203" spans="1:9" ht="12.75" customHeight="1" x14ac:dyDescent="0.2">
      <c r="A203" s="143"/>
      <c r="B203" s="140"/>
      <c r="C203" s="65" t="s">
        <v>151</v>
      </c>
      <c r="D203" s="66"/>
      <c r="E203" s="67"/>
      <c r="F203" s="56"/>
      <c r="G203" s="76">
        <f t="shared" ref="G203:G208" si="30">ROUND(E203*F203,2)</f>
        <v>0</v>
      </c>
      <c r="H203" s="68"/>
      <c r="I203" s="140"/>
    </row>
    <row r="204" spans="1:9" ht="12.75" customHeight="1" x14ac:dyDescent="0.2">
      <c r="A204" s="143"/>
      <c r="B204" s="140"/>
      <c r="C204" s="65" t="s">
        <v>152</v>
      </c>
      <c r="D204" s="66"/>
      <c r="E204" s="67"/>
      <c r="F204" s="56"/>
      <c r="G204" s="76">
        <f t="shared" si="30"/>
        <v>0</v>
      </c>
      <c r="H204" s="68"/>
      <c r="I204" s="140"/>
    </row>
    <row r="205" spans="1:9" ht="12.75" customHeight="1" x14ac:dyDescent="0.2">
      <c r="A205" s="143"/>
      <c r="B205" s="140"/>
      <c r="C205" s="65" t="s">
        <v>153</v>
      </c>
      <c r="D205" s="66"/>
      <c r="E205" s="67"/>
      <c r="F205" s="56"/>
      <c r="G205" s="76">
        <f t="shared" si="30"/>
        <v>0</v>
      </c>
      <c r="H205" s="68"/>
      <c r="I205" s="140"/>
    </row>
    <row r="206" spans="1:9" ht="12.75" customHeight="1" x14ac:dyDescent="0.2">
      <c r="A206" s="143"/>
      <c r="B206" s="140"/>
      <c r="C206" s="65" t="s">
        <v>154</v>
      </c>
      <c r="D206" s="66"/>
      <c r="E206" s="67"/>
      <c r="F206" s="56"/>
      <c r="G206" s="76">
        <f t="shared" si="30"/>
        <v>0</v>
      </c>
      <c r="H206" s="68"/>
      <c r="I206" s="140"/>
    </row>
    <row r="207" spans="1:9" ht="12.75" customHeight="1" x14ac:dyDescent="0.2">
      <c r="A207" s="143"/>
      <c r="B207" s="140"/>
      <c r="C207" s="68" t="s">
        <v>155</v>
      </c>
      <c r="D207" s="66"/>
      <c r="E207" s="67"/>
      <c r="F207" s="56"/>
      <c r="G207" s="76">
        <f t="shared" si="30"/>
        <v>0</v>
      </c>
      <c r="H207" s="68"/>
      <c r="I207" s="140"/>
    </row>
    <row r="208" spans="1:9" ht="12.75" customHeight="1" x14ac:dyDescent="0.2">
      <c r="A208" s="144"/>
      <c r="B208" s="141"/>
      <c r="C208" s="68" t="s">
        <v>155</v>
      </c>
      <c r="D208" s="66"/>
      <c r="E208" s="67"/>
      <c r="F208" s="56"/>
      <c r="G208" s="76">
        <f t="shared" si="30"/>
        <v>0</v>
      </c>
      <c r="H208" s="68"/>
      <c r="I208" s="141"/>
    </row>
    <row r="209" spans="1:12" ht="12.75" customHeight="1" x14ac:dyDescent="0.2">
      <c r="A209" s="142" t="s">
        <v>190</v>
      </c>
      <c r="B209" s="139" t="s">
        <v>149</v>
      </c>
      <c r="C209" s="62" t="s">
        <v>150</v>
      </c>
      <c r="D209" s="63"/>
      <c r="E209" s="64"/>
      <c r="F209" s="57"/>
      <c r="G209" s="75">
        <f>SUM(G210:G215)</f>
        <v>0</v>
      </c>
      <c r="H209" s="75">
        <f>ROUND(G209*$D$7,2)</f>
        <v>0</v>
      </c>
      <c r="I209" s="139"/>
    </row>
    <row r="210" spans="1:12" ht="12.75" customHeight="1" x14ac:dyDescent="0.2">
      <c r="A210" s="143"/>
      <c r="B210" s="140"/>
      <c r="C210" s="65" t="s">
        <v>151</v>
      </c>
      <c r="D210" s="66"/>
      <c r="E210" s="67"/>
      <c r="F210" s="56"/>
      <c r="G210" s="76">
        <f t="shared" ref="G210:G215" si="31">ROUND(E210*F210,2)</f>
        <v>0</v>
      </c>
      <c r="H210" s="68"/>
      <c r="I210" s="140"/>
    </row>
    <row r="211" spans="1:12" ht="12.75" customHeight="1" x14ac:dyDescent="0.2">
      <c r="A211" s="143"/>
      <c r="B211" s="140"/>
      <c r="C211" s="65" t="s">
        <v>152</v>
      </c>
      <c r="D211" s="66"/>
      <c r="E211" s="67"/>
      <c r="F211" s="56"/>
      <c r="G211" s="76">
        <f t="shared" si="31"/>
        <v>0</v>
      </c>
      <c r="H211" s="68"/>
      <c r="I211" s="140"/>
    </row>
    <row r="212" spans="1:12" ht="12.75" customHeight="1" x14ac:dyDescent="0.2">
      <c r="A212" s="143"/>
      <c r="B212" s="140"/>
      <c r="C212" s="65" t="s">
        <v>153</v>
      </c>
      <c r="D212" s="66"/>
      <c r="E212" s="67"/>
      <c r="F212" s="56"/>
      <c r="G212" s="76">
        <f t="shared" si="31"/>
        <v>0</v>
      </c>
      <c r="H212" s="68"/>
      <c r="I212" s="140"/>
    </row>
    <row r="213" spans="1:12" ht="12.75" customHeight="1" x14ac:dyDescent="0.2">
      <c r="A213" s="143"/>
      <c r="B213" s="140"/>
      <c r="C213" s="65" t="s">
        <v>154</v>
      </c>
      <c r="D213" s="66"/>
      <c r="E213" s="67"/>
      <c r="F213" s="56"/>
      <c r="G213" s="76">
        <f t="shared" si="31"/>
        <v>0</v>
      </c>
      <c r="H213" s="68"/>
      <c r="I213" s="140"/>
    </row>
    <row r="214" spans="1:12" ht="12.75" customHeight="1" x14ac:dyDescent="0.2">
      <c r="A214" s="143"/>
      <c r="B214" s="140"/>
      <c r="C214" s="68" t="s">
        <v>155</v>
      </c>
      <c r="D214" s="66"/>
      <c r="E214" s="67"/>
      <c r="F214" s="56"/>
      <c r="G214" s="76">
        <f t="shared" si="31"/>
        <v>0</v>
      </c>
      <c r="H214" s="68"/>
      <c r="I214" s="140"/>
    </row>
    <row r="215" spans="1:12" ht="12.75" customHeight="1" x14ac:dyDescent="0.2">
      <c r="A215" s="144"/>
      <c r="B215" s="141"/>
      <c r="C215" s="68" t="s">
        <v>155</v>
      </c>
      <c r="D215" s="66"/>
      <c r="E215" s="67"/>
      <c r="F215" s="56"/>
      <c r="G215" s="76">
        <f t="shared" si="31"/>
        <v>0</v>
      </c>
      <c r="H215" s="68"/>
      <c r="I215" s="141"/>
    </row>
    <row r="216" spans="1:12" ht="12.75" customHeight="1" x14ac:dyDescent="0.2">
      <c r="A216" s="142" t="s">
        <v>191</v>
      </c>
      <c r="B216" s="139" t="s">
        <v>149</v>
      </c>
      <c r="C216" s="62" t="s">
        <v>150</v>
      </c>
      <c r="D216" s="63"/>
      <c r="E216" s="64"/>
      <c r="F216" s="57"/>
      <c r="G216" s="75">
        <f>SUM(G217:G222)</f>
        <v>0</v>
      </c>
      <c r="H216" s="75">
        <f>ROUND(G216*$D$7,2)</f>
        <v>0</v>
      </c>
      <c r="I216" s="139"/>
    </row>
    <row r="217" spans="1:12" ht="12.75" customHeight="1" x14ac:dyDescent="0.2">
      <c r="A217" s="143"/>
      <c r="B217" s="140"/>
      <c r="C217" s="65" t="s">
        <v>151</v>
      </c>
      <c r="D217" s="66"/>
      <c r="E217" s="67"/>
      <c r="F217" s="56"/>
      <c r="G217" s="76">
        <f t="shared" ref="G217:G222" si="32">ROUND(E217*F217,2)</f>
        <v>0</v>
      </c>
      <c r="H217" s="68"/>
      <c r="I217" s="140"/>
    </row>
    <row r="218" spans="1:12" ht="12.75" customHeight="1" x14ac:dyDescent="0.2">
      <c r="A218" s="143"/>
      <c r="B218" s="140"/>
      <c r="C218" s="65" t="s">
        <v>152</v>
      </c>
      <c r="D218" s="66"/>
      <c r="E218" s="67"/>
      <c r="F218" s="56"/>
      <c r="G218" s="76">
        <f t="shared" si="32"/>
        <v>0</v>
      </c>
      <c r="H218" s="68"/>
      <c r="I218" s="140"/>
    </row>
    <row r="219" spans="1:12" ht="12.75" customHeight="1" x14ac:dyDescent="0.2">
      <c r="A219" s="143"/>
      <c r="B219" s="140"/>
      <c r="C219" s="65" t="s">
        <v>153</v>
      </c>
      <c r="D219" s="66"/>
      <c r="E219" s="67"/>
      <c r="F219" s="56"/>
      <c r="G219" s="76">
        <f t="shared" si="32"/>
        <v>0</v>
      </c>
      <c r="H219" s="68"/>
      <c r="I219" s="140"/>
    </row>
    <row r="220" spans="1:12" x14ac:dyDescent="0.2">
      <c r="A220" s="143"/>
      <c r="B220" s="140"/>
      <c r="C220" s="65" t="s">
        <v>154</v>
      </c>
      <c r="D220" s="66"/>
      <c r="E220" s="67"/>
      <c r="F220" s="56"/>
      <c r="G220" s="76">
        <f t="shared" si="32"/>
        <v>0</v>
      </c>
      <c r="H220" s="68"/>
      <c r="I220" s="140"/>
    </row>
    <row r="221" spans="1:12" x14ac:dyDescent="0.2">
      <c r="A221" s="143"/>
      <c r="B221" s="140"/>
      <c r="C221" s="68" t="s">
        <v>155</v>
      </c>
      <c r="D221" s="66"/>
      <c r="E221" s="67"/>
      <c r="F221" s="56"/>
      <c r="G221" s="76">
        <f t="shared" si="32"/>
        <v>0</v>
      </c>
      <c r="H221" s="68"/>
      <c r="I221" s="140"/>
    </row>
    <row r="222" spans="1:12" x14ac:dyDescent="0.2">
      <c r="A222" s="144"/>
      <c r="B222" s="141"/>
      <c r="C222" s="68" t="s">
        <v>155</v>
      </c>
      <c r="D222" s="66"/>
      <c r="E222" s="67"/>
      <c r="F222" s="56"/>
      <c r="G222" s="76">
        <f t="shared" si="32"/>
        <v>0</v>
      </c>
      <c r="H222" s="68"/>
      <c r="I222" s="141"/>
    </row>
    <row r="223" spans="1:12" ht="26.25" customHeight="1" x14ac:dyDescent="0.2">
      <c r="A223" s="51" t="s">
        <v>98</v>
      </c>
      <c r="B223" s="175" t="s">
        <v>81</v>
      </c>
      <c r="C223" s="175"/>
      <c r="D223" s="175"/>
      <c r="E223" s="175"/>
      <c r="F223" s="175"/>
      <c r="G223" s="74">
        <f>SUM(G224:G241)</f>
        <v>0</v>
      </c>
      <c r="H223" s="74">
        <f>SUM(H224:H241)</f>
        <v>0</v>
      </c>
      <c r="I223" s="60"/>
      <c r="J223" s="45"/>
      <c r="K223" s="54" t="s">
        <v>148</v>
      </c>
      <c r="L223" s="54" t="s">
        <v>143</v>
      </c>
    </row>
    <row r="224" spans="1:12" x14ac:dyDescent="0.2">
      <c r="A224" s="46" t="s">
        <v>99</v>
      </c>
      <c r="B224" s="135" t="s">
        <v>72</v>
      </c>
      <c r="C224" s="135"/>
      <c r="D224" s="69" t="s">
        <v>125</v>
      </c>
      <c r="E224" s="70"/>
      <c r="F224" s="73">
        <f>K224*L224</f>
        <v>0</v>
      </c>
      <c r="G224" s="73">
        <f t="shared" si="0"/>
        <v>0</v>
      </c>
      <c r="H224" s="73">
        <f>ROUND(G224*$D$7,2)</f>
        <v>0</v>
      </c>
      <c r="I224" s="50"/>
      <c r="J224" s="45"/>
      <c r="K224" s="56"/>
      <c r="L224" s="56"/>
    </row>
    <row r="225" spans="1:12" x14ac:dyDescent="0.2">
      <c r="A225" s="46" t="s">
        <v>100</v>
      </c>
      <c r="B225" s="135" t="s">
        <v>72</v>
      </c>
      <c r="C225" s="135"/>
      <c r="D225" s="69" t="s">
        <v>125</v>
      </c>
      <c r="E225" s="70"/>
      <c r="F225" s="73">
        <f t="shared" ref="F225:F237" si="33">K225*L225</f>
        <v>0</v>
      </c>
      <c r="G225" s="73">
        <f t="shared" si="0"/>
        <v>0</v>
      </c>
      <c r="H225" s="73">
        <f t="shared" ref="H225:H237" si="34">ROUND(G225*$D$7,2)</f>
        <v>0</v>
      </c>
      <c r="I225" s="50"/>
      <c r="J225" s="45"/>
      <c r="K225" s="56"/>
      <c r="L225" s="56"/>
    </row>
    <row r="226" spans="1:12" x14ac:dyDescent="0.2">
      <c r="A226" s="46" t="s">
        <v>101</v>
      </c>
      <c r="B226" s="135" t="s">
        <v>72</v>
      </c>
      <c r="C226" s="135"/>
      <c r="D226" s="69" t="s">
        <v>125</v>
      </c>
      <c r="E226" s="70"/>
      <c r="F226" s="73">
        <f t="shared" si="33"/>
        <v>0</v>
      </c>
      <c r="G226" s="73">
        <f t="shared" si="0"/>
        <v>0</v>
      </c>
      <c r="H226" s="73">
        <f t="shared" si="34"/>
        <v>0</v>
      </c>
      <c r="I226" s="50"/>
      <c r="J226" s="45"/>
      <c r="K226" s="56"/>
      <c r="L226" s="56"/>
    </row>
    <row r="227" spans="1:12" x14ac:dyDescent="0.2">
      <c r="A227" s="46" t="s">
        <v>102</v>
      </c>
      <c r="B227" s="135" t="s">
        <v>72</v>
      </c>
      <c r="C227" s="135"/>
      <c r="D227" s="69" t="s">
        <v>125</v>
      </c>
      <c r="E227" s="70"/>
      <c r="F227" s="73">
        <f t="shared" si="33"/>
        <v>0</v>
      </c>
      <c r="G227" s="73">
        <f t="shared" si="0"/>
        <v>0</v>
      </c>
      <c r="H227" s="73">
        <f t="shared" si="34"/>
        <v>0</v>
      </c>
      <c r="I227" s="50"/>
      <c r="J227" s="45"/>
      <c r="K227" s="56"/>
      <c r="L227" s="56"/>
    </row>
    <row r="228" spans="1:12" x14ac:dyDescent="0.2">
      <c r="A228" s="46" t="s">
        <v>103</v>
      </c>
      <c r="B228" s="135" t="s">
        <v>72</v>
      </c>
      <c r="C228" s="135"/>
      <c r="D228" s="69" t="s">
        <v>125</v>
      </c>
      <c r="E228" s="70"/>
      <c r="F228" s="73">
        <f t="shared" si="33"/>
        <v>0</v>
      </c>
      <c r="G228" s="73">
        <f t="shared" si="0"/>
        <v>0</v>
      </c>
      <c r="H228" s="73">
        <f t="shared" si="34"/>
        <v>0</v>
      </c>
      <c r="I228" s="50"/>
      <c r="J228" s="45"/>
      <c r="K228" s="56"/>
      <c r="L228" s="56"/>
    </row>
    <row r="229" spans="1:12" x14ac:dyDescent="0.2">
      <c r="A229" s="46" t="s">
        <v>221</v>
      </c>
      <c r="B229" s="135" t="s">
        <v>72</v>
      </c>
      <c r="C229" s="135"/>
      <c r="D229" s="69" t="s">
        <v>125</v>
      </c>
      <c r="E229" s="70"/>
      <c r="F229" s="73">
        <f t="shared" si="33"/>
        <v>0</v>
      </c>
      <c r="G229" s="73">
        <f t="shared" si="0"/>
        <v>0</v>
      </c>
      <c r="H229" s="73">
        <f t="shared" si="34"/>
        <v>0</v>
      </c>
      <c r="I229" s="50"/>
      <c r="J229" s="45"/>
      <c r="K229" s="56"/>
      <c r="L229" s="56"/>
    </row>
    <row r="230" spans="1:12" x14ac:dyDescent="0.2">
      <c r="A230" s="46" t="s">
        <v>222</v>
      </c>
      <c r="B230" s="135" t="s">
        <v>72</v>
      </c>
      <c r="C230" s="135"/>
      <c r="D230" s="69" t="s">
        <v>125</v>
      </c>
      <c r="E230" s="70"/>
      <c r="F230" s="73">
        <f t="shared" si="33"/>
        <v>0</v>
      </c>
      <c r="G230" s="73">
        <f t="shared" si="0"/>
        <v>0</v>
      </c>
      <c r="H230" s="73">
        <f t="shared" si="34"/>
        <v>0</v>
      </c>
      <c r="I230" s="50"/>
      <c r="J230" s="45"/>
      <c r="K230" s="56"/>
      <c r="L230" s="56"/>
    </row>
    <row r="231" spans="1:12" x14ac:dyDescent="0.2">
      <c r="A231" s="46" t="s">
        <v>223</v>
      </c>
      <c r="B231" s="135" t="s">
        <v>72</v>
      </c>
      <c r="C231" s="135"/>
      <c r="D231" s="69" t="s">
        <v>125</v>
      </c>
      <c r="E231" s="70"/>
      <c r="F231" s="73">
        <f t="shared" si="33"/>
        <v>0</v>
      </c>
      <c r="G231" s="73">
        <f t="shared" si="0"/>
        <v>0</v>
      </c>
      <c r="H231" s="73">
        <f t="shared" si="34"/>
        <v>0</v>
      </c>
      <c r="I231" s="50"/>
      <c r="J231" s="45"/>
      <c r="K231" s="56"/>
      <c r="L231" s="56"/>
    </row>
    <row r="232" spans="1:12" x14ac:dyDescent="0.2">
      <c r="A232" s="46" t="s">
        <v>224</v>
      </c>
      <c r="B232" s="135" t="s">
        <v>72</v>
      </c>
      <c r="C232" s="135"/>
      <c r="D232" s="69" t="s">
        <v>125</v>
      </c>
      <c r="E232" s="70"/>
      <c r="F232" s="73">
        <f t="shared" si="33"/>
        <v>0</v>
      </c>
      <c r="G232" s="73">
        <f t="shared" si="0"/>
        <v>0</v>
      </c>
      <c r="H232" s="73">
        <f t="shared" si="34"/>
        <v>0</v>
      </c>
      <c r="I232" s="50"/>
      <c r="J232" s="45"/>
      <c r="K232" s="56"/>
      <c r="L232" s="56"/>
    </row>
    <row r="233" spans="1:12" x14ac:dyDescent="0.2">
      <c r="A233" s="46" t="s">
        <v>225</v>
      </c>
      <c r="B233" s="135" t="s">
        <v>72</v>
      </c>
      <c r="C233" s="135"/>
      <c r="D233" s="69" t="s">
        <v>125</v>
      </c>
      <c r="E233" s="70"/>
      <c r="F233" s="73">
        <f t="shared" si="33"/>
        <v>0</v>
      </c>
      <c r="G233" s="73">
        <f t="shared" si="0"/>
        <v>0</v>
      </c>
      <c r="H233" s="73">
        <f t="shared" si="34"/>
        <v>0</v>
      </c>
      <c r="I233" s="50"/>
      <c r="J233" s="45"/>
      <c r="K233" s="56"/>
      <c r="L233" s="56"/>
    </row>
    <row r="234" spans="1:12" x14ac:dyDescent="0.2">
      <c r="A234" s="46" t="s">
        <v>226</v>
      </c>
      <c r="B234" s="135" t="s">
        <v>72</v>
      </c>
      <c r="C234" s="135"/>
      <c r="D234" s="69" t="s">
        <v>125</v>
      </c>
      <c r="E234" s="70"/>
      <c r="F234" s="73">
        <f t="shared" si="33"/>
        <v>0</v>
      </c>
      <c r="G234" s="73">
        <f t="shared" si="0"/>
        <v>0</v>
      </c>
      <c r="H234" s="73">
        <f t="shared" si="34"/>
        <v>0</v>
      </c>
      <c r="I234" s="50"/>
      <c r="J234" s="45"/>
      <c r="K234" s="56"/>
      <c r="L234" s="56"/>
    </row>
    <row r="235" spans="1:12" x14ac:dyDescent="0.2">
      <c r="A235" s="46" t="s">
        <v>227</v>
      </c>
      <c r="B235" s="135" t="s">
        <v>72</v>
      </c>
      <c r="C235" s="135"/>
      <c r="D235" s="69" t="s">
        <v>125</v>
      </c>
      <c r="E235" s="70"/>
      <c r="F235" s="73">
        <f t="shared" si="33"/>
        <v>0</v>
      </c>
      <c r="G235" s="73">
        <f t="shared" si="0"/>
        <v>0</v>
      </c>
      <c r="H235" s="73">
        <f t="shared" si="34"/>
        <v>0</v>
      </c>
      <c r="I235" s="50"/>
      <c r="J235" s="45"/>
      <c r="K235" s="56"/>
      <c r="L235" s="56"/>
    </row>
    <row r="236" spans="1:12" x14ac:dyDescent="0.2">
      <c r="A236" s="46" t="s">
        <v>228</v>
      </c>
      <c r="B236" s="135" t="s">
        <v>72</v>
      </c>
      <c r="C236" s="135"/>
      <c r="D236" s="69" t="s">
        <v>125</v>
      </c>
      <c r="E236" s="70"/>
      <c r="F236" s="73">
        <f t="shared" si="33"/>
        <v>0</v>
      </c>
      <c r="G236" s="73">
        <f t="shared" si="0"/>
        <v>0</v>
      </c>
      <c r="H236" s="73">
        <f t="shared" si="34"/>
        <v>0</v>
      </c>
      <c r="I236" s="50"/>
      <c r="J236" s="45"/>
      <c r="K236" s="56"/>
      <c r="L236" s="56"/>
    </row>
    <row r="237" spans="1:12" x14ac:dyDescent="0.2">
      <c r="A237" s="46" t="s">
        <v>229</v>
      </c>
      <c r="B237" s="135" t="s">
        <v>72</v>
      </c>
      <c r="C237" s="135"/>
      <c r="D237" s="69" t="s">
        <v>125</v>
      </c>
      <c r="E237" s="70"/>
      <c r="F237" s="73">
        <f t="shared" si="33"/>
        <v>0</v>
      </c>
      <c r="G237" s="73">
        <f t="shared" si="0"/>
        <v>0</v>
      </c>
      <c r="H237" s="73">
        <f t="shared" si="34"/>
        <v>0</v>
      </c>
      <c r="I237" s="50"/>
      <c r="J237" s="45"/>
      <c r="K237" s="56"/>
      <c r="L237" s="56"/>
    </row>
    <row r="238" spans="1:12" x14ac:dyDescent="0.2">
      <c r="A238" s="46" t="s">
        <v>230</v>
      </c>
      <c r="B238" s="135" t="s">
        <v>72</v>
      </c>
      <c r="C238" s="135"/>
      <c r="D238" s="69" t="s">
        <v>125</v>
      </c>
      <c r="E238" s="70"/>
      <c r="F238" s="73">
        <f t="shared" ref="F238:F241" si="35">K238*L238</f>
        <v>0</v>
      </c>
      <c r="G238" s="73">
        <f t="shared" si="0"/>
        <v>0</v>
      </c>
      <c r="H238" s="73">
        <f t="shared" ref="H238:H241" si="36">ROUND(G238*$D$7,2)</f>
        <v>0</v>
      </c>
      <c r="I238" s="50"/>
      <c r="J238" s="45"/>
      <c r="K238" s="56"/>
      <c r="L238" s="56"/>
    </row>
    <row r="239" spans="1:12" x14ac:dyDescent="0.2">
      <c r="A239" s="46" t="s">
        <v>231</v>
      </c>
      <c r="B239" s="135" t="s">
        <v>72</v>
      </c>
      <c r="C239" s="135"/>
      <c r="D239" s="69" t="s">
        <v>125</v>
      </c>
      <c r="E239" s="70"/>
      <c r="F239" s="73">
        <f t="shared" si="35"/>
        <v>0</v>
      </c>
      <c r="G239" s="73">
        <f t="shared" si="0"/>
        <v>0</v>
      </c>
      <c r="H239" s="73">
        <f t="shared" si="36"/>
        <v>0</v>
      </c>
      <c r="I239" s="50"/>
      <c r="J239" s="45"/>
      <c r="K239" s="56"/>
      <c r="L239" s="56"/>
    </row>
    <row r="240" spans="1:12" x14ac:dyDescent="0.2">
      <c r="A240" s="46" t="s">
        <v>232</v>
      </c>
      <c r="B240" s="135" t="s">
        <v>72</v>
      </c>
      <c r="C240" s="135"/>
      <c r="D240" s="69" t="s">
        <v>125</v>
      </c>
      <c r="E240" s="70"/>
      <c r="F240" s="73">
        <f t="shared" si="35"/>
        <v>0</v>
      </c>
      <c r="G240" s="73">
        <f t="shared" si="0"/>
        <v>0</v>
      </c>
      <c r="H240" s="73">
        <f t="shared" si="36"/>
        <v>0</v>
      </c>
      <c r="I240" s="50"/>
      <c r="J240" s="45"/>
      <c r="K240" s="56"/>
      <c r="L240" s="56"/>
    </row>
    <row r="241" spans="1:12" x14ac:dyDescent="0.2">
      <c r="A241" s="46" t="s">
        <v>233</v>
      </c>
      <c r="B241" s="135" t="s">
        <v>72</v>
      </c>
      <c r="C241" s="135"/>
      <c r="D241" s="69" t="s">
        <v>125</v>
      </c>
      <c r="E241" s="70"/>
      <c r="F241" s="73">
        <f t="shared" si="35"/>
        <v>0</v>
      </c>
      <c r="G241" s="73">
        <f t="shared" si="0"/>
        <v>0</v>
      </c>
      <c r="H241" s="73">
        <f t="shared" si="36"/>
        <v>0</v>
      </c>
      <c r="I241" s="50"/>
      <c r="J241" s="45"/>
      <c r="K241" s="56"/>
      <c r="L241" s="56"/>
    </row>
    <row r="242" spans="1:12" ht="26.25" customHeight="1" x14ac:dyDescent="0.2">
      <c r="A242" s="51" t="s">
        <v>104</v>
      </c>
      <c r="B242" s="175" t="s">
        <v>110</v>
      </c>
      <c r="C242" s="175"/>
      <c r="D242" s="175"/>
      <c r="E242" s="175"/>
      <c r="F242" s="175"/>
      <c r="G242" s="74">
        <f>SUM(G243:G247)</f>
        <v>0</v>
      </c>
      <c r="H242" s="74">
        <f>SUM(H243:H247)</f>
        <v>0</v>
      </c>
      <c r="I242" s="60"/>
      <c r="J242" s="45"/>
      <c r="K242" s="54" t="s">
        <v>148</v>
      </c>
      <c r="L242" s="54" t="s">
        <v>143</v>
      </c>
    </row>
    <row r="243" spans="1:12" x14ac:dyDescent="0.2">
      <c r="A243" s="46" t="s">
        <v>105</v>
      </c>
      <c r="B243" s="135" t="s">
        <v>111</v>
      </c>
      <c r="C243" s="135"/>
      <c r="D243" s="69" t="s">
        <v>125</v>
      </c>
      <c r="E243" s="70"/>
      <c r="F243" s="73">
        <f>K243*L243</f>
        <v>0</v>
      </c>
      <c r="G243" s="73">
        <f t="shared" ref="G243:G247" si="37">ROUND(E243*F243,2)</f>
        <v>0</v>
      </c>
      <c r="H243" s="73">
        <f t="shared" ref="H243:H247" si="38">ROUND(G243*$D$7,2)</f>
        <v>0</v>
      </c>
      <c r="I243" s="50"/>
      <c r="J243" s="45"/>
      <c r="K243" s="56"/>
      <c r="L243" s="56"/>
    </row>
    <row r="244" spans="1:12" x14ac:dyDescent="0.2">
      <c r="A244" s="46" t="s">
        <v>106</v>
      </c>
      <c r="B244" s="135" t="s">
        <v>111</v>
      </c>
      <c r="C244" s="135"/>
      <c r="D244" s="69" t="s">
        <v>125</v>
      </c>
      <c r="E244" s="70"/>
      <c r="F244" s="73">
        <f t="shared" ref="F244:F247" si="39">K244*L244</f>
        <v>0</v>
      </c>
      <c r="G244" s="73">
        <f t="shared" si="37"/>
        <v>0</v>
      </c>
      <c r="H244" s="73">
        <f t="shared" si="38"/>
        <v>0</v>
      </c>
      <c r="I244" s="50"/>
      <c r="J244" s="45"/>
      <c r="K244" s="56"/>
      <c r="L244" s="56"/>
    </row>
    <row r="245" spans="1:12" x14ac:dyDescent="0.2">
      <c r="A245" s="46" t="s">
        <v>107</v>
      </c>
      <c r="B245" s="135" t="s">
        <v>111</v>
      </c>
      <c r="C245" s="135"/>
      <c r="D245" s="69" t="s">
        <v>125</v>
      </c>
      <c r="E245" s="70"/>
      <c r="F245" s="73">
        <f t="shared" si="39"/>
        <v>0</v>
      </c>
      <c r="G245" s="73">
        <f t="shared" si="37"/>
        <v>0</v>
      </c>
      <c r="H245" s="73">
        <f t="shared" si="38"/>
        <v>0</v>
      </c>
      <c r="I245" s="50"/>
      <c r="J245" s="45"/>
      <c r="K245" s="56"/>
      <c r="L245" s="56"/>
    </row>
    <row r="246" spans="1:12" x14ac:dyDescent="0.2">
      <c r="A246" s="46" t="s">
        <v>108</v>
      </c>
      <c r="B246" s="135" t="s">
        <v>111</v>
      </c>
      <c r="C246" s="135"/>
      <c r="D246" s="69" t="s">
        <v>125</v>
      </c>
      <c r="E246" s="70"/>
      <c r="F246" s="73">
        <f t="shared" si="39"/>
        <v>0</v>
      </c>
      <c r="G246" s="73">
        <f t="shared" si="37"/>
        <v>0</v>
      </c>
      <c r="H246" s="73">
        <f t="shared" si="38"/>
        <v>0</v>
      </c>
      <c r="I246" s="50"/>
      <c r="J246" s="45"/>
      <c r="K246" s="56"/>
      <c r="L246" s="56"/>
    </row>
    <row r="247" spans="1:12" x14ac:dyDescent="0.2">
      <c r="A247" s="46" t="s">
        <v>109</v>
      </c>
      <c r="B247" s="135" t="s">
        <v>111</v>
      </c>
      <c r="C247" s="135"/>
      <c r="D247" s="69" t="s">
        <v>125</v>
      </c>
      <c r="E247" s="70"/>
      <c r="F247" s="73">
        <f t="shared" si="39"/>
        <v>0</v>
      </c>
      <c r="G247" s="73">
        <f t="shared" si="37"/>
        <v>0</v>
      </c>
      <c r="H247" s="73">
        <f t="shared" si="38"/>
        <v>0</v>
      </c>
      <c r="I247" s="50"/>
      <c r="J247" s="45"/>
      <c r="K247" s="56"/>
      <c r="L247" s="56"/>
    </row>
    <row r="248" spans="1:12" x14ac:dyDescent="0.2">
      <c r="A248" s="174" t="s">
        <v>43</v>
      </c>
      <c r="B248" s="174"/>
      <c r="C248" s="174"/>
      <c r="D248" s="174"/>
      <c r="E248" s="174"/>
      <c r="F248" s="174"/>
      <c r="G248" s="72">
        <f>G10+G21</f>
        <v>0</v>
      </c>
      <c r="H248" s="72">
        <f>H10+H21</f>
        <v>0</v>
      </c>
      <c r="I248" s="44"/>
      <c r="J248" s="45"/>
    </row>
    <row r="249" spans="1:12" x14ac:dyDescent="0.2">
      <c r="G249" s="71"/>
      <c r="H249" s="71"/>
    </row>
  </sheetData>
  <sheetProtection algorithmName="SHA-512" hashValue="aSaoj9QgteNAYtNQLw2G5Pdpy4Vf/bMeRgzYpPYlhZB3xby+wVgZ2Jx5wnh5WUaUoIbowC2YcjjrBjeOgk7i7Q==" saltValue="8u3XjlqpQ69xz3d2kCJNLg==" spinCount="100000" sheet="1" objects="1" scenarios="1" formatRows="0"/>
  <mergeCells count="238">
    <mergeCell ref="A112:A116"/>
    <mergeCell ref="B112:B116"/>
    <mergeCell ref="D112:D116"/>
    <mergeCell ref="E112:E116"/>
    <mergeCell ref="F112:F116"/>
    <mergeCell ref="G112:G116"/>
    <mergeCell ref="H112:H116"/>
    <mergeCell ref="I112:I116"/>
    <mergeCell ref="A132:A136"/>
    <mergeCell ref="B132:B136"/>
    <mergeCell ref="D132:D136"/>
    <mergeCell ref="E132:E136"/>
    <mergeCell ref="F132:F136"/>
    <mergeCell ref="G132:G136"/>
    <mergeCell ref="H132:H136"/>
    <mergeCell ref="I132:I13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B60:C60"/>
    <mergeCell ref="B61:C61"/>
    <mergeCell ref="B39:C39"/>
    <mergeCell ref="B40:C40"/>
    <mergeCell ref="B41:C41"/>
    <mergeCell ref="B42:C42"/>
    <mergeCell ref="B68:C68"/>
    <mergeCell ref="B72:C72"/>
    <mergeCell ref="B87:C87"/>
    <mergeCell ref="B62:C62"/>
    <mergeCell ref="B63:C63"/>
    <mergeCell ref="B64:C64"/>
    <mergeCell ref="B65:C65"/>
    <mergeCell ref="B66:C66"/>
    <mergeCell ref="B67:C67"/>
    <mergeCell ref="B69:C69"/>
    <mergeCell ref="B70:C70"/>
    <mergeCell ref="B71:F71"/>
    <mergeCell ref="B45:C45"/>
    <mergeCell ref="B46:C46"/>
    <mergeCell ref="B47:C47"/>
    <mergeCell ref="B48:C48"/>
    <mergeCell ref="B49:C49"/>
    <mergeCell ref="B50:C50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7:I141"/>
    <mergeCell ref="A142:A146"/>
    <mergeCell ref="B142:B146"/>
    <mergeCell ref="D142:D146"/>
    <mergeCell ref="E142:E146"/>
    <mergeCell ref="F142:F146"/>
    <mergeCell ref="A137:A141"/>
    <mergeCell ref="B137:B141"/>
    <mergeCell ref="D137:D141"/>
    <mergeCell ref="E137:E141"/>
    <mergeCell ref="F137:F141"/>
    <mergeCell ref="G137:G141"/>
    <mergeCell ref="H137:H141"/>
    <mergeCell ref="G142:G146"/>
    <mergeCell ref="H142:H146"/>
    <mergeCell ref="I142:I146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122:I126"/>
    <mergeCell ref="A127:A131"/>
    <mergeCell ref="B127:B131"/>
    <mergeCell ref="D127:D131"/>
    <mergeCell ref="E127:E131"/>
    <mergeCell ref="F127:F131"/>
    <mergeCell ref="G127:G131"/>
    <mergeCell ref="H127:H131"/>
    <mergeCell ref="I127:I131"/>
    <mergeCell ref="A122:A126"/>
    <mergeCell ref="B122:B126"/>
    <mergeCell ref="D122:D126"/>
    <mergeCell ref="E122:E126"/>
    <mergeCell ref="F122:F126"/>
    <mergeCell ref="H122:H126"/>
    <mergeCell ref="G122:G126"/>
    <mergeCell ref="A147:A151"/>
    <mergeCell ref="B147:B151"/>
    <mergeCell ref="D147:D151"/>
    <mergeCell ref="E147:E151"/>
    <mergeCell ref="F147:F151"/>
    <mergeCell ref="G147:G151"/>
    <mergeCell ref="H147:H151"/>
    <mergeCell ref="I147:I151"/>
    <mergeCell ref="A153:A159"/>
    <mergeCell ref="B153:B159"/>
    <mergeCell ref="I153:I159"/>
    <mergeCell ref="B152:F152"/>
    <mergeCell ref="A160:A166"/>
    <mergeCell ref="B160:B166"/>
    <mergeCell ref="I160:I166"/>
    <mergeCell ref="A167:A173"/>
    <mergeCell ref="B167:B173"/>
    <mergeCell ref="I167:I173"/>
    <mergeCell ref="A174:A180"/>
    <mergeCell ref="B174:B180"/>
    <mergeCell ref="I174:I180"/>
    <mergeCell ref="A181:A187"/>
    <mergeCell ref="B181:B187"/>
    <mergeCell ref="I181:I187"/>
    <mergeCell ref="A188:A194"/>
    <mergeCell ref="B188:B194"/>
    <mergeCell ref="I188:I194"/>
    <mergeCell ref="I216:I222"/>
    <mergeCell ref="B223:F223"/>
    <mergeCell ref="B224:C224"/>
    <mergeCell ref="A195:A201"/>
    <mergeCell ref="B195:B201"/>
    <mergeCell ref="I195:I201"/>
    <mergeCell ref="A202:A208"/>
    <mergeCell ref="B202:B208"/>
    <mergeCell ref="I202:I208"/>
    <mergeCell ref="A209:A215"/>
    <mergeCell ref="B209:B215"/>
    <mergeCell ref="I209:I215"/>
    <mergeCell ref="B242:F242"/>
    <mergeCell ref="B243:C243"/>
    <mergeCell ref="B244:C244"/>
    <mergeCell ref="B245:C245"/>
    <mergeCell ref="B246:C246"/>
    <mergeCell ref="B247:C247"/>
    <mergeCell ref="A248:F248"/>
    <mergeCell ref="A216:A222"/>
    <mergeCell ref="B216:B222"/>
    <mergeCell ref="B238:C238"/>
    <mergeCell ref="B239:C239"/>
    <mergeCell ref="B240:C240"/>
    <mergeCell ref="B241:C241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225:C225"/>
    <mergeCell ref="B226:C226"/>
    <mergeCell ref="B227:C227"/>
    <mergeCell ref="B228:C228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F101"/>
  </mergeCells>
  <conditionalFormatting sqref="L10:L20">
    <cfRule type="duplicateValues" dxfId="23" priority="1"/>
  </conditionalFormatting>
  <dataValidations count="9">
    <dataValidation allowBlank="1" showErrorMessage="1" sqref="F102:F151"/>
    <dataValidation allowBlank="1" showInputMessage="1" showErrorMessage="1" prompt="Įveskite vienos pareigybės darbuotojų fizinio rodiklio pasiekimui skiriamą darbo laiką valandomis." sqref="E102:E151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2:I151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2" manualBreakCount="2">
    <brk id="99" max="17" man="1"/>
    <brk id="17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>
    <tabColor rgb="FF92D050"/>
    <pageSetUpPr fitToPage="1"/>
  </sheetPr>
  <dimension ref="A1:S247"/>
  <sheetViews>
    <sheetView zoomScaleNormal="100" workbookViewId="0">
      <pane ySplit="9" topLeftCell="A19" activePane="bottomLeft" state="frozen"/>
      <selection pane="bottomLeft" activeCell="B33" sqref="B33:F33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39" si="0">ROUND(E11*F11,2)</f>
        <v>0</v>
      </c>
      <c r="H11" s="73">
        <f t="shared" ref="H11:H99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G22+G33+G44+G71+G100+G151+G222+G240</f>
        <v>0</v>
      </c>
      <c r="H21" s="72">
        <f>H22+H33+H44+H71+H100+H151+H222+H240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8.5" customHeight="1" x14ac:dyDescent="0.2">
      <c r="A33" s="51" t="s">
        <v>8</v>
      </c>
      <c r="B33" s="164" t="s">
        <v>260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SUM(G45:G70)</f>
        <v>0</v>
      </c>
      <c r="H44" s="74">
        <f>SUM(H45:H70)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0" si="4">ROUND(E45*F45,2)</f>
        <v>0</v>
      </c>
      <c r="H45" s="73">
        <f t="shared" ref="H45:H70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ht="51.75" customHeight="1" x14ac:dyDescent="0.2">
      <c r="A71" s="51" t="s">
        <v>10</v>
      </c>
      <c r="B71" s="164" t="s">
        <v>115</v>
      </c>
      <c r="C71" s="165"/>
      <c r="D71" s="165"/>
      <c r="E71" s="165"/>
      <c r="F71" s="166"/>
      <c r="G71" s="74">
        <f>SUM(G72:G99)</f>
        <v>0</v>
      </c>
      <c r="H71" s="74">
        <f>SUM(H72:H99)</f>
        <v>0</v>
      </c>
      <c r="I71" s="52"/>
      <c r="J71" s="45"/>
      <c r="K71" s="54" t="s">
        <v>117</v>
      </c>
      <c r="L71" s="54" t="s">
        <v>118</v>
      </c>
      <c r="M71" s="54" t="s">
        <v>119</v>
      </c>
      <c r="N71" s="54" t="s">
        <v>120</v>
      </c>
      <c r="O71" s="54" t="s">
        <v>121</v>
      </c>
      <c r="P71" s="54" t="s">
        <v>122</v>
      </c>
      <c r="Q71" s="54" t="s">
        <v>123</v>
      </c>
      <c r="R71" s="54" t="s">
        <v>124</v>
      </c>
    </row>
    <row r="72" spans="1:19" x14ac:dyDescent="0.2">
      <c r="A72" s="46" t="s">
        <v>55</v>
      </c>
      <c r="B72" s="135" t="s">
        <v>116</v>
      </c>
      <c r="C72" s="135"/>
      <c r="D72" s="47"/>
      <c r="E72" s="77">
        <v>1</v>
      </c>
      <c r="F72" s="73">
        <f>R72</f>
        <v>0</v>
      </c>
      <c r="G72" s="73">
        <f t="shared" ref="G72:G99" si="6">ROUND(E72*F72,2)</f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>IFERROR(ROUND((L72-N72)/M72,2),"0")</f>
        <v>0</v>
      </c>
      <c r="P72" s="56"/>
      <c r="Q72" s="58"/>
      <c r="R72" s="76">
        <f>O72*P72*Q72</f>
        <v>0</v>
      </c>
      <c r="S72" s="59" t="str">
        <f ca="1">IF(K72=0," ",IF(K72+(M72*30.5)&lt;TODAY(),"DĖMESIO! Patikrinkite, ar nurodytas turtas dar nėra nudėvėtas, amortizuotas"," "))</f>
        <v xml:space="preserve"> </v>
      </c>
    </row>
    <row r="73" spans="1:19" x14ac:dyDescent="0.2">
      <c r="A73" s="46" t="s">
        <v>56</v>
      </c>
      <c r="B73" s="135" t="s">
        <v>116</v>
      </c>
      <c r="C73" s="135"/>
      <c r="D73" s="47"/>
      <c r="E73" s="77">
        <v>1</v>
      </c>
      <c r="F73" s="73">
        <f t="shared" ref="F73:F85" si="7">R73</f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ref="O73:O85" si="8">IFERROR(ROUND((L73-N73)/M73,2),"0")</f>
        <v>0</v>
      </c>
      <c r="P73" s="56"/>
      <c r="Q73" s="58"/>
      <c r="R73" s="76">
        <f t="shared" ref="R73:R85" si="9">O73*P73*Q73</f>
        <v>0</v>
      </c>
      <c r="S73" s="59"/>
    </row>
    <row r="74" spans="1:19" x14ac:dyDescent="0.2">
      <c r="A74" s="46" t="s">
        <v>57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59"/>
    </row>
    <row r="75" spans="1:19" x14ac:dyDescent="0.2">
      <c r="A75" s="46" t="s">
        <v>58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59"/>
    </row>
    <row r="76" spans="1:19" x14ac:dyDescent="0.2">
      <c r="A76" s="46" t="s">
        <v>59</v>
      </c>
      <c r="B76" s="135" t="s">
        <v>116</v>
      </c>
      <c r="C76" s="135"/>
      <c r="D76" s="47"/>
      <c r="E76" s="77">
        <v>1</v>
      </c>
      <c r="F76" s="73">
        <f t="shared" si="7"/>
        <v>0</v>
      </c>
      <c r="G76" s="73">
        <f t="shared" si="6"/>
        <v>0</v>
      </c>
      <c r="H76" s="73">
        <f t="shared" si="1"/>
        <v>0</v>
      </c>
      <c r="I76" s="50"/>
      <c r="J76" s="45"/>
      <c r="K76" s="55"/>
      <c r="L76" s="56"/>
      <c r="M76" s="56"/>
      <c r="N76" s="56"/>
      <c r="O76" s="76" t="str">
        <f t="shared" si="8"/>
        <v>0</v>
      </c>
      <c r="P76" s="56"/>
      <c r="Q76" s="58"/>
      <c r="R76" s="76">
        <f t="shared" si="9"/>
        <v>0</v>
      </c>
      <c r="S76" s="59"/>
    </row>
    <row r="77" spans="1:19" x14ac:dyDescent="0.2">
      <c r="A77" s="46" t="s">
        <v>60</v>
      </c>
      <c r="B77" s="135" t="s">
        <v>116</v>
      </c>
      <c r="C77" s="135"/>
      <c r="D77" s="47"/>
      <c r="E77" s="77">
        <v>1</v>
      </c>
      <c r="F77" s="73">
        <f t="shared" si="7"/>
        <v>0</v>
      </c>
      <c r="G77" s="73">
        <f t="shared" si="6"/>
        <v>0</v>
      </c>
      <c r="H77" s="73">
        <f t="shared" si="1"/>
        <v>0</v>
      </c>
      <c r="I77" s="50"/>
      <c r="J77" s="45"/>
      <c r="K77" s="55"/>
      <c r="L77" s="56"/>
      <c r="M77" s="56"/>
      <c r="N77" s="56"/>
      <c r="O77" s="76" t="str">
        <f t="shared" si="8"/>
        <v>0</v>
      </c>
      <c r="P77" s="56"/>
      <c r="Q77" s="58"/>
      <c r="R77" s="76">
        <f t="shared" si="9"/>
        <v>0</v>
      </c>
      <c r="S77" s="59"/>
    </row>
    <row r="78" spans="1:19" x14ac:dyDescent="0.2">
      <c r="A78" s="46" t="s">
        <v>61</v>
      </c>
      <c r="B78" s="135" t="s">
        <v>116</v>
      </c>
      <c r="C78" s="135"/>
      <c r="D78" s="47"/>
      <c r="E78" s="77">
        <v>1</v>
      </c>
      <c r="F78" s="73">
        <f t="shared" si="7"/>
        <v>0</v>
      </c>
      <c r="G78" s="73">
        <f t="shared" si="6"/>
        <v>0</v>
      </c>
      <c r="H78" s="73">
        <f t="shared" si="1"/>
        <v>0</v>
      </c>
      <c r="I78" s="50"/>
      <c r="J78" s="45"/>
      <c r="K78" s="55"/>
      <c r="L78" s="56"/>
      <c r="M78" s="56"/>
      <c r="N78" s="56"/>
      <c r="O78" s="76" t="str">
        <f t="shared" si="8"/>
        <v>0</v>
      </c>
      <c r="P78" s="56"/>
      <c r="Q78" s="58"/>
      <c r="R78" s="76">
        <f t="shared" si="9"/>
        <v>0</v>
      </c>
      <c r="S78" s="59"/>
    </row>
    <row r="79" spans="1:19" x14ac:dyDescent="0.2">
      <c r="A79" s="46" t="s">
        <v>62</v>
      </c>
      <c r="B79" s="135" t="s">
        <v>116</v>
      </c>
      <c r="C79" s="135"/>
      <c r="D79" s="47"/>
      <c r="E79" s="77">
        <v>1</v>
      </c>
      <c r="F79" s="73">
        <f t="shared" si="7"/>
        <v>0</v>
      </c>
      <c r="G79" s="73">
        <f t="shared" si="6"/>
        <v>0</v>
      </c>
      <c r="H79" s="73">
        <f t="shared" si="1"/>
        <v>0</v>
      </c>
      <c r="I79" s="50"/>
      <c r="J79" s="45"/>
      <c r="K79" s="55"/>
      <c r="L79" s="56"/>
      <c r="M79" s="56"/>
      <c r="N79" s="56"/>
      <c r="O79" s="76" t="str">
        <f t="shared" si="8"/>
        <v>0</v>
      </c>
      <c r="P79" s="56"/>
      <c r="Q79" s="58"/>
      <c r="R79" s="76">
        <f t="shared" si="9"/>
        <v>0</v>
      </c>
      <c r="S79" s="59"/>
    </row>
    <row r="80" spans="1:19" x14ac:dyDescent="0.2">
      <c r="A80" s="46" t="s">
        <v>63</v>
      </c>
      <c r="B80" s="135" t="s">
        <v>116</v>
      </c>
      <c r="C80" s="135"/>
      <c r="D80" s="47"/>
      <c r="E80" s="77">
        <v>1</v>
      </c>
      <c r="F80" s="73">
        <f t="shared" si="7"/>
        <v>0</v>
      </c>
      <c r="G80" s="73">
        <f t="shared" si="6"/>
        <v>0</v>
      </c>
      <c r="H80" s="73">
        <f t="shared" si="1"/>
        <v>0</v>
      </c>
      <c r="I80" s="50"/>
      <c r="J80" s="45"/>
      <c r="K80" s="55"/>
      <c r="L80" s="56"/>
      <c r="M80" s="56"/>
      <c r="N80" s="56"/>
      <c r="O80" s="76" t="str">
        <f t="shared" si="8"/>
        <v>0</v>
      </c>
      <c r="P80" s="56"/>
      <c r="Q80" s="58"/>
      <c r="R80" s="76">
        <f t="shared" si="9"/>
        <v>0</v>
      </c>
      <c r="S80" s="59"/>
    </row>
    <row r="81" spans="1:19" x14ac:dyDescent="0.2">
      <c r="A81" s="46" t="s">
        <v>64</v>
      </c>
      <c r="B81" s="135" t="s">
        <v>116</v>
      </c>
      <c r="C81" s="135"/>
      <c r="D81" s="47"/>
      <c r="E81" s="77">
        <v>1</v>
      </c>
      <c r="F81" s="73">
        <f t="shared" si="7"/>
        <v>0</v>
      </c>
      <c r="G81" s="73">
        <f t="shared" si="6"/>
        <v>0</v>
      </c>
      <c r="H81" s="73">
        <f t="shared" si="1"/>
        <v>0</v>
      </c>
      <c r="I81" s="50"/>
      <c r="J81" s="45"/>
      <c r="K81" s="55"/>
      <c r="L81" s="56"/>
      <c r="M81" s="56"/>
      <c r="N81" s="56"/>
      <c r="O81" s="76" t="str">
        <f t="shared" si="8"/>
        <v>0</v>
      </c>
      <c r="P81" s="56"/>
      <c r="Q81" s="58"/>
      <c r="R81" s="76">
        <f t="shared" si="9"/>
        <v>0</v>
      </c>
      <c r="S81" s="59"/>
    </row>
    <row r="82" spans="1:19" x14ac:dyDescent="0.2">
      <c r="A82" s="46" t="s">
        <v>135</v>
      </c>
      <c r="B82" s="135" t="s">
        <v>116</v>
      </c>
      <c r="C82" s="135"/>
      <c r="D82" s="47"/>
      <c r="E82" s="77">
        <v>1</v>
      </c>
      <c r="F82" s="73">
        <f t="shared" si="7"/>
        <v>0</v>
      </c>
      <c r="G82" s="73">
        <f t="shared" si="6"/>
        <v>0</v>
      </c>
      <c r="H82" s="73">
        <f t="shared" si="1"/>
        <v>0</v>
      </c>
      <c r="I82" s="50"/>
      <c r="J82" s="45"/>
      <c r="K82" s="55"/>
      <c r="L82" s="56"/>
      <c r="M82" s="56"/>
      <c r="N82" s="56"/>
      <c r="O82" s="76" t="str">
        <f t="shared" si="8"/>
        <v>0</v>
      </c>
      <c r="P82" s="56"/>
      <c r="Q82" s="58"/>
      <c r="R82" s="76">
        <f t="shared" si="9"/>
        <v>0</v>
      </c>
      <c r="S82" s="59"/>
    </row>
    <row r="83" spans="1:19" x14ac:dyDescent="0.2">
      <c r="A83" s="46" t="s">
        <v>136</v>
      </c>
      <c r="B83" s="135" t="s">
        <v>116</v>
      </c>
      <c r="C83" s="135"/>
      <c r="D83" s="47"/>
      <c r="E83" s="77">
        <v>1</v>
      </c>
      <c r="F83" s="73">
        <f t="shared" si="7"/>
        <v>0</v>
      </c>
      <c r="G83" s="73">
        <f t="shared" si="6"/>
        <v>0</v>
      </c>
      <c r="H83" s="73">
        <f t="shared" si="1"/>
        <v>0</v>
      </c>
      <c r="I83" s="50"/>
      <c r="J83" s="45"/>
      <c r="K83" s="55"/>
      <c r="L83" s="56"/>
      <c r="M83" s="56"/>
      <c r="N83" s="56"/>
      <c r="O83" s="76" t="str">
        <f t="shared" si="8"/>
        <v>0</v>
      </c>
      <c r="P83" s="56"/>
      <c r="Q83" s="58"/>
      <c r="R83" s="76">
        <f t="shared" si="9"/>
        <v>0</v>
      </c>
      <c r="S83" s="59"/>
    </row>
    <row r="84" spans="1:19" x14ac:dyDescent="0.2">
      <c r="A84" s="46" t="s">
        <v>137</v>
      </c>
      <c r="B84" s="135" t="s">
        <v>116</v>
      </c>
      <c r="C84" s="135"/>
      <c r="D84" s="47"/>
      <c r="E84" s="77">
        <v>1</v>
      </c>
      <c r="F84" s="73">
        <f t="shared" si="7"/>
        <v>0</v>
      </c>
      <c r="G84" s="73">
        <f t="shared" si="6"/>
        <v>0</v>
      </c>
      <c r="H84" s="73">
        <f t="shared" si="1"/>
        <v>0</v>
      </c>
      <c r="I84" s="50"/>
      <c r="J84" s="45"/>
      <c r="K84" s="55"/>
      <c r="L84" s="56"/>
      <c r="M84" s="56"/>
      <c r="N84" s="56"/>
      <c r="O84" s="76" t="str">
        <f t="shared" si="8"/>
        <v>0</v>
      </c>
      <c r="P84" s="56"/>
      <c r="Q84" s="58"/>
      <c r="R84" s="76">
        <f t="shared" si="9"/>
        <v>0</v>
      </c>
      <c r="S84" s="59"/>
    </row>
    <row r="85" spans="1:19" x14ac:dyDescent="0.2">
      <c r="A85" s="46" t="s">
        <v>138</v>
      </c>
      <c r="B85" s="135" t="s">
        <v>116</v>
      </c>
      <c r="C85" s="135"/>
      <c r="D85" s="47"/>
      <c r="E85" s="77">
        <v>1</v>
      </c>
      <c r="F85" s="73">
        <f t="shared" si="7"/>
        <v>0</v>
      </c>
      <c r="G85" s="73">
        <f t="shared" si="6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8"/>
        <v>0</v>
      </c>
      <c r="P85" s="56"/>
      <c r="Q85" s="58"/>
      <c r="R85" s="76">
        <f t="shared" si="9"/>
        <v>0</v>
      </c>
      <c r="S85" s="59"/>
    </row>
    <row r="86" spans="1:19" x14ac:dyDescent="0.2">
      <c r="A86" s="46" t="s">
        <v>139</v>
      </c>
      <c r="B86" s="135" t="s">
        <v>116</v>
      </c>
      <c r="C86" s="135"/>
      <c r="D86" s="47"/>
      <c r="E86" s="77">
        <v>1</v>
      </c>
      <c r="F86" s="73">
        <f t="shared" ref="F86:F99" si="10">R86</f>
        <v>0</v>
      </c>
      <c r="G86" s="73">
        <f t="shared" si="6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ref="O86:O99" si="11">IFERROR(ROUND((L86-N86)/M86,2),"0")</f>
        <v>0</v>
      </c>
      <c r="P86" s="56"/>
      <c r="Q86" s="58"/>
      <c r="R86" s="76">
        <f t="shared" ref="R86:R99" si="12">O86*P86*Q86</f>
        <v>0</v>
      </c>
      <c r="S86" s="59" t="str">
        <f t="shared" ref="S86:S99" ca="1" si="13">IF(K86=0," ",IF(K86+(M86*30.5)&lt;TODAY(),"DĖMESIO! Patikrinkite, ar nurodytas turtas dar nėra nudėvėtas, amortizuotas"," "))</f>
        <v xml:space="preserve"> </v>
      </c>
    </row>
    <row r="87" spans="1:19" x14ac:dyDescent="0.2">
      <c r="A87" s="46" t="s">
        <v>207</v>
      </c>
      <c r="B87" s="135" t="s">
        <v>116</v>
      </c>
      <c r="C87" s="135"/>
      <c r="D87" s="47"/>
      <c r="E87" s="77">
        <v>1</v>
      </c>
      <c r="F87" s="73">
        <f t="shared" si="10"/>
        <v>0</v>
      </c>
      <c r="G87" s="73">
        <f t="shared" si="6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11"/>
        <v>0</v>
      </c>
      <c r="P87" s="56"/>
      <c r="Q87" s="58"/>
      <c r="R87" s="76">
        <f t="shared" si="12"/>
        <v>0</v>
      </c>
      <c r="S87" s="59" t="str">
        <f t="shared" ca="1" si="13"/>
        <v xml:space="preserve"> </v>
      </c>
    </row>
    <row r="88" spans="1:19" x14ac:dyDescent="0.2">
      <c r="A88" s="46" t="s">
        <v>208</v>
      </c>
      <c r="B88" s="135" t="s">
        <v>116</v>
      </c>
      <c r="C88" s="135"/>
      <c r="D88" s="47"/>
      <c r="E88" s="77">
        <v>1</v>
      </c>
      <c r="F88" s="73">
        <f t="shared" si="10"/>
        <v>0</v>
      </c>
      <c r="G88" s="73">
        <f t="shared" si="6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11"/>
        <v>0</v>
      </c>
      <c r="P88" s="56"/>
      <c r="Q88" s="58"/>
      <c r="R88" s="76">
        <f t="shared" si="12"/>
        <v>0</v>
      </c>
      <c r="S88" s="59" t="str">
        <f t="shared" ca="1" si="13"/>
        <v xml:space="preserve"> </v>
      </c>
    </row>
    <row r="89" spans="1:19" x14ac:dyDescent="0.2">
      <c r="A89" s="46" t="s">
        <v>209</v>
      </c>
      <c r="B89" s="135" t="s">
        <v>116</v>
      </c>
      <c r="C89" s="135"/>
      <c r="D89" s="47"/>
      <c r="E89" s="77">
        <v>1</v>
      </c>
      <c r="F89" s="73">
        <f t="shared" si="10"/>
        <v>0</v>
      </c>
      <c r="G89" s="73">
        <f t="shared" si="6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11"/>
        <v>0</v>
      </c>
      <c r="P89" s="56"/>
      <c r="Q89" s="58"/>
      <c r="R89" s="76">
        <f t="shared" si="12"/>
        <v>0</v>
      </c>
      <c r="S89" s="59" t="str">
        <f t="shared" ca="1" si="13"/>
        <v xml:space="preserve"> </v>
      </c>
    </row>
    <row r="90" spans="1:19" x14ac:dyDescent="0.2">
      <c r="A90" s="46" t="s">
        <v>210</v>
      </c>
      <c r="B90" s="135" t="s">
        <v>116</v>
      </c>
      <c r="C90" s="135"/>
      <c r="D90" s="47"/>
      <c r="E90" s="77">
        <v>1</v>
      </c>
      <c r="F90" s="73">
        <f t="shared" si="10"/>
        <v>0</v>
      </c>
      <c r="G90" s="73">
        <f t="shared" si="6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11"/>
        <v>0</v>
      </c>
      <c r="P90" s="56"/>
      <c r="Q90" s="58"/>
      <c r="R90" s="76">
        <f t="shared" si="12"/>
        <v>0</v>
      </c>
      <c r="S90" s="59" t="str">
        <f t="shared" ca="1" si="13"/>
        <v xml:space="preserve"> </v>
      </c>
    </row>
    <row r="91" spans="1:19" x14ac:dyDescent="0.2">
      <c r="A91" s="46" t="s">
        <v>211</v>
      </c>
      <c r="B91" s="135" t="s">
        <v>116</v>
      </c>
      <c r="C91" s="135"/>
      <c r="D91" s="47"/>
      <c r="E91" s="77">
        <v>1</v>
      </c>
      <c r="F91" s="73">
        <f t="shared" si="10"/>
        <v>0</v>
      </c>
      <c r="G91" s="73">
        <f t="shared" si="6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11"/>
        <v>0</v>
      </c>
      <c r="P91" s="56"/>
      <c r="Q91" s="58"/>
      <c r="R91" s="76">
        <f t="shared" si="12"/>
        <v>0</v>
      </c>
      <c r="S91" s="59" t="str">
        <f t="shared" ca="1" si="13"/>
        <v xml:space="preserve"> </v>
      </c>
    </row>
    <row r="92" spans="1:19" x14ac:dyDescent="0.2">
      <c r="A92" s="46" t="s">
        <v>212</v>
      </c>
      <c r="B92" s="135" t="s">
        <v>116</v>
      </c>
      <c r="C92" s="135"/>
      <c r="D92" s="47"/>
      <c r="E92" s="77">
        <v>1</v>
      </c>
      <c r="F92" s="73">
        <f t="shared" si="10"/>
        <v>0</v>
      </c>
      <c r="G92" s="73">
        <f t="shared" si="6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11"/>
        <v>0</v>
      </c>
      <c r="P92" s="56"/>
      <c r="Q92" s="58"/>
      <c r="R92" s="76">
        <f t="shared" si="12"/>
        <v>0</v>
      </c>
      <c r="S92" s="59" t="str">
        <f t="shared" ca="1" si="13"/>
        <v xml:space="preserve"> </v>
      </c>
    </row>
    <row r="93" spans="1:19" x14ac:dyDescent="0.2">
      <c r="A93" s="46" t="s">
        <v>213</v>
      </c>
      <c r="B93" s="135" t="s">
        <v>116</v>
      </c>
      <c r="C93" s="135"/>
      <c r="D93" s="47"/>
      <c r="E93" s="77">
        <v>1</v>
      </c>
      <c r="F93" s="73">
        <f t="shared" si="10"/>
        <v>0</v>
      </c>
      <c r="G93" s="73">
        <f t="shared" si="6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11"/>
        <v>0</v>
      </c>
      <c r="P93" s="56"/>
      <c r="Q93" s="58"/>
      <c r="R93" s="76">
        <f t="shared" si="12"/>
        <v>0</v>
      </c>
      <c r="S93" s="59" t="str">
        <f t="shared" ca="1" si="13"/>
        <v xml:space="preserve"> </v>
      </c>
    </row>
    <row r="94" spans="1:19" x14ac:dyDescent="0.2">
      <c r="A94" s="46" t="s">
        <v>214</v>
      </c>
      <c r="B94" s="135" t="s">
        <v>116</v>
      </c>
      <c r="C94" s="135"/>
      <c r="D94" s="47"/>
      <c r="E94" s="77">
        <v>1</v>
      </c>
      <c r="F94" s="73">
        <f t="shared" si="10"/>
        <v>0</v>
      </c>
      <c r="G94" s="73">
        <f t="shared" si="6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11"/>
        <v>0</v>
      </c>
      <c r="P94" s="56"/>
      <c r="Q94" s="58"/>
      <c r="R94" s="76">
        <f t="shared" si="12"/>
        <v>0</v>
      </c>
      <c r="S94" s="59" t="str">
        <f t="shared" ca="1" si="13"/>
        <v xml:space="preserve"> </v>
      </c>
    </row>
    <row r="95" spans="1:19" x14ac:dyDescent="0.2">
      <c r="A95" s="46" t="s">
        <v>215</v>
      </c>
      <c r="B95" s="135" t="s">
        <v>116</v>
      </c>
      <c r="C95" s="135"/>
      <c r="D95" s="47"/>
      <c r="E95" s="77">
        <v>1</v>
      </c>
      <c r="F95" s="73">
        <f t="shared" si="10"/>
        <v>0</v>
      </c>
      <c r="G95" s="73">
        <f t="shared" si="6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11"/>
        <v>0</v>
      </c>
      <c r="P95" s="56"/>
      <c r="Q95" s="58"/>
      <c r="R95" s="76">
        <f t="shared" si="12"/>
        <v>0</v>
      </c>
      <c r="S95" s="59" t="str">
        <f t="shared" ca="1" si="13"/>
        <v xml:space="preserve"> </v>
      </c>
    </row>
    <row r="96" spans="1:19" x14ac:dyDescent="0.2">
      <c r="A96" s="46" t="s">
        <v>216</v>
      </c>
      <c r="B96" s="135" t="s">
        <v>116</v>
      </c>
      <c r="C96" s="135"/>
      <c r="D96" s="47"/>
      <c r="E96" s="77">
        <v>1</v>
      </c>
      <c r="F96" s="73">
        <f t="shared" si="10"/>
        <v>0</v>
      </c>
      <c r="G96" s="73">
        <f t="shared" si="6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11"/>
        <v>0</v>
      </c>
      <c r="P96" s="56"/>
      <c r="Q96" s="58"/>
      <c r="R96" s="76">
        <f t="shared" si="12"/>
        <v>0</v>
      </c>
      <c r="S96" s="59" t="str">
        <f t="shared" ca="1" si="13"/>
        <v xml:space="preserve"> </v>
      </c>
    </row>
    <row r="97" spans="1:19" x14ac:dyDescent="0.2">
      <c r="A97" s="46" t="s">
        <v>217</v>
      </c>
      <c r="B97" s="135" t="s">
        <v>116</v>
      </c>
      <c r="C97" s="135"/>
      <c r="D97" s="47"/>
      <c r="E97" s="77">
        <v>1</v>
      </c>
      <c r="F97" s="73">
        <f t="shared" si="10"/>
        <v>0</v>
      </c>
      <c r="G97" s="73">
        <f t="shared" si="6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11"/>
        <v>0</v>
      </c>
      <c r="P97" s="56"/>
      <c r="Q97" s="58"/>
      <c r="R97" s="76">
        <f t="shared" si="12"/>
        <v>0</v>
      </c>
      <c r="S97" s="59" t="str">
        <f t="shared" ca="1" si="13"/>
        <v xml:space="preserve"> </v>
      </c>
    </row>
    <row r="98" spans="1:19" x14ac:dyDescent="0.2">
      <c r="A98" s="46" t="s">
        <v>218</v>
      </c>
      <c r="B98" s="135" t="s">
        <v>116</v>
      </c>
      <c r="C98" s="135"/>
      <c r="D98" s="47"/>
      <c r="E98" s="77">
        <v>1</v>
      </c>
      <c r="F98" s="73">
        <f t="shared" si="10"/>
        <v>0</v>
      </c>
      <c r="G98" s="73">
        <f t="shared" si="6"/>
        <v>0</v>
      </c>
      <c r="H98" s="73">
        <f t="shared" si="1"/>
        <v>0</v>
      </c>
      <c r="I98" s="50"/>
      <c r="J98" s="45"/>
      <c r="K98" s="55"/>
      <c r="L98" s="56"/>
      <c r="M98" s="56"/>
      <c r="N98" s="56"/>
      <c r="O98" s="76" t="str">
        <f t="shared" si="11"/>
        <v>0</v>
      </c>
      <c r="P98" s="56"/>
      <c r="Q98" s="58"/>
      <c r="R98" s="76">
        <f t="shared" si="12"/>
        <v>0</v>
      </c>
      <c r="S98" s="59" t="str">
        <f t="shared" ca="1" si="13"/>
        <v xml:space="preserve"> </v>
      </c>
    </row>
    <row r="99" spans="1:19" x14ac:dyDescent="0.2">
      <c r="A99" s="46" t="s">
        <v>219</v>
      </c>
      <c r="B99" s="135" t="s">
        <v>116</v>
      </c>
      <c r="C99" s="135"/>
      <c r="D99" s="47"/>
      <c r="E99" s="77">
        <v>1</v>
      </c>
      <c r="F99" s="73">
        <f t="shared" si="10"/>
        <v>0</v>
      </c>
      <c r="G99" s="73">
        <f t="shared" si="6"/>
        <v>0</v>
      </c>
      <c r="H99" s="73">
        <f t="shared" si="1"/>
        <v>0</v>
      </c>
      <c r="I99" s="50"/>
      <c r="J99" s="45"/>
      <c r="K99" s="55"/>
      <c r="L99" s="56"/>
      <c r="M99" s="56"/>
      <c r="N99" s="56"/>
      <c r="O99" s="76" t="str">
        <f t="shared" si="11"/>
        <v>0</v>
      </c>
      <c r="P99" s="56"/>
      <c r="Q99" s="58"/>
      <c r="R99" s="76">
        <f t="shared" si="12"/>
        <v>0</v>
      </c>
      <c r="S99" s="59" t="str">
        <f t="shared" ca="1" si="13"/>
        <v xml:space="preserve"> </v>
      </c>
    </row>
    <row r="100" spans="1:19" ht="52.5" customHeight="1" x14ac:dyDescent="0.2">
      <c r="A100" s="51" t="s">
        <v>65</v>
      </c>
      <c r="B100" s="136" t="s">
        <v>79</v>
      </c>
      <c r="C100" s="137"/>
      <c r="D100" s="137"/>
      <c r="E100" s="137"/>
      <c r="F100" s="138"/>
      <c r="G100" s="74">
        <f>SUM(G101:G150)</f>
        <v>0</v>
      </c>
      <c r="H100" s="74">
        <f>SUM(H101:H150)</f>
        <v>0</v>
      </c>
      <c r="I100" s="60"/>
      <c r="J100" s="45"/>
      <c r="K100" s="54" t="s">
        <v>181</v>
      </c>
    </row>
    <row r="101" spans="1:19" x14ac:dyDescent="0.2">
      <c r="A101" s="151" t="s">
        <v>66</v>
      </c>
      <c r="B101" s="154" t="s">
        <v>112</v>
      </c>
      <c r="C101" s="50" t="s">
        <v>113</v>
      </c>
      <c r="D101" s="157" t="s">
        <v>5</v>
      </c>
      <c r="E101" s="160"/>
      <c r="F101" s="145" t="str">
        <f>IFERROR(ROUND(AVERAGE(K101:K105),2),"0")</f>
        <v>0</v>
      </c>
      <c r="G101" s="145">
        <f>ROUND(E101*F101,2)</f>
        <v>0</v>
      </c>
      <c r="H101" s="145">
        <f>ROUND(G101*$D$7,2)</f>
        <v>0</v>
      </c>
      <c r="I101" s="148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9" x14ac:dyDescent="0.2">
      <c r="A104" s="152"/>
      <c r="B104" s="155"/>
      <c r="C104" s="50" t="s">
        <v>113</v>
      </c>
      <c r="D104" s="158"/>
      <c r="E104" s="161"/>
      <c r="F104" s="146"/>
      <c r="G104" s="146"/>
      <c r="H104" s="146"/>
      <c r="I104" s="149"/>
      <c r="J104" s="61"/>
      <c r="K104" s="56"/>
    </row>
    <row r="105" spans="1:19" x14ac:dyDescent="0.2">
      <c r="A105" s="153"/>
      <c r="B105" s="156"/>
      <c r="C105" s="50" t="s">
        <v>113</v>
      </c>
      <c r="D105" s="159"/>
      <c r="E105" s="162"/>
      <c r="F105" s="147"/>
      <c r="G105" s="147"/>
      <c r="H105" s="147"/>
      <c r="I105" s="150"/>
      <c r="J105" s="61"/>
      <c r="K105" s="56"/>
    </row>
    <row r="106" spans="1:19" x14ac:dyDescent="0.2">
      <c r="A106" s="151" t="s">
        <v>67</v>
      </c>
      <c r="B106" s="154" t="s">
        <v>112</v>
      </c>
      <c r="C106" s="50" t="s">
        <v>113</v>
      </c>
      <c r="D106" s="157" t="s">
        <v>5</v>
      </c>
      <c r="E106" s="160"/>
      <c r="F106" s="145" t="str">
        <f t="shared" ref="F106" si="14">IFERROR(ROUND(AVERAGE(K106:K110),2),"0")</f>
        <v>0</v>
      </c>
      <c r="G106" s="145">
        <f>ROUND(E106*F106,2)</f>
        <v>0</v>
      </c>
      <c r="H106" s="145">
        <f>ROUND(G106*$D$7,2)</f>
        <v>0</v>
      </c>
      <c r="I106" s="148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9" x14ac:dyDescent="0.2">
      <c r="A109" s="152"/>
      <c r="B109" s="155"/>
      <c r="C109" s="50" t="s">
        <v>113</v>
      </c>
      <c r="D109" s="158"/>
      <c r="E109" s="161"/>
      <c r="F109" s="146"/>
      <c r="G109" s="146"/>
      <c r="H109" s="146"/>
      <c r="I109" s="149"/>
      <c r="J109" s="61"/>
      <c r="K109" s="56"/>
    </row>
    <row r="110" spans="1:19" x14ac:dyDescent="0.2">
      <c r="A110" s="153"/>
      <c r="B110" s="156"/>
      <c r="C110" s="50" t="s">
        <v>113</v>
      </c>
      <c r="D110" s="159"/>
      <c r="E110" s="162"/>
      <c r="F110" s="147"/>
      <c r="G110" s="147"/>
      <c r="H110" s="147"/>
      <c r="I110" s="150"/>
      <c r="J110" s="61"/>
      <c r="K110" s="56"/>
    </row>
    <row r="111" spans="1:19" x14ac:dyDescent="0.2">
      <c r="A111" s="151" t="s">
        <v>68</v>
      </c>
      <c r="B111" s="154" t="s">
        <v>112</v>
      </c>
      <c r="C111" s="50" t="s">
        <v>113</v>
      </c>
      <c r="D111" s="157" t="s">
        <v>5</v>
      </c>
      <c r="E111" s="160"/>
      <c r="F111" s="145" t="str">
        <f t="shared" ref="F111" si="15">IFERROR(ROUND(AVERAGE(K111:K115),2),"0")</f>
        <v>0</v>
      </c>
      <c r="G111" s="145">
        <f>ROUND(E111*F111,2)</f>
        <v>0</v>
      </c>
      <c r="H111" s="145">
        <f>ROUND(G111*$D$7,2)</f>
        <v>0</v>
      </c>
      <c r="I111" s="148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2"/>
      <c r="B114" s="155"/>
      <c r="C114" s="50" t="s">
        <v>113</v>
      </c>
      <c r="D114" s="158"/>
      <c r="E114" s="161"/>
      <c r="F114" s="146"/>
      <c r="G114" s="146"/>
      <c r="H114" s="146"/>
      <c r="I114" s="149"/>
      <c r="J114" s="61"/>
      <c r="K114" s="56"/>
    </row>
    <row r="115" spans="1:11" x14ac:dyDescent="0.2">
      <c r="A115" s="153"/>
      <c r="B115" s="156"/>
      <c r="C115" s="50" t="s">
        <v>113</v>
      </c>
      <c r="D115" s="159"/>
      <c r="E115" s="162"/>
      <c r="F115" s="147"/>
      <c r="G115" s="147"/>
      <c r="H115" s="147"/>
      <c r="I115" s="150"/>
      <c r="J115" s="61"/>
      <c r="K115" s="56"/>
    </row>
    <row r="116" spans="1:11" x14ac:dyDescent="0.2">
      <c r="A116" s="151" t="s">
        <v>69</v>
      </c>
      <c r="B116" s="154" t="s">
        <v>112</v>
      </c>
      <c r="C116" s="50" t="s">
        <v>113</v>
      </c>
      <c r="D116" s="157" t="s">
        <v>5</v>
      </c>
      <c r="E116" s="160"/>
      <c r="F116" s="145" t="str">
        <f t="shared" ref="F116" si="16">IFERROR(ROUND(AVERAGE(K116:K120),2),"0")</f>
        <v>0</v>
      </c>
      <c r="G116" s="145">
        <f>ROUND(E116*F116,2)</f>
        <v>0</v>
      </c>
      <c r="H116" s="145">
        <f>ROUND(G116*$D$7,2)</f>
        <v>0</v>
      </c>
      <c r="I116" s="148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2"/>
      <c r="B119" s="155"/>
      <c r="C119" s="50" t="s">
        <v>113</v>
      </c>
      <c r="D119" s="158"/>
      <c r="E119" s="161"/>
      <c r="F119" s="146"/>
      <c r="G119" s="146"/>
      <c r="H119" s="146"/>
      <c r="I119" s="149"/>
      <c r="J119" s="61"/>
      <c r="K119" s="56"/>
    </row>
    <row r="120" spans="1:11" x14ac:dyDescent="0.2">
      <c r="A120" s="153"/>
      <c r="B120" s="156"/>
      <c r="C120" s="50" t="s">
        <v>113</v>
      </c>
      <c r="D120" s="159"/>
      <c r="E120" s="162"/>
      <c r="F120" s="147"/>
      <c r="G120" s="147"/>
      <c r="H120" s="147"/>
      <c r="I120" s="150"/>
      <c r="J120" s="61"/>
      <c r="K120" s="56"/>
    </row>
    <row r="121" spans="1:11" x14ac:dyDescent="0.2">
      <c r="A121" s="151" t="s">
        <v>70</v>
      </c>
      <c r="B121" s="154" t="s">
        <v>112</v>
      </c>
      <c r="C121" s="50" t="s">
        <v>113</v>
      </c>
      <c r="D121" s="157" t="s">
        <v>5</v>
      </c>
      <c r="E121" s="160"/>
      <c r="F121" s="145" t="str">
        <f t="shared" ref="F121" si="17">IFERROR(ROUND(AVERAGE(K121:K125),2),"0")</f>
        <v>0</v>
      </c>
      <c r="G121" s="145">
        <f>ROUND(E121*F121,2)</f>
        <v>0</v>
      </c>
      <c r="H121" s="145">
        <f>ROUND(G121*$D$7,2)</f>
        <v>0</v>
      </c>
      <c r="I121" s="148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2"/>
      <c r="B124" s="155"/>
      <c r="C124" s="50" t="s">
        <v>113</v>
      </c>
      <c r="D124" s="158"/>
      <c r="E124" s="161"/>
      <c r="F124" s="146"/>
      <c r="G124" s="146"/>
      <c r="H124" s="146"/>
      <c r="I124" s="149"/>
      <c r="J124" s="61"/>
      <c r="K124" s="56"/>
    </row>
    <row r="125" spans="1:11" x14ac:dyDescent="0.2">
      <c r="A125" s="153"/>
      <c r="B125" s="156"/>
      <c r="C125" s="50" t="s">
        <v>113</v>
      </c>
      <c r="D125" s="159"/>
      <c r="E125" s="162"/>
      <c r="F125" s="147"/>
      <c r="G125" s="147"/>
      <c r="H125" s="147"/>
      <c r="I125" s="150"/>
      <c r="J125" s="61"/>
      <c r="K125" s="56"/>
    </row>
    <row r="126" spans="1:11" x14ac:dyDescent="0.2">
      <c r="A126" s="151" t="s">
        <v>74</v>
      </c>
      <c r="B126" s="154" t="s">
        <v>112</v>
      </c>
      <c r="C126" s="50" t="s">
        <v>113</v>
      </c>
      <c r="D126" s="157" t="s">
        <v>5</v>
      </c>
      <c r="E126" s="160"/>
      <c r="F126" s="145" t="str">
        <f t="shared" ref="F126" si="18">IFERROR(ROUND(AVERAGE(K126:K130),2),"0")</f>
        <v>0</v>
      </c>
      <c r="G126" s="145">
        <f>ROUND(E126*F126,2)</f>
        <v>0</v>
      </c>
      <c r="H126" s="145">
        <f>ROUND(G126*$D$7,2)</f>
        <v>0</v>
      </c>
      <c r="I126" s="148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2"/>
      <c r="B128" s="155"/>
      <c r="C128" s="50" t="s">
        <v>113</v>
      </c>
      <c r="D128" s="158"/>
      <c r="E128" s="161"/>
      <c r="F128" s="146"/>
      <c r="G128" s="146"/>
      <c r="H128" s="146"/>
      <c r="I128" s="149"/>
      <c r="J128" s="61"/>
      <c r="K128" s="56"/>
    </row>
    <row r="129" spans="1:11" x14ac:dyDescent="0.2">
      <c r="A129" s="152"/>
      <c r="B129" s="155"/>
      <c r="C129" s="50" t="s">
        <v>113</v>
      </c>
      <c r="D129" s="158"/>
      <c r="E129" s="161"/>
      <c r="F129" s="146"/>
      <c r="G129" s="146"/>
      <c r="H129" s="146"/>
      <c r="I129" s="149"/>
      <c r="J129" s="61"/>
      <c r="K129" s="56"/>
    </row>
    <row r="130" spans="1:11" x14ac:dyDescent="0.2">
      <c r="A130" s="153"/>
      <c r="B130" s="156"/>
      <c r="C130" s="50" t="s">
        <v>113</v>
      </c>
      <c r="D130" s="159"/>
      <c r="E130" s="162"/>
      <c r="F130" s="147"/>
      <c r="G130" s="147"/>
      <c r="H130" s="147"/>
      <c r="I130" s="150"/>
      <c r="J130" s="61"/>
      <c r="K130" s="56"/>
    </row>
    <row r="131" spans="1:11" x14ac:dyDescent="0.2">
      <c r="A131" s="151" t="s">
        <v>75</v>
      </c>
      <c r="B131" s="154" t="s">
        <v>112</v>
      </c>
      <c r="C131" s="50" t="s">
        <v>113</v>
      </c>
      <c r="D131" s="157" t="s">
        <v>5</v>
      </c>
      <c r="E131" s="160"/>
      <c r="F131" s="145" t="str">
        <f t="shared" ref="F131" si="19">IFERROR(ROUND(AVERAGE(K131:K135),2),"0")</f>
        <v>0</v>
      </c>
      <c r="G131" s="145">
        <f>ROUND(E131*F131,2)</f>
        <v>0</v>
      </c>
      <c r="H131" s="145">
        <f>ROUND(G131*$D$7,2)</f>
        <v>0</v>
      </c>
      <c r="I131" s="148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2"/>
      <c r="B133" s="155"/>
      <c r="C133" s="50" t="s">
        <v>113</v>
      </c>
      <c r="D133" s="158"/>
      <c r="E133" s="161"/>
      <c r="F133" s="146"/>
      <c r="G133" s="146"/>
      <c r="H133" s="146"/>
      <c r="I133" s="149"/>
      <c r="J133" s="61"/>
      <c r="K133" s="56"/>
    </row>
    <row r="134" spans="1:11" x14ac:dyDescent="0.2">
      <c r="A134" s="152"/>
      <c r="B134" s="155"/>
      <c r="C134" s="50" t="s">
        <v>113</v>
      </c>
      <c r="D134" s="158"/>
      <c r="E134" s="161"/>
      <c r="F134" s="146"/>
      <c r="G134" s="146"/>
      <c r="H134" s="146"/>
      <c r="I134" s="149"/>
      <c r="J134" s="61"/>
      <c r="K134" s="56"/>
    </row>
    <row r="135" spans="1:11" x14ac:dyDescent="0.2">
      <c r="A135" s="153"/>
      <c r="B135" s="156"/>
      <c r="C135" s="50" t="s">
        <v>113</v>
      </c>
      <c r="D135" s="159"/>
      <c r="E135" s="162"/>
      <c r="F135" s="147"/>
      <c r="G135" s="147"/>
      <c r="H135" s="147"/>
      <c r="I135" s="150"/>
      <c r="J135" s="61"/>
      <c r="K135" s="56"/>
    </row>
    <row r="136" spans="1:11" x14ac:dyDescent="0.2">
      <c r="A136" s="151" t="s">
        <v>76</v>
      </c>
      <c r="B136" s="154" t="s">
        <v>112</v>
      </c>
      <c r="C136" s="50" t="s">
        <v>113</v>
      </c>
      <c r="D136" s="157" t="s">
        <v>5</v>
      </c>
      <c r="E136" s="160"/>
      <c r="F136" s="145" t="str">
        <f t="shared" ref="F136" si="20">IFERROR(ROUND(AVERAGE(K136:K140),2),"0")</f>
        <v>0</v>
      </c>
      <c r="G136" s="145">
        <f>ROUND(E136*F136,2)</f>
        <v>0</v>
      </c>
      <c r="H136" s="145">
        <f>ROUND(G136*$D$7,2)</f>
        <v>0</v>
      </c>
      <c r="I136" s="148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2"/>
      <c r="B138" s="155"/>
      <c r="C138" s="50" t="s">
        <v>113</v>
      </c>
      <c r="D138" s="158"/>
      <c r="E138" s="161"/>
      <c r="F138" s="146"/>
      <c r="G138" s="146"/>
      <c r="H138" s="146"/>
      <c r="I138" s="149"/>
      <c r="J138" s="61"/>
      <c r="K138" s="56"/>
    </row>
    <row r="139" spans="1:11" x14ac:dyDescent="0.2">
      <c r="A139" s="152"/>
      <c r="B139" s="155"/>
      <c r="C139" s="50" t="s">
        <v>113</v>
      </c>
      <c r="D139" s="158"/>
      <c r="E139" s="161"/>
      <c r="F139" s="146"/>
      <c r="G139" s="146"/>
      <c r="H139" s="146"/>
      <c r="I139" s="149"/>
      <c r="J139" s="61"/>
      <c r="K139" s="56"/>
    </row>
    <row r="140" spans="1:11" x14ac:dyDescent="0.2">
      <c r="A140" s="153"/>
      <c r="B140" s="156"/>
      <c r="C140" s="50" t="s">
        <v>113</v>
      </c>
      <c r="D140" s="159"/>
      <c r="E140" s="162"/>
      <c r="F140" s="147"/>
      <c r="G140" s="147"/>
      <c r="H140" s="147"/>
      <c r="I140" s="150"/>
      <c r="J140" s="61"/>
      <c r="K140" s="56"/>
    </row>
    <row r="141" spans="1:11" x14ac:dyDescent="0.2">
      <c r="A141" s="151" t="s">
        <v>77</v>
      </c>
      <c r="B141" s="154" t="s">
        <v>112</v>
      </c>
      <c r="C141" s="50" t="s">
        <v>113</v>
      </c>
      <c r="D141" s="157" t="s">
        <v>5</v>
      </c>
      <c r="E141" s="160"/>
      <c r="F141" s="145" t="str">
        <f t="shared" ref="F141" si="21">IFERROR(ROUND(AVERAGE(K141:K145),2),"0")</f>
        <v>0</v>
      </c>
      <c r="G141" s="145">
        <f>ROUND(E141*F141,2)</f>
        <v>0</v>
      </c>
      <c r="H141" s="145">
        <f>ROUND(G141*$D$7,2)</f>
        <v>0</v>
      </c>
      <c r="I141" s="148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2"/>
      <c r="B143" s="155"/>
      <c r="C143" s="50" t="s">
        <v>113</v>
      </c>
      <c r="D143" s="158"/>
      <c r="E143" s="161"/>
      <c r="F143" s="146"/>
      <c r="G143" s="146"/>
      <c r="H143" s="146"/>
      <c r="I143" s="149"/>
      <c r="J143" s="61"/>
      <c r="K143" s="56"/>
    </row>
    <row r="144" spans="1:11" x14ac:dyDescent="0.2">
      <c r="A144" s="152"/>
      <c r="B144" s="155"/>
      <c r="C144" s="50" t="s">
        <v>113</v>
      </c>
      <c r="D144" s="158"/>
      <c r="E144" s="161"/>
      <c r="F144" s="146"/>
      <c r="G144" s="146"/>
      <c r="H144" s="146"/>
      <c r="I144" s="149"/>
      <c r="J144" s="61"/>
      <c r="K144" s="56"/>
    </row>
    <row r="145" spans="1:11" x14ac:dyDescent="0.2">
      <c r="A145" s="153"/>
      <c r="B145" s="156"/>
      <c r="C145" s="50" t="s">
        <v>113</v>
      </c>
      <c r="D145" s="159"/>
      <c r="E145" s="162"/>
      <c r="F145" s="147"/>
      <c r="G145" s="147"/>
      <c r="H145" s="147"/>
      <c r="I145" s="150"/>
      <c r="J145" s="61"/>
      <c r="K145" s="56"/>
    </row>
    <row r="146" spans="1:11" x14ac:dyDescent="0.2">
      <c r="A146" s="151" t="s">
        <v>78</v>
      </c>
      <c r="B146" s="154" t="s">
        <v>112</v>
      </c>
      <c r="C146" s="50" t="s">
        <v>113</v>
      </c>
      <c r="D146" s="157" t="s">
        <v>5</v>
      </c>
      <c r="E146" s="160"/>
      <c r="F146" s="145" t="str">
        <f t="shared" ref="F146" si="22">IFERROR(ROUND(AVERAGE(K146:K150),2),"0")</f>
        <v>0</v>
      </c>
      <c r="G146" s="145">
        <f>ROUND(E146*F146,2)</f>
        <v>0</v>
      </c>
      <c r="H146" s="145">
        <f>ROUND(G146*$D$7,2)</f>
        <v>0</v>
      </c>
      <c r="I146" s="148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2"/>
      <c r="B148" s="155"/>
      <c r="C148" s="50" t="s">
        <v>113</v>
      </c>
      <c r="D148" s="158"/>
      <c r="E148" s="161"/>
      <c r="F148" s="146"/>
      <c r="G148" s="146"/>
      <c r="H148" s="146"/>
      <c r="I148" s="149"/>
      <c r="J148" s="61"/>
      <c r="K148" s="56"/>
    </row>
    <row r="149" spans="1:11" x14ac:dyDescent="0.2">
      <c r="A149" s="152"/>
      <c r="B149" s="155"/>
      <c r="C149" s="50" t="s">
        <v>113</v>
      </c>
      <c r="D149" s="158"/>
      <c r="E149" s="161"/>
      <c r="F149" s="146"/>
      <c r="G149" s="146"/>
      <c r="H149" s="146"/>
      <c r="I149" s="149"/>
      <c r="J149" s="61"/>
      <c r="K149" s="56"/>
    </row>
    <row r="150" spans="1:11" x14ac:dyDescent="0.2">
      <c r="A150" s="153"/>
      <c r="B150" s="156"/>
      <c r="C150" s="50" t="s">
        <v>113</v>
      </c>
      <c r="D150" s="159"/>
      <c r="E150" s="162"/>
      <c r="F150" s="147"/>
      <c r="G150" s="147"/>
      <c r="H150" s="147"/>
      <c r="I150" s="150"/>
      <c r="J150" s="61"/>
      <c r="K150" s="56"/>
    </row>
    <row r="151" spans="1:11" ht="12.75" customHeight="1" x14ac:dyDescent="0.2">
      <c r="A151" s="51" t="s">
        <v>71</v>
      </c>
      <c r="B151" s="136" t="s">
        <v>80</v>
      </c>
      <c r="C151" s="137"/>
      <c r="D151" s="137"/>
      <c r="E151" s="137"/>
      <c r="F151" s="138"/>
      <c r="G151" s="74">
        <f>SUM(G152,G159,G166,G173,G180,G187,G194,G201,G208,G215)</f>
        <v>0</v>
      </c>
      <c r="H151" s="74">
        <f>SUM(H152,H159,H166,H173,H180,H187,H194,H201,H208,H215)</f>
        <v>0</v>
      </c>
      <c r="I151" s="60"/>
      <c r="J151" s="45"/>
    </row>
    <row r="152" spans="1:11" x14ac:dyDescent="0.2">
      <c r="A152" s="142" t="s">
        <v>182</v>
      </c>
      <c r="B152" s="139" t="s">
        <v>149</v>
      </c>
      <c r="C152" s="62" t="s">
        <v>150</v>
      </c>
      <c r="D152" s="63"/>
      <c r="E152" s="64"/>
      <c r="F152" s="57"/>
      <c r="G152" s="75">
        <f>SUM(G153:G158)</f>
        <v>0</v>
      </c>
      <c r="H152" s="75">
        <f>ROUND(G152*$D$7,2)</f>
        <v>0</v>
      </c>
      <c r="I152" s="139"/>
    </row>
    <row r="153" spans="1:11" x14ac:dyDescent="0.2">
      <c r="A153" s="143"/>
      <c r="B153" s="140"/>
      <c r="C153" s="65" t="s">
        <v>151</v>
      </c>
      <c r="D153" s="66"/>
      <c r="E153" s="67"/>
      <c r="F153" s="56"/>
      <c r="G153" s="76">
        <f t="shared" ref="G153:G158" si="23">ROUND(E153*F153,2)</f>
        <v>0</v>
      </c>
      <c r="H153" s="68"/>
      <c r="I153" s="140"/>
    </row>
    <row r="154" spans="1:11" ht="13.5" customHeight="1" x14ac:dyDescent="0.2">
      <c r="A154" s="143"/>
      <c r="B154" s="140"/>
      <c r="C154" s="65" t="s">
        <v>152</v>
      </c>
      <c r="D154" s="66"/>
      <c r="E154" s="67"/>
      <c r="F154" s="56"/>
      <c r="G154" s="76">
        <f t="shared" si="23"/>
        <v>0</v>
      </c>
      <c r="H154" s="68"/>
      <c r="I154" s="140"/>
    </row>
    <row r="155" spans="1:11" x14ac:dyDescent="0.2">
      <c r="A155" s="143"/>
      <c r="B155" s="140"/>
      <c r="C155" s="65" t="s">
        <v>153</v>
      </c>
      <c r="D155" s="66"/>
      <c r="E155" s="67"/>
      <c r="F155" s="56"/>
      <c r="G155" s="76">
        <f t="shared" si="23"/>
        <v>0</v>
      </c>
      <c r="H155" s="68"/>
      <c r="I155" s="140"/>
    </row>
    <row r="156" spans="1:11" x14ac:dyDescent="0.2">
      <c r="A156" s="143"/>
      <c r="B156" s="140"/>
      <c r="C156" s="65" t="s">
        <v>154</v>
      </c>
      <c r="D156" s="66"/>
      <c r="E156" s="67"/>
      <c r="F156" s="56"/>
      <c r="G156" s="76">
        <f t="shared" si="23"/>
        <v>0</v>
      </c>
      <c r="H156" s="68"/>
      <c r="I156" s="140"/>
    </row>
    <row r="157" spans="1:11" x14ac:dyDescent="0.2">
      <c r="A157" s="143"/>
      <c r="B157" s="140"/>
      <c r="C157" s="68" t="s">
        <v>155</v>
      </c>
      <c r="D157" s="66"/>
      <c r="E157" s="67"/>
      <c r="F157" s="56"/>
      <c r="G157" s="76">
        <f t="shared" si="23"/>
        <v>0</v>
      </c>
      <c r="H157" s="68"/>
      <c r="I157" s="140"/>
    </row>
    <row r="158" spans="1:11" x14ac:dyDescent="0.2">
      <c r="A158" s="144"/>
      <c r="B158" s="141"/>
      <c r="C158" s="68" t="s">
        <v>155</v>
      </c>
      <c r="D158" s="66"/>
      <c r="E158" s="67"/>
      <c r="F158" s="56"/>
      <c r="G158" s="76">
        <f t="shared" si="23"/>
        <v>0</v>
      </c>
      <c r="H158" s="68"/>
      <c r="I158" s="141"/>
    </row>
    <row r="159" spans="1:11" ht="12.75" customHeight="1" x14ac:dyDescent="0.2">
      <c r="A159" s="142" t="s">
        <v>183</v>
      </c>
      <c r="B159" s="139" t="s">
        <v>149</v>
      </c>
      <c r="C159" s="62" t="s">
        <v>150</v>
      </c>
      <c r="D159" s="63"/>
      <c r="E159" s="64"/>
      <c r="F159" s="57"/>
      <c r="G159" s="75">
        <f>SUM(G160:G165)</f>
        <v>0</v>
      </c>
      <c r="H159" s="75">
        <f>ROUND(G159*$D$7,2)</f>
        <v>0</v>
      </c>
      <c r="I159" s="139"/>
    </row>
    <row r="160" spans="1:11" x14ac:dyDescent="0.2">
      <c r="A160" s="143"/>
      <c r="B160" s="140"/>
      <c r="C160" s="65" t="s">
        <v>151</v>
      </c>
      <c r="D160" s="66"/>
      <c r="E160" s="67"/>
      <c r="F160" s="56"/>
      <c r="G160" s="76">
        <f t="shared" ref="G160:G165" si="24">ROUND(E160*F160,2)</f>
        <v>0</v>
      </c>
      <c r="H160" s="68"/>
      <c r="I160" s="140"/>
    </row>
    <row r="161" spans="1:9" x14ac:dyDescent="0.2">
      <c r="A161" s="143"/>
      <c r="B161" s="140"/>
      <c r="C161" s="65" t="s">
        <v>152</v>
      </c>
      <c r="D161" s="66"/>
      <c r="E161" s="67"/>
      <c r="F161" s="56"/>
      <c r="G161" s="76">
        <f t="shared" si="24"/>
        <v>0</v>
      </c>
      <c r="H161" s="68"/>
      <c r="I161" s="140"/>
    </row>
    <row r="162" spans="1:9" x14ac:dyDescent="0.2">
      <c r="A162" s="143"/>
      <c r="B162" s="140"/>
      <c r="C162" s="65" t="s">
        <v>153</v>
      </c>
      <c r="D162" s="66"/>
      <c r="E162" s="67"/>
      <c r="F162" s="56"/>
      <c r="G162" s="76">
        <f t="shared" si="24"/>
        <v>0</v>
      </c>
      <c r="H162" s="68"/>
      <c r="I162" s="140"/>
    </row>
    <row r="163" spans="1:9" x14ac:dyDescent="0.2">
      <c r="A163" s="143"/>
      <c r="B163" s="140"/>
      <c r="C163" s="65" t="s">
        <v>154</v>
      </c>
      <c r="D163" s="66"/>
      <c r="E163" s="67"/>
      <c r="F163" s="56"/>
      <c r="G163" s="76">
        <f t="shared" si="24"/>
        <v>0</v>
      </c>
      <c r="H163" s="68"/>
      <c r="I163" s="140"/>
    </row>
    <row r="164" spans="1:9" x14ac:dyDescent="0.2">
      <c r="A164" s="143"/>
      <c r="B164" s="140"/>
      <c r="C164" s="68" t="s">
        <v>155</v>
      </c>
      <c r="D164" s="66"/>
      <c r="E164" s="67"/>
      <c r="F164" s="56"/>
      <c r="G164" s="76">
        <f t="shared" si="24"/>
        <v>0</v>
      </c>
      <c r="H164" s="68"/>
      <c r="I164" s="140"/>
    </row>
    <row r="165" spans="1:9" x14ac:dyDescent="0.2">
      <c r="A165" s="144"/>
      <c r="B165" s="141"/>
      <c r="C165" s="68" t="s">
        <v>155</v>
      </c>
      <c r="D165" s="66"/>
      <c r="E165" s="67"/>
      <c r="F165" s="56"/>
      <c r="G165" s="76">
        <f t="shared" si="24"/>
        <v>0</v>
      </c>
      <c r="H165" s="68"/>
      <c r="I165" s="141"/>
    </row>
    <row r="166" spans="1:9" ht="12.75" customHeight="1" x14ac:dyDescent="0.2">
      <c r="A166" s="142" t="s">
        <v>184</v>
      </c>
      <c r="B166" s="139" t="s">
        <v>149</v>
      </c>
      <c r="C166" s="62" t="s">
        <v>150</v>
      </c>
      <c r="D166" s="63"/>
      <c r="E166" s="64"/>
      <c r="F166" s="57"/>
      <c r="G166" s="75">
        <f>SUM(G167:G172)</f>
        <v>0</v>
      </c>
      <c r="H166" s="75">
        <f>ROUND(G166*$D$7,2)</f>
        <v>0</v>
      </c>
      <c r="I166" s="139"/>
    </row>
    <row r="167" spans="1:9" x14ac:dyDescent="0.2">
      <c r="A167" s="143"/>
      <c r="B167" s="140"/>
      <c r="C167" s="65" t="s">
        <v>151</v>
      </c>
      <c r="D167" s="66"/>
      <c r="E167" s="67"/>
      <c r="F167" s="56"/>
      <c r="G167" s="76">
        <f t="shared" ref="G167:G172" si="25">ROUND(E167*F167,2)</f>
        <v>0</v>
      </c>
      <c r="H167" s="68"/>
      <c r="I167" s="140"/>
    </row>
    <row r="168" spans="1:9" x14ac:dyDescent="0.2">
      <c r="A168" s="143"/>
      <c r="B168" s="140"/>
      <c r="C168" s="65" t="s">
        <v>152</v>
      </c>
      <c r="D168" s="66"/>
      <c r="E168" s="67"/>
      <c r="F168" s="56"/>
      <c r="G168" s="76">
        <f t="shared" si="25"/>
        <v>0</v>
      </c>
      <c r="H168" s="68"/>
      <c r="I168" s="140"/>
    </row>
    <row r="169" spans="1:9" x14ac:dyDescent="0.2">
      <c r="A169" s="143"/>
      <c r="B169" s="140"/>
      <c r="C169" s="65" t="s">
        <v>153</v>
      </c>
      <c r="D169" s="66"/>
      <c r="E169" s="67"/>
      <c r="F169" s="56"/>
      <c r="G169" s="76">
        <f t="shared" si="25"/>
        <v>0</v>
      </c>
      <c r="H169" s="68"/>
      <c r="I169" s="140"/>
    </row>
    <row r="170" spans="1:9" x14ac:dyDescent="0.2">
      <c r="A170" s="143"/>
      <c r="B170" s="140"/>
      <c r="C170" s="65" t="s">
        <v>154</v>
      </c>
      <c r="D170" s="66"/>
      <c r="E170" s="67"/>
      <c r="F170" s="56"/>
      <c r="G170" s="76">
        <f t="shared" si="25"/>
        <v>0</v>
      </c>
      <c r="H170" s="68"/>
      <c r="I170" s="140"/>
    </row>
    <row r="171" spans="1:9" x14ac:dyDescent="0.2">
      <c r="A171" s="143"/>
      <c r="B171" s="140"/>
      <c r="C171" s="68" t="s">
        <v>155</v>
      </c>
      <c r="D171" s="66"/>
      <c r="E171" s="67"/>
      <c r="F171" s="56"/>
      <c r="G171" s="76">
        <f t="shared" si="25"/>
        <v>0</v>
      </c>
      <c r="H171" s="68"/>
      <c r="I171" s="140"/>
    </row>
    <row r="172" spans="1:9" x14ac:dyDescent="0.2">
      <c r="A172" s="144"/>
      <c r="B172" s="141"/>
      <c r="C172" s="68" t="s">
        <v>155</v>
      </c>
      <c r="D172" s="66"/>
      <c r="E172" s="67"/>
      <c r="F172" s="56"/>
      <c r="G172" s="76">
        <f t="shared" si="25"/>
        <v>0</v>
      </c>
      <c r="H172" s="68"/>
      <c r="I172" s="141"/>
    </row>
    <row r="173" spans="1:9" ht="12.75" customHeight="1" x14ac:dyDescent="0.2">
      <c r="A173" s="142" t="s">
        <v>185</v>
      </c>
      <c r="B173" s="139" t="s">
        <v>149</v>
      </c>
      <c r="C173" s="62" t="s">
        <v>150</v>
      </c>
      <c r="D173" s="63"/>
      <c r="E173" s="64"/>
      <c r="F173" s="57"/>
      <c r="G173" s="75">
        <f>SUM(G174:G179)</f>
        <v>0</v>
      </c>
      <c r="H173" s="75">
        <f>ROUND(G173*$D$7,2)</f>
        <v>0</v>
      </c>
      <c r="I173" s="139"/>
    </row>
    <row r="174" spans="1:9" ht="12.75" customHeight="1" x14ac:dyDescent="0.2">
      <c r="A174" s="143"/>
      <c r="B174" s="140"/>
      <c r="C174" s="65" t="s">
        <v>151</v>
      </c>
      <c r="D174" s="66"/>
      <c r="E174" s="67"/>
      <c r="F174" s="56"/>
      <c r="G174" s="76">
        <f t="shared" ref="G174:G179" si="26">ROUND(E174*F174,2)</f>
        <v>0</v>
      </c>
      <c r="H174" s="68"/>
      <c r="I174" s="140"/>
    </row>
    <row r="175" spans="1:9" ht="12.75" customHeight="1" x14ac:dyDescent="0.2">
      <c r="A175" s="143"/>
      <c r="B175" s="140"/>
      <c r="C175" s="65" t="s">
        <v>152</v>
      </c>
      <c r="D175" s="66"/>
      <c r="E175" s="67"/>
      <c r="F175" s="56"/>
      <c r="G175" s="76">
        <f t="shared" si="26"/>
        <v>0</v>
      </c>
      <c r="H175" s="68"/>
      <c r="I175" s="140"/>
    </row>
    <row r="176" spans="1:9" ht="12.75" customHeight="1" x14ac:dyDescent="0.2">
      <c r="A176" s="143"/>
      <c r="B176" s="140"/>
      <c r="C176" s="65" t="s">
        <v>153</v>
      </c>
      <c r="D176" s="66"/>
      <c r="E176" s="67"/>
      <c r="F176" s="56"/>
      <c r="G176" s="76">
        <f t="shared" si="26"/>
        <v>0</v>
      </c>
      <c r="H176" s="68"/>
      <c r="I176" s="140"/>
    </row>
    <row r="177" spans="1:9" ht="12.75" customHeight="1" x14ac:dyDescent="0.2">
      <c r="A177" s="143"/>
      <c r="B177" s="140"/>
      <c r="C177" s="65" t="s">
        <v>154</v>
      </c>
      <c r="D177" s="66"/>
      <c r="E177" s="67"/>
      <c r="F177" s="56"/>
      <c r="G177" s="76">
        <f t="shared" si="26"/>
        <v>0</v>
      </c>
      <c r="H177" s="68"/>
      <c r="I177" s="140"/>
    </row>
    <row r="178" spans="1:9" ht="12.75" customHeight="1" x14ac:dyDescent="0.2">
      <c r="A178" s="143"/>
      <c r="B178" s="140"/>
      <c r="C178" s="68" t="s">
        <v>155</v>
      </c>
      <c r="D178" s="66"/>
      <c r="E178" s="67"/>
      <c r="F178" s="56"/>
      <c r="G178" s="76">
        <f t="shared" si="26"/>
        <v>0</v>
      </c>
      <c r="H178" s="68"/>
      <c r="I178" s="140"/>
    </row>
    <row r="179" spans="1:9" ht="12.75" customHeight="1" x14ac:dyDescent="0.2">
      <c r="A179" s="144"/>
      <c r="B179" s="141"/>
      <c r="C179" s="68" t="s">
        <v>155</v>
      </c>
      <c r="D179" s="66"/>
      <c r="E179" s="67"/>
      <c r="F179" s="56"/>
      <c r="G179" s="76">
        <f t="shared" si="26"/>
        <v>0</v>
      </c>
      <c r="H179" s="68"/>
      <c r="I179" s="141"/>
    </row>
    <row r="180" spans="1:9" ht="12.75" customHeight="1" x14ac:dyDescent="0.2">
      <c r="A180" s="142" t="s">
        <v>186</v>
      </c>
      <c r="B180" s="139" t="s">
        <v>149</v>
      </c>
      <c r="C180" s="62" t="s">
        <v>150</v>
      </c>
      <c r="D180" s="63"/>
      <c r="E180" s="64"/>
      <c r="F180" s="57"/>
      <c r="G180" s="75">
        <f>SUM(G181:G186)</f>
        <v>0</v>
      </c>
      <c r="H180" s="75">
        <f>ROUND(G180*$D$7,2)</f>
        <v>0</v>
      </c>
      <c r="I180" s="139"/>
    </row>
    <row r="181" spans="1:9" ht="12.75" customHeight="1" x14ac:dyDescent="0.2">
      <c r="A181" s="143"/>
      <c r="B181" s="140"/>
      <c r="C181" s="65" t="s">
        <v>151</v>
      </c>
      <c r="D181" s="66"/>
      <c r="E181" s="67"/>
      <c r="F181" s="56"/>
      <c r="G181" s="76">
        <f t="shared" ref="G181:G186" si="27">ROUND(E181*F181,2)</f>
        <v>0</v>
      </c>
      <c r="H181" s="68"/>
      <c r="I181" s="140"/>
    </row>
    <row r="182" spans="1:9" ht="12.75" customHeight="1" x14ac:dyDescent="0.2">
      <c r="A182" s="143"/>
      <c r="B182" s="140"/>
      <c r="C182" s="65" t="s">
        <v>152</v>
      </c>
      <c r="D182" s="66"/>
      <c r="E182" s="67"/>
      <c r="F182" s="56"/>
      <c r="G182" s="76">
        <f t="shared" si="27"/>
        <v>0</v>
      </c>
      <c r="H182" s="68"/>
      <c r="I182" s="140"/>
    </row>
    <row r="183" spans="1:9" ht="12.75" customHeight="1" x14ac:dyDescent="0.2">
      <c r="A183" s="143"/>
      <c r="B183" s="140"/>
      <c r="C183" s="65" t="s">
        <v>153</v>
      </c>
      <c r="D183" s="66"/>
      <c r="E183" s="67"/>
      <c r="F183" s="56"/>
      <c r="G183" s="76">
        <f t="shared" si="27"/>
        <v>0</v>
      </c>
      <c r="H183" s="68"/>
      <c r="I183" s="140"/>
    </row>
    <row r="184" spans="1:9" ht="12.75" customHeight="1" x14ac:dyDescent="0.2">
      <c r="A184" s="143"/>
      <c r="B184" s="140"/>
      <c r="C184" s="65" t="s">
        <v>154</v>
      </c>
      <c r="D184" s="66"/>
      <c r="E184" s="67"/>
      <c r="F184" s="56"/>
      <c r="G184" s="76">
        <f t="shared" si="27"/>
        <v>0</v>
      </c>
      <c r="H184" s="68"/>
      <c r="I184" s="140"/>
    </row>
    <row r="185" spans="1:9" ht="12.75" customHeight="1" x14ac:dyDescent="0.2">
      <c r="A185" s="143"/>
      <c r="B185" s="140"/>
      <c r="C185" s="68" t="s">
        <v>155</v>
      </c>
      <c r="D185" s="66"/>
      <c r="E185" s="67"/>
      <c r="F185" s="56"/>
      <c r="G185" s="76">
        <f t="shared" si="27"/>
        <v>0</v>
      </c>
      <c r="H185" s="68"/>
      <c r="I185" s="140"/>
    </row>
    <row r="186" spans="1:9" ht="12.75" customHeight="1" x14ac:dyDescent="0.2">
      <c r="A186" s="144"/>
      <c r="B186" s="141"/>
      <c r="C186" s="68" t="s">
        <v>155</v>
      </c>
      <c r="D186" s="66"/>
      <c r="E186" s="67"/>
      <c r="F186" s="56"/>
      <c r="G186" s="76">
        <f t="shared" si="27"/>
        <v>0</v>
      </c>
      <c r="H186" s="68"/>
      <c r="I186" s="141"/>
    </row>
    <row r="187" spans="1:9" ht="12.75" customHeight="1" x14ac:dyDescent="0.2">
      <c r="A187" s="142" t="s">
        <v>187</v>
      </c>
      <c r="B187" s="139" t="s">
        <v>149</v>
      </c>
      <c r="C187" s="62" t="s">
        <v>150</v>
      </c>
      <c r="D187" s="63"/>
      <c r="E187" s="64"/>
      <c r="F187" s="57"/>
      <c r="G187" s="75">
        <f>SUM(G188:G193)</f>
        <v>0</v>
      </c>
      <c r="H187" s="75">
        <f>ROUND(G187*$D$7,2)</f>
        <v>0</v>
      </c>
      <c r="I187" s="139"/>
    </row>
    <row r="188" spans="1:9" ht="12.75" customHeight="1" x14ac:dyDescent="0.2">
      <c r="A188" s="143"/>
      <c r="B188" s="140"/>
      <c r="C188" s="65" t="s">
        <v>151</v>
      </c>
      <c r="D188" s="66"/>
      <c r="E188" s="67"/>
      <c r="F188" s="56"/>
      <c r="G188" s="76">
        <f t="shared" ref="G188:G193" si="28">ROUND(E188*F188,2)</f>
        <v>0</v>
      </c>
      <c r="H188" s="68"/>
      <c r="I188" s="140"/>
    </row>
    <row r="189" spans="1:9" ht="12.75" customHeight="1" x14ac:dyDescent="0.2">
      <c r="A189" s="143"/>
      <c r="B189" s="140"/>
      <c r="C189" s="65" t="s">
        <v>152</v>
      </c>
      <c r="D189" s="66"/>
      <c r="E189" s="67"/>
      <c r="F189" s="56"/>
      <c r="G189" s="76">
        <f t="shared" si="28"/>
        <v>0</v>
      </c>
      <c r="H189" s="68"/>
      <c r="I189" s="140"/>
    </row>
    <row r="190" spans="1:9" ht="12.75" customHeight="1" x14ac:dyDescent="0.2">
      <c r="A190" s="143"/>
      <c r="B190" s="140"/>
      <c r="C190" s="65" t="s">
        <v>153</v>
      </c>
      <c r="D190" s="66"/>
      <c r="E190" s="67"/>
      <c r="F190" s="56"/>
      <c r="G190" s="76">
        <f t="shared" si="28"/>
        <v>0</v>
      </c>
      <c r="H190" s="68"/>
      <c r="I190" s="140"/>
    </row>
    <row r="191" spans="1:9" ht="12.75" customHeight="1" x14ac:dyDescent="0.2">
      <c r="A191" s="143"/>
      <c r="B191" s="140"/>
      <c r="C191" s="65" t="s">
        <v>154</v>
      </c>
      <c r="D191" s="66"/>
      <c r="E191" s="67"/>
      <c r="F191" s="56"/>
      <c r="G191" s="76">
        <f t="shared" si="28"/>
        <v>0</v>
      </c>
      <c r="H191" s="68"/>
      <c r="I191" s="140"/>
    </row>
    <row r="192" spans="1:9" ht="12.75" customHeight="1" x14ac:dyDescent="0.2">
      <c r="A192" s="143"/>
      <c r="B192" s="140"/>
      <c r="C192" s="68" t="s">
        <v>155</v>
      </c>
      <c r="D192" s="66"/>
      <c r="E192" s="67"/>
      <c r="F192" s="56"/>
      <c r="G192" s="76">
        <f t="shared" si="28"/>
        <v>0</v>
      </c>
      <c r="H192" s="68"/>
      <c r="I192" s="140"/>
    </row>
    <row r="193" spans="1:9" ht="12.75" customHeight="1" x14ac:dyDescent="0.2">
      <c r="A193" s="144"/>
      <c r="B193" s="141"/>
      <c r="C193" s="68" t="s">
        <v>155</v>
      </c>
      <c r="D193" s="66"/>
      <c r="E193" s="67"/>
      <c r="F193" s="56"/>
      <c r="G193" s="76">
        <f t="shared" si="28"/>
        <v>0</v>
      </c>
      <c r="H193" s="68"/>
      <c r="I193" s="141"/>
    </row>
    <row r="194" spans="1:9" ht="12.75" customHeight="1" x14ac:dyDescent="0.2">
      <c r="A194" s="142" t="s">
        <v>188</v>
      </c>
      <c r="B194" s="139" t="s">
        <v>149</v>
      </c>
      <c r="C194" s="62" t="s">
        <v>150</v>
      </c>
      <c r="D194" s="63"/>
      <c r="E194" s="64"/>
      <c r="F194" s="57"/>
      <c r="G194" s="75">
        <f>SUM(G195:G200)</f>
        <v>0</v>
      </c>
      <c r="H194" s="75">
        <f>ROUND(G194*$D$7,2)</f>
        <v>0</v>
      </c>
      <c r="I194" s="139"/>
    </row>
    <row r="195" spans="1:9" ht="12.75" customHeight="1" x14ac:dyDescent="0.2">
      <c r="A195" s="143"/>
      <c r="B195" s="140"/>
      <c r="C195" s="65" t="s">
        <v>151</v>
      </c>
      <c r="D195" s="66"/>
      <c r="E195" s="67"/>
      <c r="F195" s="56"/>
      <c r="G195" s="76">
        <f t="shared" ref="G195:G200" si="29">ROUND(E195*F195,2)</f>
        <v>0</v>
      </c>
      <c r="H195" s="68"/>
      <c r="I195" s="140"/>
    </row>
    <row r="196" spans="1:9" ht="12.75" customHeight="1" x14ac:dyDescent="0.2">
      <c r="A196" s="143"/>
      <c r="B196" s="140"/>
      <c r="C196" s="65" t="s">
        <v>152</v>
      </c>
      <c r="D196" s="66"/>
      <c r="E196" s="67"/>
      <c r="F196" s="56"/>
      <c r="G196" s="76">
        <f t="shared" si="29"/>
        <v>0</v>
      </c>
      <c r="H196" s="68"/>
      <c r="I196" s="140"/>
    </row>
    <row r="197" spans="1:9" ht="12.75" customHeight="1" x14ac:dyDescent="0.2">
      <c r="A197" s="143"/>
      <c r="B197" s="140"/>
      <c r="C197" s="65" t="s">
        <v>153</v>
      </c>
      <c r="D197" s="66"/>
      <c r="E197" s="67"/>
      <c r="F197" s="56"/>
      <c r="G197" s="76">
        <f t="shared" si="29"/>
        <v>0</v>
      </c>
      <c r="H197" s="68"/>
      <c r="I197" s="140"/>
    </row>
    <row r="198" spans="1:9" ht="12.75" customHeight="1" x14ac:dyDescent="0.2">
      <c r="A198" s="143"/>
      <c r="B198" s="140"/>
      <c r="C198" s="65" t="s">
        <v>154</v>
      </c>
      <c r="D198" s="66"/>
      <c r="E198" s="67"/>
      <c r="F198" s="56"/>
      <c r="G198" s="76">
        <f t="shared" si="29"/>
        <v>0</v>
      </c>
      <c r="H198" s="68"/>
      <c r="I198" s="140"/>
    </row>
    <row r="199" spans="1:9" ht="12.75" customHeight="1" x14ac:dyDescent="0.2">
      <c r="A199" s="143"/>
      <c r="B199" s="140"/>
      <c r="C199" s="68" t="s">
        <v>155</v>
      </c>
      <c r="D199" s="66"/>
      <c r="E199" s="67"/>
      <c r="F199" s="56"/>
      <c r="G199" s="76">
        <f t="shared" si="29"/>
        <v>0</v>
      </c>
      <c r="H199" s="68"/>
      <c r="I199" s="140"/>
    </row>
    <row r="200" spans="1:9" ht="12.75" customHeight="1" x14ac:dyDescent="0.2">
      <c r="A200" s="144"/>
      <c r="B200" s="141"/>
      <c r="C200" s="68" t="s">
        <v>155</v>
      </c>
      <c r="D200" s="66"/>
      <c r="E200" s="67"/>
      <c r="F200" s="56"/>
      <c r="G200" s="76">
        <f t="shared" si="29"/>
        <v>0</v>
      </c>
      <c r="H200" s="68"/>
      <c r="I200" s="141"/>
    </row>
    <row r="201" spans="1:9" ht="12.75" customHeight="1" x14ac:dyDescent="0.2">
      <c r="A201" s="142" t="s">
        <v>189</v>
      </c>
      <c r="B201" s="139" t="s">
        <v>149</v>
      </c>
      <c r="C201" s="62" t="s">
        <v>150</v>
      </c>
      <c r="D201" s="63"/>
      <c r="E201" s="64"/>
      <c r="F201" s="57"/>
      <c r="G201" s="75">
        <f>SUM(G202:G207)</f>
        <v>0</v>
      </c>
      <c r="H201" s="75">
        <f>ROUND(G201*$D$7,2)</f>
        <v>0</v>
      </c>
      <c r="I201" s="139"/>
    </row>
    <row r="202" spans="1:9" ht="12.75" customHeight="1" x14ac:dyDescent="0.2">
      <c r="A202" s="143"/>
      <c r="B202" s="140"/>
      <c r="C202" s="65" t="s">
        <v>151</v>
      </c>
      <c r="D202" s="66"/>
      <c r="E202" s="67"/>
      <c r="F202" s="56"/>
      <c r="G202" s="76">
        <f t="shared" ref="G202:G207" si="30">ROUND(E202*F202,2)</f>
        <v>0</v>
      </c>
      <c r="H202" s="68"/>
      <c r="I202" s="140"/>
    </row>
    <row r="203" spans="1:9" ht="12.75" customHeight="1" x14ac:dyDescent="0.2">
      <c r="A203" s="143"/>
      <c r="B203" s="140"/>
      <c r="C203" s="65" t="s">
        <v>152</v>
      </c>
      <c r="D203" s="66"/>
      <c r="E203" s="67"/>
      <c r="F203" s="56"/>
      <c r="G203" s="76">
        <f t="shared" si="30"/>
        <v>0</v>
      </c>
      <c r="H203" s="68"/>
      <c r="I203" s="140"/>
    </row>
    <row r="204" spans="1:9" ht="12.75" customHeight="1" x14ac:dyDescent="0.2">
      <c r="A204" s="143"/>
      <c r="B204" s="140"/>
      <c r="C204" s="65" t="s">
        <v>153</v>
      </c>
      <c r="D204" s="66"/>
      <c r="E204" s="67"/>
      <c r="F204" s="56"/>
      <c r="G204" s="76">
        <f t="shared" si="30"/>
        <v>0</v>
      </c>
      <c r="H204" s="68"/>
      <c r="I204" s="140"/>
    </row>
    <row r="205" spans="1:9" ht="12.75" customHeight="1" x14ac:dyDescent="0.2">
      <c r="A205" s="143"/>
      <c r="B205" s="140"/>
      <c r="C205" s="65" t="s">
        <v>154</v>
      </c>
      <c r="D205" s="66"/>
      <c r="E205" s="67"/>
      <c r="F205" s="56"/>
      <c r="G205" s="76">
        <f t="shared" si="30"/>
        <v>0</v>
      </c>
      <c r="H205" s="68"/>
      <c r="I205" s="140"/>
    </row>
    <row r="206" spans="1:9" ht="12.75" customHeight="1" x14ac:dyDescent="0.2">
      <c r="A206" s="143"/>
      <c r="B206" s="140"/>
      <c r="C206" s="68" t="s">
        <v>155</v>
      </c>
      <c r="D206" s="66"/>
      <c r="E206" s="67"/>
      <c r="F206" s="56"/>
      <c r="G206" s="76">
        <f t="shared" si="30"/>
        <v>0</v>
      </c>
      <c r="H206" s="68"/>
      <c r="I206" s="140"/>
    </row>
    <row r="207" spans="1:9" ht="12.75" customHeight="1" x14ac:dyDescent="0.2">
      <c r="A207" s="144"/>
      <c r="B207" s="141"/>
      <c r="C207" s="68" t="s">
        <v>155</v>
      </c>
      <c r="D207" s="66"/>
      <c r="E207" s="67"/>
      <c r="F207" s="56"/>
      <c r="G207" s="76">
        <f t="shared" si="30"/>
        <v>0</v>
      </c>
      <c r="H207" s="68"/>
      <c r="I207" s="141"/>
    </row>
    <row r="208" spans="1:9" ht="12.75" customHeight="1" x14ac:dyDescent="0.2">
      <c r="A208" s="142" t="s">
        <v>190</v>
      </c>
      <c r="B208" s="139" t="s">
        <v>149</v>
      </c>
      <c r="C208" s="62" t="s">
        <v>150</v>
      </c>
      <c r="D208" s="63"/>
      <c r="E208" s="64"/>
      <c r="F208" s="57"/>
      <c r="G208" s="75">
        <f>SUM(G209:G214)</f>
        <v>0</v>
      </c>
      <c r="H208" s="75">
        <f>ROUND(G208*$D$7,2)</f>
        <v>0</v>
      </c>
      <c r="I208" s="139"/>
    </row>
    <row r="209" spans="1:12" ht="12.75" customHeight="1" x14ac:dyDescent="0.2">
      <c r="A209" s="143"/>
      <c r="B209" s="140"/>
      <c r="C209" s="65" t="s">
        <v>151</v>
      </c>
      <c r="D209" s="66"/>
      <c r="E209" s="67"/>
      <c r="F209" s="56"/>
      <c r="G209" s="76">
        <f t="shared" ref="G209:G214" si="31">ROUND(E209*F209,2)</f>
        <v>0</v>
      </c>
      <c r="H209" s="68"/>
      <c r="I209" s="140"/>
    </row>
    <row r="210" spans="1:12" ht="12.75" customHeight="1" x14ac:dyDescent="0.2">
      <c r="A210" s="143"/>
      <c r="B210" s="140"/>
      <c r="C210" s="65" t="s">
        <v>152</v>
      </c>
      <c r="D210" s="66"/>
      <c r="E210" s="67"/>
      <c r="F210" s="56"/>
      <c r="G210" s="76">
        <f t="shared" si="31"/>
        <v>0</v>
      </c>
      <c r="H210" s="68"/>
      <c r="I210" s="140"/>
    </row>
    <row r="211" spans="1:12" ht="12.75" customHeight="1" x14ac:dyDescent="0.2">
      <c r="A211" s="143"/>
      <c r="B211" s="140"/>
      <c r="C211" s="65" t="s">
        <v>153</v>
      </c>
      <c r="D211" s="66"/>
      <c r="E211" s="67"/>
      <c r="F211" s="56"/>
      <c r="G211" s="76">
        <f t="shared" si="31"/>
        <v>0</v>
      </c>
      <c r="H211" s="68"/>
      <c r="I211" s="140"/>
    </row>
    <row r="212" spans="1:12" ht="12.75" customHeight="1" x14ac:dyDescent="0.2">
      <c r="A212" s="143"/>
      <c r="B212" s="140"/>
      <c r="C212" s="65" t="s">
        <v>154</v>
      </c>
      <c r="D212" s="66"/>
      <c r="E212" s="67"/>
      <c r="F212" s="56"/>
      <c r="G212" s="76">
        <f t="shared" si="31"/>
        <v>0</v>
      </c>
      <c r="H212" s="68"/>
      <c r="I212" s="140"/>
    </row>
    <row r="213" spans="1:12" ht="12.75" customHeight="1" x14ac:dyDescent="0.2">
      <c r="A213" s="143"/>
      <c r="B213" s="140"/>
      <c r="C213" s="68" t="s">
        <v>155</v>
      </c>
      <c r="D213" s="66"/>
      <c r="E213" s="67"/>
      <c r="F213" s="56"/>
      <c r="G213" s="76">
        <f t="shared" si="31"/>
        <v>0</v>
      </c>
      <c r="H213" s="68"/>
      <c r="I213" s="140"/>
    </row>
    <row r="214" spans="1:12" ht="12.75" customHeight="1" x14ac:dyDescent="0.2">
      <c r="A214" s="144"/>
      <c r="B214" s="141"/>
      <c r="C214" s="68" t="s">
        <v>155</v>
      </c>
      <c r="D214" s="66"/>
      <c r="E214" s="67"/>
      <c r="F214" s="56"/>
      <c r="G214" s="76">
        <f t="shared" si="31"/>
        <v>0</v>
      </c>
      <c r="H214" s="68"/>
      <c r="I214" s="141"/>
    </row>
    <row r="215" spans="1:12" ht="12.75" customHeight="1" x14ac:dyDescent="0.2">
      <c r="A215" s="142" t="s">
        <v>191</v>
      </c>
      <c r="B215" s="139" t="s">
        <v>149</v>
      </c>
      <c r="C215" s="62" t="s">
        <v>150</v>
      </c>
      <c r="D215" s="63"/>
      <c r="E215" s="64"/>
      <c r="F215" s="57"/>
      <c r="G215" s="75">
        <f>SUM(G216:G221)</f>
        <v>0</v>
      </c>
      <c r="H215" s="75">
        <f>ROUND(G215*$D$7,2)</f>
        <v>0</v>
      </c>
      <c r="I215" s="139"/>
    </row>
    <row r="216" spans="1:12" ht="12.75" customHeight="1" x14ac:dyDescent="0.2">
      <c r="A216" s="143"/>
      <c r="B216" s="140"/>
      <c r="C216" s="65" t="s">
        <v>151</v>
      </c>
      <c r="D216" s="66"/>
      <c r="E216" s="67"/>
      <c r="F216" s="56"/>
      <c r="G216" s="76">
        <f t="shared" ref="G216:G221" si="32">ROUND(E216*F216,2)</f>
        <v>0</v>
      </c>
      <c r="H216" s="68"/>
      <c r="I216" s="140"/>
    </row>
    <row r="217" spans="1:12" ht="12.75" customHeight="1" x14ac:dyDescent="0.2">
      <c r="A217" s="143"/>
      <c r="B217" s="140"/>
      <c r="C217" s="65" t="s">
        <v>152</v>
      </c>
      <c r="D217" s="66"/>
      <c r="E217" s="67"/>
      <c r="F217" s="56"/>
      <c r="G217" s="76">
        <f t="shared" si="32"/>
        <v>0</v>
      </c>
      <c r="H217" s="68"/>
      <c r="I217" s="140"/>
    </row>
    <row r="218" spans="1:12" ht="12.75" customHeight="1" x14ac:dyDescent="0.2">
      <c r="A218" s="143"/>
      <c r="B218" s="140"/>
      <c r="C218" s="65" t="s">
        <v>153</v>
      </c>
      <c r="D218" s="66"/>
      <c r="E218" s="67"/>
      <c r="F218" s="56"/>
      <c r="G218" s="76">
        <f t="shared" si="32"/>
        <v>0</v>
      </c>
      <c r="H218" s="68"/>
      <c r="I218" s="140"/>
    </row>
    <row r="219" spans="1:12" x14ac:dyDescent="0.2">
      <c r="A219" s="143"/>
      <c r="B219" s="140"/>
      <c r="C219" s="65" t="s">
        <v>154</v>
      </c>
      <c r="D219" s="66"/>
      <c r="E219" s="67"/>
      <c r="F219" s="56"/>
      <c r="G219" s="76">
        <f t="shared" si="32"/>
        <v>0</v>
      </c>
      <c r="H219" s="68"/>
      <c r="I219" s="140"/>
    </row>
    <row r="220" spans="1:12" x14ac:dyDescent="0.2">
      <c r="A220" s="143"/>
      <c r="B220" s="140"/>
      <c r="C220" s="68" t="s">
        <v>155</v>
      </c>
      <c r="D220" s="66"/>
      <c r="E220" s="67"/>
      <c r="F220" s="56"/>
      <c r="G220" s="76">
        <f t="shared" si="32"/>
        <v>0</v>
      </c>
      <c r="H220" s="68"/>
      <c r="I220" s="140"/>
    </row>
    <row r="221" spans="1:12" x14ac:dyDescent="0.2">
      <c r="A221" s="144"/>
      <c r="B221" s="141"/>
      <c r="C221" s="68" t="s">
        <v>155</v>
      </c>
      <c r="D221" s="66"/>
      <c r="E221" s="67"/>
      <c r="F221" s="56"/>
      <c r="G221" s="76">
        <f t="shared" si="32"/>
        <v>0</v>
      </c>
      <c r="H221" s="68"/>
      <c r="I221" s="141"/>
    </row>
    <row r="222" spans="1:12" ht="26.25" customHeight="1" x14ac:dyDescent="0.2">
      <c r="A222" s="51" t="s">
        <v>98</v>
      </c>
      <c r="B222" s="175" t="s">
        <v>81</v>
      </c>
      <c r="C222" s="175"/>
      <c r="D222" s="175"/>
      <c r="E222" s="175"/>
      <c r="F222" s="175"/>
      <c r="G222" s="74">
        <f>SUM(G223:G239)</f>
        <v>0</v>
      </c>
      <c r="H222" s="74">
        <f>SUM(H223:H239)</f>
        <v>0</v>
      </c>
      <c r="I222" s="60"/>
      <c r="J222" s="45"/>
      <c r="K222" s="54" t="s">
        <v>148</v>
      </c>
      <c r="L222" s="54" t="s">
        <v>143</v>
      </c>
    </row>
    <row r="223" spans="1:12" x14ac:dyDescent="0.2">
      <c r="A223" s="46" t="s">
        <v>99</v>
      </c>
      <c r="B223" s="135" t="s">
        <v>72</v>
      </c>
      <c r="C223" s="135"/>
      <c r="D223" s="69" t="s">
        <v>125</v>
      </c>
      <c r="E223" s="70"/>
      <c r="F223" s="73">
        <f>K223*L223</f>
        <v>0</v>
      </c>
      <c r="G223" s="73">
        <f t="shared" si="0"/>
        <v>0</v>
      </c>
      <c r="H223" s="73">
        <f>ROUND(G223*$D$7,2)</f>
        <v>0</v>
      </c>
      <c r="I223" s="50"/>
      <c r="J223" s="45"/>
      <c r="K223" s="56"/>
      <c r="L223" s="56"/>
    </row>
    <row r="224" spans="1:12" x14ac:dyDescent="0.2">
      <c r="A224" s="46" t="s">
        <v>100</v>
      </c>
      <c r="B224" s="135" t="s">
        <v>72</v>
      </c>
      <c r="C224" s="135"/>
      <c r="D224" s="69" t="s">
        <v>125</v>
      </c>
      <c r="E224" s="70"/>
      <c r="F224" s="73">
        <f t="shared" ref="F224:F235" si="33">K224*L224</f>
        <v>0</v>
      </c>
      <c r="G224" s="73">
        <f t="shared" si="0"/>
        <v>0</v>
      </c>
      <c r="H224" s="73">
        <f t="shared" ref="H224:H235" si="34">ROUND(G224*$D$7,2)</f>
        <v>0</v>
      </c>
      <c r="I224" s="50"/>
      <c r="J224" s="45"/>
      <c r="K224" s="56"/>
      <c r="L224" s="56"/>
    </row>
    <row r="225" spans="1:12" x14ac:dyDescent="0.2">
      <c r="A225" s="46" t="s">
        <v>101</v>
      </c>
      <c r="B225" s="135" t="s">
        <v>72</v>
      </c>
      <c r="C225" s="135"/>
      <c r="D225" s="69" t="s">
        <v>125</v>
      </c>
      <c r="E225" s="70"/>
      <c r="F225" s="73">
        <f t="shared" si="33"/>
        <v>0</v>
      </c>
      <c r="G225" s="73">
        <f t="shared" si="0"/>
        <v>0</v>
      </c>
      <c r="H225" s="73">
        <f t="shared" si="34"/>
        <v>0</v>
      </c>
      <c r="I225" s="50"/>
      <c r="J225" s="45"/>
      <c r="K225" s="56"/>
      <c r="L225" s="56"/>
    </row>
    <row r="226" spans="1:12" x14ac:dyDescent="0.2">
      <c r="A226" s="46" t="s">
        <v>102</v>
      </c>
      <c r="B226" s="135" t="s">
        <v>72</v>
      </c>
      <c r="C226" s="135"/>
      <c r="D226" s="69" t="s">
        <v>125</v>
      </c>
      <c r="E226" s="70"/>
      <c r="F226" s="73">
        <f t="shared" si="33"/>
        <v>0</v>
      </c>
      <c r="G226" s="73">
        <f t="shared" si="0"/>
        <v>0</v>
      </c>
      <c r="H226" s="73">
        <f t="shared" si="34"/>
        <v>0</v>
      </c>
      <c r="I226" s="50"/>
      <c r="J226" s="45"/>
      <c r="K226" s="56"/>
      <c r="L226" s="56"/>
    </row>
    <row r="227" spans="1:12" x14ac:dyDescent="0.2">
      <c r="A227" s="46" t="s">
        <v>103</v>
      </c>
      <c r="B227" s="135" t="s">
        <v>72</v>
      </c>
      <c r="C227" s="135"/>
      <c r="D227" s="69" t="s">
        <v>125</v>
      </c>
      <c r="E227" s="70"/>
      <c r="F227" s="73">
        <f t="shared" si="33"/>
        <v>0</v>
      </c>
      <c r="G227" s="73">
        <f t="shared" si="0"/>
        <v>0</v>
      </c>
      <c r="H227" s="73">
        <f t="shared" si="34"/>
        <v>0</v>
      </c>
      <c r="I227" s="50"/>
      <c r="J227" s="45"/>
      <c r="K227" s="56"/>
      <c r="L227" s="56"/>
    </row>
    <row r="228" spans="1:12" x14ac:dyDescent="0.2">
      <c r="A228" s="46" t="s">
        <v>221</v>
      </c>
      <c r="B228" s="135" t="s">
        <v>72</v>
      </c>
      <c r="C228" s="135"/>
      <c r="D228" s="69" t="s">
        <v>125</v>
      </c>
      <c r="E228" s="70"/>
      <c r="F228" s="73">
        <f t="shared" si="33"/>
        <v>0</v>
      </c>
      <c r="G228" s="73">
        <f t="shared" si="0"/>
        <v>0</v>
      </c>
      <c r="H228" s="73">
        <f t="shared" si="34"/>
        <v>0</v>
      </c>
      <c r="I228" s="50"/>
      <c r="J228" s="45"/>
      <c r="K228" s="56"/>
      <c r="L228" s="56"/>
    </row>
    <row r="229" spans="1:12" x14ac:dyDescent="0.2">
      <c r="A229" s="46" t="s">
        <v>222</v>
      </c>
      <c r="B229" s="135" t="s">
        <v>72</v>
      </c>
      <c r="C229" s="135"/>
      <c r="D229" s="69" t="s">
        <v>125</v>
      </c>
      <c r="E229" s="70"/>
      <c r="F229" s="73">
        <f t="shared" si="33"/>
        <v>0</v>
      </c>
      <c r="G229" s="73">
        <f t="shared" si="0"/>
        <v>0</v>
      </c>
      <c r="H229" s="73">
        <f t="shared" si="34"/>
        <v>0</v>
      </c>
      <c r="I229" s="50"/>
      <c r="J229" s="45"/>
      <c r="K229" s="56"/>
      <c r="L229" s="56"/>
    </row>
    <row r="230" spans="1:12" x14ac:dyDescent="0.2">
      <c r="A230" s="46" t="s">
        <v>223</v>
      </c>
      <c r="B230" s="135" t="s">
        <v>72</v>
      </c>
      <c r="C230" s="135"/>
      <c r="D230" s="69" t="s">
        <v>125</v>
      </c>
      <c r="E230" s="70"/>
      <c r="F230" s="73">
        <f t="shared" si="33"/>
        <v>0</v>
      </c>
      <c r="G230" s="73">
        <f t="shared" si="0"/>
        <v>0</v>
      </c>
      <c r="H230" s="73">
        <f t="shared" si="34"/>
        <v>0</v>
      </c>
      <c r="I230" s="50"/>
      <c r="J230" s="45"/>
      <c r="K230" s="56"/>
      <c r="L230" s="56"/>
    </row>
    <row r="231" spans="1:12" x14ac:dyDescent="0.2">
      <c r="A231" s="46" t="s">
        <v>224</v>
      </c>
      <c r="B231" s="135" t="s">
        <v>72</v>
      </c>
      <c r="C231" s="135"/>
      <c r="D231" s="69" t="s">
        <v>125</v>
      </c>
      <c r="E231" s="70"/>
      <c r="F231" s="73">
        <f t="shared" si="33"/>
        <v>0</v>
      </c>
      <c r="G231" s="73">
        <f t="shared" si="0"/>
        <v>0</v>
      </c>
      <c r="H231" s="73">
        <f t="shared" si="34"/>
        <v>0</v>
      </c>
      <c r="I231" s="50"/>
      <c r="J231" s="45"/>
      <c r="K231" s="56"/>
      <c r="L231" s="56"/>
    </row>
    <row r="232" spans="1:12" x14ac:dyDescent="0.2">
      <c r="A232" s="46" t="s">
        <v>225</v>
      </c>
      <c r="B232" s="135" t="s">
        <v>72</v>
      </c>
      <c r="C232" s="135"/>
      <c r="D232" s="69" t="s">
        <v>125</v>
      </c>
      <c r="E232" s="70"/>
      <c r="F232" s="73">
        <f t="shared" si="33"/>
        <v>0</v>
      </c>
      <c r="G232" s="73">
        <f t="shared" si="0"/>
        <v>0</v>
      </c>
      <c r="H232" s="73">
        <f t="shared" si="34"/>
        <v>0</v>
      </c>
      <c r="I232" s="50"/>
      <c r="J232" s="45"/>
      <c r="K232" s="56"/>
      <c r="L232" s="56"/>
    </row>
    <row r="233" spans="1:12" x14ac:dyDescent="0.2">
      <c r="A233" s="46" t="s">
        <v>226</v>
      </c>
      <c r="B233" s="135" t="s">
        <v>72</v>
      </c>
      <c r="C233" s="135"/>
      <c r="D233" s="69" t="s">
        <v>125</v>
      </c>
      <c r="E233" s="70"/>
      <c r="F233" s="73">
        <f t="shared" si="33"/>
        <v>0</v>
      </c>
      <c r="G233" s="73">
        <f t="shared" si="0"/>
        <v>0</v>
      </c>
      <c r="H233" s="73">
        <f t="shared" si="34"/>
        <v>0</v>
      </c>
      <c r="I233" s="50"/>
      <c r="J233" s="45"/>
      <c r="K233" s="56"/>
      <c r="L233" s="56"/>
    </row>
    <row r="234" spans="1:12" x14ac:dyDescent="0.2">
      <c r="A234" s="46" t="s">
        <v>227</v>
      </c>
      <c r="B234" s="135" t="s">
        <v>72</v>
      </c>
      <c r="C234" s="135"/>
      <c r="D234" s="69" t="s">
        <v>125</v>
      </c>
      <c r="E234" s="70"/>
      <c r="F234" s="73">
        <f t="shared" si="33"/>
        <v>0</v>
      </c>
      <c r="G234" s="73">
        <f t="shared" si="0"/>
        <v>0</v>
      </c>
      <c r="H234" s="73">
        <f t="shared" si="34"/>
        <v>0</v>
      </c>
      <c r="I234" s="50"/>
      <c r="J234" s="45"/>
      <c r="K234" s="56"/>
      <c r="L234" s="56"/>
    </row>
    <row r="235" spans="1:12" x14ac:dyDescent="0.2">
      <c r="A235" s="46" t="s">
        <v>228</v>
      </c>
      <c r="B235" s="135" t="s">
        <v>72</v>
      </c>
      <c r="C235" s="135"/>
      <c r="D235" s="69" t="s">
        <v>125</v>
      </c>
      <c r="E235" s="70"/>
      <c r="F235" s="73">
        <f t="shared" si="33"/>
        <v>0</v>
      </c>
      <c r="G235" s="73">
        <f t="shared" si="0"/>
        <v>0</v>
      </c>
      <c r="H235" s="73">
        <f t="shared" si="34"/>
        <v>0</v>
      </c>
      <c r="I235" s="50"/>
      <c r="J235" s="45"/>
      <c r="K235" s="56"/>
      <c r="L235" s="56"/>
    </row>
    <row r="236" spans="1:12" x14ac:dyDescent="0.2">
      <c r="A236" s="46" t="s">
        <v>229</v>
      </c>
      <c r="B236" s="135" t="s">
        <v>72</v>
      </c>
      <c r="C236" s="135"/>
      <c r="D236" s="69" t="s">
        <v>125</v>
      </c>
      <c r="E236" s="70"/>
      <c r="F236" s="73">
        <f t="shared" ref="F236:F239" si="35">K236*L236</f>
        <v>0</v>
      </c>
      <c r="G236" s="73">
        <f t="shared" si="0"/>
        <v>0</v>
      </c>
      <c r="H236" s="73">
        <f t="shared" ref="H236:H239" si="36">ROUND(G236*$D$7,2)</f>
        <v>0</v>
      </c>
      <c r="I236" s="50"/>
      <c r="J236" s="45"/>
      <c r="K236" s="56"/>
      <c r="L236" s="56"/>
    </row>
    <row r="237" spans="1:12" x14ac:dyDescent="0.2">
      <c r="A237" s="46" t="s">
        <v>230</v>
      </c>
      <c r="B237" s="135" t="s">
        <v>72</v>
      </c>
      <c r="C237" s="135"/>
      <c r="D237" s="69" t="s">
        <v>125</v>
      </c>
      <c r="E237" s="70"/>
      <c r="F237" s="73">
        <f t="shared" si="35"/>
        <v>0</v>
      </c>
      <c r="G237" s="73">
        <f t="shared" si="0"/>
        <v>0</v>
      </c>
      <c r="H237" s="73">
        <f t="shared" si="36"/>
        <v>0</v>
      </c>
      <c r="I237" s="50"/>
      <c r="J237" s="45"/>
      <c r="K237" s="56"/>
      <c r="L237" s="56"/>
    </row>
    <row r="238" spans="1:12" x14ac:dyDescent="0.2">
      <c r="A238" s="46" t="s">
        <v>231</v>
      </c>
      <c r="B238" s="135" t="s">
        <v>72</v>
      </c>
      <c r="C238" s="135"/>
      <c r="D238" s="69" t="s">
        <v>125</v>
      </c>
      <c r="E238" s="70"/>
      <c r="F238" s="73">
        <f t="shared" si="35"/>
        <v>0</v>
      </c>
      <c r="G238" s="73">
        <f t="shared" si="0"/>
        <v>0</v>
      </c>
      <c r="H238" s="73">
        <f t="shared" si="36"/>
        <v>0</v>
      </c>
      <c r="I238" s="50"/>
      <c r="J238" s="45"/>
      <c r="K238" s="56"/>
      <c r="L238" s="56"/>
    </row>
    <row r="239" spans="1:12" x14ac:dyDescent="0.2">
      <c r="A239" s="46" t="s">
        <v>232</v>
      </c>
      <c r="B239" s="135" t="s">
        <v>72</v>
      </c>
      <c r="C239" s="135"/>
      <c r="D239" s="69" t="s">
        <v>125</v>
      </c>
      <c r="E239" s="70"/>
      <c r="F239" s="73">
        <f t="shared" si="35"/>
        <v>0</v>
      </c>
      <c r="G239" s="73">
        <f t="shared" si="0"/>
        <v>0</v>
      </c>
      <c r="H239" s="73">
        <f t="shared" si="36"/>
        <v>0</v>
      </c>
      <c r="I239" s="50"/>
      <c r="J239" s="45"/>
      <c r="K239" s="56"/>
      <c r="L239" s="56"/>
    </row>
    <row r="240" spans="1:12" ht="26.25" customHeight="1" x14ac:dyDescent="0.2">
      <c r="A240" s="51" t="s">
        <v>104</v>
      </c>
      <c r="B240" s="175" t="s">
        <v>110</v>
      </c>
      <c r="C240" s="175"/>
      <c r="D240" s="175"/>
      <c r="E240" s="175"/>
      <c r="F240" s="175"/>
      <c r="G240" s="74">
        <f>SUM(G241:G245)</f>
        <v>0</v>
      </c>
      <c r="H240" s="74">
        <f>SUM(H241:H245)</f>
        <v>0</v>
      </c>
      <c r="I240" s="60"/>
      <c r="J240" s="45"/>
      <c r="K240" s="54" t="s">
        <v>148</v>
      </c>
      <c r="L240" s="54" t="s">
        <v>143</v>
      </c>
    </row>
    <row r="241" spans="1:12" x14ac:dyDescent="0.2">
      <c r="A241" s="46" t="s">
        <v>105</v>
      </c>
      <c r="B241" s="135" t="s">
        <v>111</v>
      </c>
      <c r="C241" s="135"/>
      <c r="D241" s="69" t="s">
        <v>125</v>
      </c>
      <c r="E241" s="70"/>
      <c r="F241" s="73">
        <f>K241*L241</f>
        <v>0</v>
      </c>
      <c r="G241" s="73">
        <f t="shared" ref="G241:G245" si="37">ROUND(E241*F241,2)</f>
        <v>0</v>
      </c>
      <c r="H241" s="73">
        <f t="shared" ref="H241:H245" si="38">ROUND(G241*$D$7,2)</f>
        <v>0</v>
      </c>
      <c r="I241" s="50"/>
      <c r="J241" s="45"/>
      <c r="K241" s="56"/>
      <c r="L241" s="56"/>
    </row>
    <row r="242" spans="1:12" x14ac:dyDescent="0.2">
      <c r="A242" s="46" t="s">
        <v>106</v>
      </c>
      <c r="B242" s="135" t="s">
        <v>111</v>
      </c>
      <c r="C242" s="135"/>
      <c r="D242" s="69" t="s">
        <v>125</v>
      </c>
      <c r="E242" s="70"/>
      <c r="F242" s="73">
        <f t="shared" ref="F242:F245" si="39">K242*L242</f>
        <v>0</v>
      </c>
      <c r="G242" s="73">
        <f t="shared" si="37"/>
        <v>0</v>
      </c>
      <c r="H242" s="73">
        <f t="shared" si="38"/>
        <v>0</v>
      </c>
      <c r="I242" s="50"/>
      <c r="J242" s="45"/>
      <c r="K242" s="56"/>
      <c r="L242" s="56"/>
    </row>
    <row r="243" spans="1:12" x14ac:dyDescent="0.2">
      <c r="A243" s="46" t="s">
        <v>107</v>
      </c>
      <c r="B243" s="135" t="s">
        <v>111</v>
      </c>
      <c r="C243" s="135"/>
      <c r="D243" s="69" t="s">
        <v>125</v>
      </c>
      <c r="E243" s="70"/>
      <c r="F243" s="73">
        <f t="shared" si="39"/>
        <v>0</v>
      </c>
      <c r="G243" s="73">
        <f t="shared" si="37"/>
        <v>0</v>
      </c>
      <c r="H243" s="73">
        <f t="shared" si="38"/>
        <v>0</v>
      </c>
      <c r="I243" s="50"/>
      <c r="J243" s="45"/>
      <c r="K243" s="56"/>
      <c r="L243" s="56"/>
    </row>
    <row r="244" spans="1:12" x14ac:dyDescent="0.2">
      <c r="A244" s="46" t="s">
        <v>108</v>
      </c>
      <c r="B244" s="135" t="s">
        <v>111</v>
      </c>
      <c r="C244" s="135"/>
      <c r="D244" s="69" t="s">
        <v>125</v>
      </c>
      <c r="E244" s="70"/>
      <c r="F244" s="73">
        <f t="shared" si="39"/>
        <v>0</v>
      </c>
      <c r="G244" s="73">
        <f t="shared" si="37"/>
        <v>0</v>
      </c>
      <c r="H244" s="73">
        <f t="shared" si="38"/>
        <v>0</v>
      </c>
      <c r="I244" s="50"/>
      <c r="J244" s="45"/>
      <c r="K244" s="56"/>
      <c r="L244" s="56"/>
    </row>
    <row r="245" spans="1:12" x14ac:dyDescent="0.2">
      <c r="A245" s="46" t="s">
        <v>109</v>
      </c>
      <c r="B245" s="135" t="s">
        <v>111</v>
      </c>
      <c r="C245" s="135"/>
      <c r="D245" s="69" t="s">
        <v>125</v>
      </c>
      <c r="E245" s="70"/>
      <c r="F245" s="73">
        <f t="shared" si="39"/>
        <v>0</v>
      </c>
      <c r="G245" s="73">
        <f t="shared" si="37"/>
        <v>0</v>
      </c>
      <c r="H245" s="73">
        <f t="shared" si="38"/>
        <v>0</v>
      </c>
      <c r="I245" s="50"/>
      <c r="J245" s="45"/>
      <c r="K245" s="56"/>
      <c r="L245" s="56"/>
    </row>
    <row r="246" spans="1:12" x14ac:dyDescent="0.2">
      <c r="A246" s="174" t="s">
        <v>43</v>
      </c>
      <c r="B246" s="174"/>
      <c r="C246" s="174"/>
      <c r="D246" s="174"/>
      <c r="E246" s="174"/>
      <c r="F246" s="174"/>
      <c r="G246" s="72">
        <f>G10+G21</f>
        <v>0</v>
      </c>
      <c r="H246" s="72">
        <f>H10+H21</f>
        <v>0</v>
      </c>
      <c r="I246" s="44"/>
      <c r="J246" s="45"/>
    </row>
    <row r="247" spans="1:12" x14ac:dyDescent="0.2">
      <c r="G247" s="71"/>
      <c r="H247" s="71"/>
    </row>
  </sheetData>
  <sheetProtection algorithmName="SHA-512" hashValue="IwoNNyQMRXh75UxSLle7Hb6X6wqwl/EhG2gZw5iMAfUapMjLuRSF5nIVqXjeqXV0gx3UJK/DSiQvBdoJIT3ecg==" saltValue="se5Cvah7nuLb4FNtRPhJ2w==" spinCount="100000" sheet="1" objects="1" scenarios="1" formatRows="0"/>
  <mergeCells count="236">
    <mergeCell ref="A111:A115"/>
    <mergeCell ref="B111:B115"/>
    <mergeCell ref="D111:D115"/>
    <mergeCell ref="E111:E115"/>
    <mergeCell ref="F111:F115"/>
    <mergeCell ref="G111:G115"/>
    <mergeCell ref="H111:H115"/>
    <mergeCell ref="I111:I115"/>
    <mergeCell ref="A131:A135"/>
    <mergeCell ref="B131:B135"/>
    <mergeCell ref="D131:D135"/>
    <mergeCell ref="E131:E135"/>
    <mergeCell ref="F131:F135"/>
    <mergeCell ref="G131:G135"/>
    <mergeCell ref="H131:H135"/>
    <mergeCell ref="I131:I135"/>
    <mergeCell ref="A116:A120"/>
    <mergeCell ref="B116:B120"/>
    <mergeCell ref="D116:D120"/>
    <mergeCell ref="E116:E120"/>
    <mergeCell ref="F116:F120"/>
    <mergeCell ref="G116:G120"/>
    <mergeCell ref="H116:H120"/>
    <mergeCell ref="I116:I120"/>
    <mergeCell ref="A101:A105"/>
    <mergeCell ref="B101:B105"/>
    <mergeCell ref="D101:D105"/>
    <mergeCell ref="E101:E105"/>
    <mergeCell ref="F101:F105"/>
    <mergeCell ref="G101:G105"/>
    <mergeCell ref="H101:H105"/>
    <mergeCell ref="I101:I105"/>
    <mergeCell ref="A106:A110"/>
    <mergeCell ref="B106:B110"/>
    <mergeCell ref="D106:D110"/>
    <mergeCell ref="E106:E110"/>
    <mergeCell ref="F106:F110"/>
    <mergeCell ref="G106:G110"/>
    <mergeCell ref="H106:H110"/>
    <mergeCell ref="I106:I110"/>
    <mergeCell ref="B60:C60"/>
    <mergeCell ref="B61:C61"/>
    <mergeCell ref="B39:C39"/>
    <mergeCell ref="B40:C40"/>
    <mergeCell ref="B41:C41"/>
    <mergeCell ref="B42:C42"/>
    <mergeCell ref="B68:C68"/>
    <mergeCell ref="B72:C72"/>
    <mergeCell ref="B86:C86"/>
    <mergeCell ref="B62:C62"/>
    <mergeCell ref="B63:C63"/>
    <mergeCell ref="B64:C64"/>
    <mergeCell ref="B65:C65"/>
    <mergeCell ref="B66:C66"/>
    <mergeCell ref="B67:C67"/>
    <mergeCell ref="B69:C69"/>
    <mergeCell ref="B70:C70"/>
    <mergeCell ref="B71:F71"/>
    <mergeCell ref="B45:C45"/>
    <mergeCell ref="B57:C57"/>
    <mergeCell ref="B58:C58"/>
    <mergeCell ref="B59:C59"/>
    <mergeCell ref="B46:C46"/>
    <mergeCell ref="B47:C47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6:I140"/>
    <mergeCell ref="A141:A145"/>
    <mergeCell ref="B141:B145"/>
    <mergeCell ref="D141:D145"/>
    <mergeCell ref="E141:E145"/>
    <mergeCell ref="F141:F145"/>
    <mergeCell ref="A136:A140"/>
    <mergeCell ref="B136:B140"/>
    <mergeCell ref="D136:D140"/>
    <mergeCell ref="E136:E140"/>
    <mergeCell ref="F136:F140"/>
    <mergeCell ref="G136:G140"/>
    <mergeCell ref="H136:H140"/>
    <mergeCell ref="G141:G145"/>
    <mergeCell ref="H141:H145"/>
    <mergeCell ref="I141:I145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121:I125"/>
    <mergeCell ref="A126:A130"/>
    <mergeCell ref="B126:B130"/>
    <mergeCell ref="D126:D130"/>
    <mergeCell ref="E126:E130"/>
    <mergeCell ref="F126:F130"/>
    <mergeCell ref="G126:G130"/>
    <mergeCell ref="H126:H130"/>
    <mergeCell ref="I126:I130"/>
    <mergeCell ref="A121:A125"/>
    <mergeCell ref="B121:B125"/>
    <mergeCell ref="D121:D125"/>
    <mergeCell ref="E121:E125"/>
    <mergeCell ref="F121:F125"/>
    <mergeCell ref="H121:H125"/>
    <mergeCell ref="G121:G125"/>
    <mergeCell ref="A146:A150"/>
    <mergeCell ref="B146:B150"/>
    <mergeCell ref="D146:D150"/>
    <mergeCell ref="E146:E150"/>
    <mergeCell ref="F146:F150"/>
    <mergeCell ref="G146:G150"/>
    <mergeCell ref="H146:H150"/>
    <mergeCell ref="I146:I150"/>
    <mergeCell ref="A152:A158"/>
    <mergeCell ref="B152:B158"/>
    <mergeCell ref="I152:I158"/>
    <mergeCell ref="B151:F151"/>
    <mergeCell ref="A159:A165"/>
    <mergeCell ref="B159:B165"/>
    <mergeCell ref="I159:I165"/>
    <mergeCell ref="A166:A172"/>
    <mergeCell ref="B166:B172"/>
    <mergeCell ref="I166:I172"/>
    <mergeCell ref="A173:A179"/>
    <mergeCell ref="B173:B179"/>
    <mergeCell ref="I173:I179"/>
    <mergeCell ref="A180:A186"/>
    <mergeCell ref="B180:B186"/>
    <mergeCell ref="I180:I186"/>
    <mergeCell ref="A187:A193"/>
    <mergeCell ref="B187:B193"/>
    <mergeCell ref="I187:I193"/>
    <mergeCell ref="I215:I221"/>
    <mergeCell ref="B222:F222"/>
    <mergeCell ref="B223:C223"/>
    <mergeCell ref="A194:A200"/>
    <mergeCell ref="B194:B200"/>
    <mergeCell ref="I194:I200"/>
    <mergeCell ref="A201:A207"/>
    <mergeCell ref="B201:B207"/>
    <mergeCell ref="I201:I207"/>
    <mergeCell ref="A208:A214"/>
    <mergeCell ref="B208:B214"/>
    <mergeCell ref="I208:I214"/>
    <mergeCell ref="B240:F240"/>
    <mergeCell ref="B241:C241"/>
    <mergeCell ref="B242:C242"/>
    <mergeCell ref="B243:C243"/>
    <mergeCell ref="B244:C244"/>
    <mergeCell ref="B245:C245"/>
    <mergeCell ref="A246:F246"/>
    <mergeCell ref="A215:A221"/>
    <mergeCell ref="B215:B221"/>
    <mergeCell ref="B236:C236"/>
    <mergeCell ref="B237:C237"/>
    <mergeCell ref="B238:C238"/>
    <mergeCell ref="B239:C239"/>
    <mergeCell ref="B229:C229"/>
    <mergeCell ref="B230:C230"/>
    <mergeCell ref="B231:C231"/>
    <mergeCell ref="B232:C232"/>
    <mergeCell ref="B233:C233"/>
    <mergeCell ref="B234:C234"/>
    <mergeCell ref="B235:C23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224:C224"/>
    <mergeCell ref="B225:C225"/>
    <mergeCell ref="B226:C226"/>
    <mergeCell ref="B227:C227"/>
    <mergeCell ref="B228:C228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F100"/>
  </mergeCells>
  <conditionalFormatting sqref="L10:L20">
    <cfRule type="duplicateValues" dxfId="22" priority="1"/>
  </conditionalFormatting>
  <dataValidations count="9">
    <dataValidation allowBlank="1" showErrorMessage="1" sqref="F101:F150"/>
    <dataValidation allowBlank="1" showInputMessage="1" showErrorMessage="1" prompt="Įveskite vienos pareigybės darbuotojų fizinio rodiklio pasiekimui skiriamą darbo laiką valandomis." sqref="E101:E150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1:I150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2" manualBreakCount="2">
    <brk id="98" max="17" man="1"/>
    <brk id="172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>
    <tabColor rgb="FF92D050"/>
    <pageSetUpPr fitToPage="1"/>
  </sheetPr>
  <dimension ref="A1:S245"/>
  <sheetViews>
    <sheetView zoomScaleNormal="100" workbookViewId="0">
      <pane ySplit="9" topLeftCell="A22" activePane="bottomLeft" state="frozen"/>
      <selection pane="bottomLeft" activeCell="B40" sqref="B40:C40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37" si="0">ROUND(E11*F11,2)</f>
        <v>0</v>
      </c>
      <c r="H11" s="73">
        <f t="shared" ref="H11:H97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G22+G33+G44+G71+G98+G149+G220+G238</f>
        <v>0</v>
      </c>
      <c r="H21" s="72">
        <f>H22+H33+H44+H71+H98+H149+H220+H238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2.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SUM(G45:G70)</f>
        <v>0</v>
      </c>
      <c r="H44" s="74">
        <f>SUM(H45:H70)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0" si="4">ROUND(E45*F45,2)</f>
        <v>0</v>
      </c>
      <c r="H45" s="73">
        <f t="shared" ref="H45:H70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ht="51.75" customHeight="1" x14ac:dyDescent="0.2">
      <c r="A71" s="51" t="s">
        <v>10</v>
      </c>
      <c r="B71" s="164" t="s">
        <v>115</v>
      </c>
      <c r="C71" s="165"/>
      <c r="D71" s="165"/>
      <c r="E71" s="165"/>
      <c r="F71" s="166"/>
      <c r="G71" s="74">
        <f>SUM(G72:G97)</f>
        <v>0</v>
      </c>
      <c r="H71" s="74">
        <f>SUM(H72:H97)</f>
        <v>0</v>
      </c>
      <c r="I71" s="52"/>
      <c r="J71" s="45"/>
      <c r="K71" s="54" t="s">
        <v>117</v>
      </c>
      <c r="L71" s="54" t="s">
        <v>118</v>
      </c>
      <c r="M71" s="54" t="s">
        <v>119</v>
      </c>
      <c r="N71" s="54" t="s">
        <v>120</v>
      </c>
      <c r="O71" s="54" t="s">
        <v>121</v>
      </c>
      <c r="P71" s="54" t="s">
        <v>122</v>
      </c>
      <c r="Q71" s="54" t="s">
        <v>123</v>
      </c>
      <c r="R71" s="54" t="s">
        <v>124</v>
      </c>
    </row>
    <row r="72" spans="1:19" x14ac:dyDescent="0.2">
      <c r="A72" s="46" t="s">
        <v>55</v>
      </c>
      <c r="B72" s="135" t="s">
        <v>116</v>
      </c>
      <c r="C72" s="135"/>
      <c r="D72" s="47"/>
      <c r="E72" s="77">
        <v>1</v>
      </c>
      <c r="F72" s="73">
        <f>R72</f>
        <v>0</v>
      </c>
      <c r="G72" s="73">
        <f t="shared" ref="G72:G97" si="6">ROUND(E72*F72,2)</f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>IFERROR(ROUND((L72-N72)/M72,2),"0")</f>
        <v>0</v>
      </c>
      <c r="P72" s="56"/>
      <c r="Q72" s="58"/>
      <c r="R72" s="76">
        <f>O72*P72*Q72</f>
        <v>0</v>
      </c>
      <c r="S72" s="59" t="str">
        <f ca="1">IF(K72=0," ",IF(K72+(M72*30.5)&lt;TODAY(),"DĖMESIO! Patikrinkite, ar nurodytas turtas dar nėra nudėvėtas, amortizuotas"," "))</f>
        <v xml:space="preserve"> </v>
      </c>
    </row>
    <row r="73" spans="1:19" x14ac:dyDescent="0.2">
      <c r="A73" s="46" t="s">
        <v>56</v>
      </c>
      <c r="B73" s="135" t="s">
        <v>116</v>
      </c>
      <c r="C73" s="135"/>
      <c r="D73" s="47"/>
      <c r="E73" s="77">
        <v>1</v>
      </c>
      <c r="F73" s="73">
        <f t="shared" ref="F73:F97" si="7">R73</f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ref="O73:O97" si="8">IFERROR(ROUND((L73-N73)/M73,2),"0")</f>
        <v>0</v>
      </c>
      <c r="P73" s="56"/>
      <c r="Q73" s="58"/>
      <c r="R73" s="76">
        <f t="shared" ref="R73:R97" si="9">O73*P73*Q73</f>
        <v>0</v>
      </c>
      <c r="S73" s="59" t="str">
        <f t="shared" ref="S73:S97" ca="1" si="10">IF(K73=0," ",IF(K73+(M73*30.5)&lt;TODAY(),"DĖMESIO! Patikrinkite, ar nurodytas turtas dar nėra nudėvėtas, amortizuotas"," "))</f>
        <v xml:space="preserve"> </v>
      </c>
    </row>
    <row r="74" spans="1:19" x14ac:dyDescent="0.2">
      <c r="A74" s="46" t="s">
        <v>57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ref="G74:G84" si="11">ROUND(E74*F74,2)</f>
        <v>0</v>
      </c>
      <c r="H74" s="73">
        <f t="shared" ref="H74:H84" si="12">ROUND(G74*$D$7,2)</f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59"/>
    </row>
    <row r="75" spans="1:19" x14ac:dyDescent="0.2">
      <c r="A75" s="46" t="s">
        <v>58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11"/>
        <v>0</v>
      </c>
      <c r="H75" s="73">
        <f t="shared" si="12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59"/>
    </row>
    <row r="76" spans="1:19" x14ac:dyDescent="0.2">
      <c r="A76" s="46" t="s">
        <v>59</v>
      </c>
      <c r="B76" s="135" t="s">
        <v>116</v>
      </c>
      <c r="C76" s="135"/>
      <c r="D76" s="47"/>
      <c r="E76" s="77">
        <v>1</v>
      </c>
      <c r="F76" s="73">
        <f t="shared" si="7"/>
        <v>0</v>
      </c>
      <c r="G76" s="73">
        <f t="shared" si="11"/>
        <v>0</v>
      </c>
      <c r="H76" s="73">
        <f t="shared" si="12"/>
        <v>0</v>
      </c>
      <c r="I76" s="50"/>
      <c r="J76" s="45"/>
      <c r="K76" s="55"/>
      <c r="L76" s="56"/>
      <c r="M76" s="56"/>
      <c r="N76" s="56"/>
      <c r="O76" s="76" t="str">
        <f t="shared" si="8"/>
        <v>0</v>
      </c>
      <c r="P76" s="56"/>
      <c r="Q76" s="58"/>
      <c r="R76" s="76">
        <f t="shared" si="9"/>
        <v>0</v>
      </c>
      <c r="S76" s="59"/>
    </row>
    <row r="77" spans="1:19" x14ac:dyDescent="0.2">
      <c r="A77" s="46" t="s">
        <v>60</v>
      </c>
      <c r="B77" s="135" t="s">
        <v>116</v>
      </c>
      <c r="C77" s="135"/>
      <c r="D77" s="47"/>
      <c r="E77" s="77">
        <v>1</v>
      </c>
      <c r="F77" s="73">
        <f t="shared" si="7"/>
        <v>0</v>
      </c>
      <c r="G77" s="73">
        <f t="shared" si="11"/>
        <v>0</v>
      </c>
      <c r="H77" s="73">
        <f t="shared" si="12"/>
        <v>0</v>
      </c>
      <c r="I77" s="50"/>
      <c r="J77" s="45"/>
      <c r="K77" s="55"/>
      <c r="L77" s="56"/>
      <c r="M77" s="56"/>
      <c r="N77" s="56"/>
      <c r="O77" s="76" t="str">
        <f t="shared" si="8"/>
        <v>0</v>
      </c>
      <c r="P77" s="56"/>
      <c r="Q77" s="58"/>
      <c r="R77" s="76">
        <f t="shared" si="9"/>
        <v>0</v>
      </c>
      <c r="S77" s="59"/>
    </row>
    <row r="78" spans="1:19" x14ac:dyDescent="0.2">
      <c r="A78" s="46" t="s">
        <v>61</v>
      </c>
      <c r="B78" s="135" t="s">
        <v>116</v>
      </c>
      <c r="C78" s="135"/>
      <c r="D78" s="47"/>
      <c r="E78" s="77">
        <v>1</v>
      </c>
      <c r="F78" s="73">
        <f t="shared" si="7"/>
        <v>0</v>
      </c>
      <c r="G78" s="73">
        <f t="shared" si="11"/>
        <v>0</v>
      </c>
      <c r="H78" s="73">
        <f t="shared" si="12"/>
        <v>0</v>
      </c>
      <c r="I78" s="50"/>
      <c r="J78" s="45"/>
      <c r="K78" s="55"/>
      <c r="L78" s="56"/>
      <c r="M78" s="56"/>
      <c r="N78" s="56"/>
      <c r="O78" s="76" t="str">
        <f t="shared" si="8"/>
        <v>0</v>
      </c>
      <c r="P78" s="56"/>
      <c r="Q78" s="58"/>
      <c r="R78" s="76">
        <f t="shared" si="9"/>
        <v>0</v>
      </c>
      <c r="S78" s="59"/>
    </row>
    <row r="79" spans="1:19" x14ac:dyDescent="0.2">
      <c r="A79" s="46" t="s">
        <v>62</v>
      </c>
      <c r="B79" s="135" t="s">
        <v>116</v>
      </c>
      <c r="C79" s="135"/>
      <c r="D79" s="47"/>
      <c r="E79" s="77">
        <v>1</v>
      </c>
      <c r="F79" s="73">
        <f t="shared" si="7"/>
        <v>0</v>
      </c>
      <c r="G79" s="73">
        <f t="shared" si="11"/>
        <v>0</v>
      </c>
      <c r="H79" s="73">
        <f t="shared" si="12"/>
        <v>0</v>
      </c>
      <c r="I79" s="50"/>
      <c r="J79" s="45"/>
      <c r="K79" s="55"/>
      <c r="L79" s="56"/>
      <c r="M79" s="56"/>
      <c r="N79" s="56"/>
      <c r="O79" s="76" t="str">
        <f t="shared" si="8"/>
        <v>0</v>
      </c>
      <c r="P79" s="56"/>
      <c r="Q79" s="58"/>
      <c r="R79" s="76">
        <f t="shared" si="9"/>
        <v>0</v>
      </c>
      <c r="S79" s="59"/>
    </row>
    <row r="80" spans="1:19" x14ac:dyDescent="0.2">
      <c r="A80" s="46" t="s">
        <v>63</v>
      </c>
      <c r="B80" s="135" t="s">
        <v>116</v>
      </c>
      <c r="C80" s="135"/>
      <c r="D80" s="47"/>
      <c r="E80" s="77">
        <v>1</v>
      </c>
      <c r="F80" s="73">
        <f t="shared" si="7"/>
        <v>0</v>
      </c>
      <c r="G80" s="73">
        <f t="shared" si="11"/>
        <v>0</v>
      </c>
      <c r="H80" s="73">
        <f t="shared" si="12"/>
        <v>0</v>
      </c>
      <c r="I80" s="50"/>
      <c r="J80" s="45"/>
      <c r="K80" s="55"/>
      <c r="L80" s="56"/>
      <c r="M80" s="56"/>
      <c r="N80" s="56"/>
      <c r="O80" s="76" t="str">
        <f t="shared" si="8"/>
        <v>0</v>
      </c>
      <c r="P80" s="56"/>
      <c r="Q80" s="58"/>
      <c r="R80" s="76">
        <f t="shared" si="9"/>
        <v>0</v>
      </c>
      <c r="S80" s="59"/>
    </row>
    <row r="81" spans="1:19" x14ac:dyDescent="0.2">
      <c r="A81" s="46" t="s">
        <v>64</v>
      </c>
      <c r="B81" s="135" t="s">
        <v>116</v>
      </c>
      <c r="C81" s="135"/>
      <c r="D81" s="47"/>
      <c r="E81" s="77">
        <v>1</v>
      </c>
      <c r="F81" s="73">
        <f t="shared" si="7"/>
        <v>0</v>
      </c>
      <c r="G81" s="73">
        <f t="shared" si="11"/>
        <v>0</v>
      </c>
      <c r="H81" s="73">
        <f t="shared" si="12"/>
        <v>0</v>
      </c>
      <c r="I81" s="50"/>
      <c r="J81" s="45"/>
      <c r="K81" s="55"/>
      <c r="L81" s="56"/>
      <c r="M81" s="56"/>
      <c r="N81" s="56"/>
      <c r="O81" s="76" t="str">
        <f t="shared" si="8"/>
        <v>0</v>
      </c>
      <c r="P81" s="56"/>
      <c r="Q81" s="58"/>
      <c r="R81" s="76">
        <f t="shared" si="9"/>
        <v>0</v>
      </c>
      <c r="S81" s="59"/>
    </row>
    <row r="82" spans="1:19" x14ac:dyDescent="0.2">
      <c r="A82" s="46" t="s">
        <v>135</v>
      </c>
      <c r="B82" s="135" t="s">
        <v>116</v>
      </c>
      <c r="C82" s="135"/>
      <c r="D82" s="47"/>
      <c r="E82" s="77">
        <v>1</v>
      </c>
      <c r="F82" s="73">
        <f t="shared" si="7"/>
        <v>0</v>
      </c>
      <c r="G82" s="73">
        <f t="shared" si="11"/>
        <v>0</v>
      </c>
      <c r="H82" s="73">
        <f t="shared" si="12"/>
        <v>0</v>
      </c>
      <c r="I82" s="50"/>
      <c r="J82" s="45"/>
      <c r="K82" s="55"/>
      <c r="L82" s="56"/>
      <c r="M82" s="56"/>
      <c r="N82" s="56"/>
      <c r="O82" s="76" t="str">
        <f t="shared" si="8"/>
        <v>0</v>
      </c>
      <c r="P82" s="56"/>
      <c r="Q82" s="58"/>
      <c r="R82" s="76">
        <f t="shared" si="9"/>
        <v>0</v>
      </c>
      <c r="S82" s="59"/>
    </row>
    <row r="83" spans="1:19" x14ac:dyDescent="0.2">
      <c r="A83" s="46" t="s">
        <v>136</v>
      </c>
      <c r="B83" s="135" t="s">
        <v>116</v>
      </c>
      <c r="C83" s="135"/>
      <c r="D83" s="47"/>
      <c r="E83" s="77">
        <v>1</v>
      </c>
      <c r="F83" s="73">
        <f t="shared" si="7"/>
        <v>0</v>
      </c>
      <c r="G83" s="73">
        <f t="shared" si="11"/>
        <v>0</v>
      </c>
      <c r="H83" s="73">
        <f t="shared" si="12"/>
        <v>0</v>
      </c>
      <c r="I83" s="50"/>
      <c r="J83" s="45"/>
      <c r="K83" s="55"/>
      <c r="L83" s="56"/>
      <c r="M83" s="56"/>
      <c r="N83" s="56"/>
      <c r="O83" s="76" t="str">
        <f t="shared" si="8"/>
        <v>0</v>
      </c>
      <c r="P83" s="56"/>
      <c r="Q83" s="58"/>
      <c r="R83" s="76">
        <f t="shared" si="9"/>
        <v>0</v>
      </c>
      <c r="S83" s="59"/>
    </row>
    <row r="84" spans="1:19" x14ac:dyDescent="0.2">
      <c r="A84" s="46" t="s">
        <v>137</v>
      </c>
      <c r="B84" s="135" t="s">
        <v>116</v>
      </c>
      <c r="C84" s="135"/>
      <c r="D84" s="47"/>
      <c r="E84" s="77">
        <v>1</v>
      </c>
      <c r="F84" s="73">
        <f t="shared" si="7"/>
        <v>0</v>
      </c>
      <c r="G84" s="73">
        <f t="shared" si="11"/>
        <v>0</v>
      </c>
      <c r="H84" s="73">
        <f t="shared" si="12"/>
        <v>0</v>
      </c>
      <c r="I84" s="50"/>
      <c r="J84" s="45"/>
      <c r="K84" s="55"/>
      <c r="L84" s="56"/>
      <c r="M84" s="56"/>
      <c r="N84" s="56"/>
      <c r="O84" s="76" t="str">
        <f t="shared" si="8"/>
        <v>0</v>
      </c>
      <c r="P84" s="56"/>
      <c r="Q84" s="58"/>
      <c r="R84" s="76">
        <f t="shared" si="9"/>
        <v>0</v>
      </c>
      <c r="S84" s="59"/>
    </row>
    <row r="85" spans="1:19" x14ac:dyDescent="0.2">
      <c r="A85" s="46" t="s">
        <v>138</v>
      </c>
      <c r="B85" s="135" t="s">
        <v>116</v>
      </c>
      <c r="C85" s="135"/>
      <c r="D85" s="47"/>
      <c r="E85" s="77">
        <v>1</v>
      </c>
      <c r="F85" s="73">
        <f t="shared" si="7"/>
        <v>0</v>
      </c>
      <c r="G85" s="73">
        <f t="shared" si="6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8"/>
        <v>0</v>
      </c>
      <c r="P85" s="56"/>
      <c r="Q85" s="58"/>
      <c r="R85" s="76">
        <f t="shared" si="9"/>
        <v>0</v>
      </c>
      <c r="S85" s="59" t="str">
        <f t="shared" ca="1" si="10"/>
        <v xml:space="preserve"> </v>
      </c>
    </row>
    <row r="86" spans="1:19" x14ac:dyDescent="0.2">
      <c r="A86" s="46" t="s">
        <v>139</v>
      </c>
      <c r="B86" s="135" t="s">
        <v>116</v>
      </c>
      <c r="C86" s="135"/>
      <c r="D86" s="47"/>
      <c r="E86" s="77">
        <v>1</v>
      </c>
      <c r="F86" s="73">
        <f t="shared" si="7"/>
        <v>0</v>
      </c>
      <c r="G86" s="73">
        <f t="shared" si="6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8"/>
        <v>0</v>
      </c>
      <c r="P86" s="56"/>
      <c r="Q86" s="58"/>
      <c r="R86" s="76">
        <f t="shared" si="9"/>
        <v>0</v>
      </c>
      <c r="S86" s="59" t="str">
        <f t="shared" ca="1" si="10"/>
        <v xml:space="preserve"> </v>
      </c>
    </row>
    <row r="87" spans="1:19" x14ac:dyDescent="0.2">
      <c r="A87" s="46" t="s">
        <v>207</v>
      </c>
      <c r="B87" s="135" t="s">
        <v>116</v>
      </c>
      <c r="C87" s="135"/>
      <c r="D87" s="47"/>
      <c r="E87" s="77">
        <v>1</v>
      </c>
      <c r="F87" s="73">
        <f t="shared" si="7"/>
        <v>0</v>
      </c>
      <c r="G87" s="73">
        <f t="shared" si="6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8"/>
        <v>0</v>
      </c>
      <c r="P87" s="56"/>
      <c r="Q87" s="58"/>
      <c r="R87" s="76">
        <f t="shared" si="9"/>
        <v>0</v>
      </c>
      <c r="S87" s="59" t="str">
        <f t="shared" ca="1" si="10"/>
        <v xml:space="preserve"> </v>
      </c>
    </row>
    <row r="88" spans="1:19" x14ac:dyDescent="0.2">
      <c r="A88" s="46" t="s">
        <v>208</v>
      </c>
      <c r="B88" s="135" t="s">
        <v>116</v>
      </c>
      <c r="C88" s="135"/>
      <c r="D88" s="47"/>
      <c r="E88" s="77">
        <v>1</v>
      </c>
      <c r="F88" s="73">
        <f t="shared" si="7"/>
        <v>0</v>
      </c>
      <c r="G88" s="73">
        <f t="shared" si="6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8"/>
        <v>0</v>
      </c>
      <c r="P88" s="56"/>
      <c r="Q88" s="58"/>
      <c r="R88" s="76">
        <f t="shared" si="9"/>
        <v>0</v>
      </c>
      <c r="S88" s="59" t="str">
        <f t="shared" ca="1" si="10"/>
        <v xml:space="preserve"> </v>
      </c>
    </row>
    <row r="89" spans="1:19" x14ac:dyDescent="0.2">
      <c r="A89" s="46" t="s">
        <v>209</v>
      </c>
      <c r="B89" s="135" t="s">
        <v>116</v>
      </c>
      <c r="C89" s="135"/>
      <c r="D89" s="47"/>
      <c r="E89" s="77">
        <v>1</v>
      </c>
      <c r="F89" s="73">
        <f t="shared" si="7"/>
        <v>0</v>
      </c>
      <c r="G89" s="73">
        <f t="shared" si="6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8"/>
        <v>0</v>
      </c>
      <c r="P89" s="56"/>
      <c r="Q89" s="58"/>
      <c r="R89" s="76">
        <f t="shared" si="9"/>
        <v>0</v>
      </c>
      <c r="S89" s="59" t="str">
        <f t="shared" ca="1" si="10"/>
        <v xml:space="preserve"> </v>
      </c>
    </row>
    <row r="90" spans="1:19" x14ac:dyDescent="0.2">
      <c r="A90" s="46" t="s">
        <v>210</v>
      </c>
      <c r="B90" s="135" t="s">
        <v>116</v>
      </c>
      <c r="C90" s="135"/>
      <c r="D90" s="47"/>
      <c r="E90" s="77">
        <v>1</v>
      </c>
      <c r="F90" s="73">
        <f t="shared" si="7"/>
        <v>0</v>
      </c>
      <c r="G90" s="73">
        <f t="shared" si="6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8"/>
        <v>0</v>
      </c>
      <c r="P90" s="56"/>
      <c r="Q90" s="58"/>
      <c r="R90" s="76">
        <f t="shared" si="9"/>
        <v>0</v>
      </c>
      <c r="S90" s="59" t="str">
        <f t="shared" ca="1" si="10"/>
        <v xml:space="preserve"> </v>
      </c>
    </row>
    <row r="91" spans="1:19" x14ac:dyDescent="0.2">
      <c r="A91" s="46" t="s">
        <v>211</v>
      </c>
      <c r="B91" s="135" t="s">
        <v>116</v>
      </c>
      <c r="C91" s="135"/>
      <c r="D91" s="47"/>
      <c r="E91" s="77">
        <v>1</v>
      </c>
      <c r="F91" s="73">
        <f t="shared" si="7"/>
        <v>0</v>
      </c>
      <c r="G91" s="73">
        <f t="shared" si="6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8"/>
        <v>0</v>
      </c>
      <c r="P91" s="56"/>
      <c r="Q91" s="58"/>
      <c r="R91" s="76">
        <f t="shared" si="9"/>
        <v>0</v>
      </c>
      <c r="S91" s="59" t="str">
        <f t="shared" ca="1" si="10"/>
        <v xml:space="preserve"> </v>
      </c>
    </row>
    <row r="92" spans="1:19" x14ac:dyDescent="0.2">
      <c r="A92" s="46" t="s">
        <v>212</v>
      </c>
      <c r="B92" s="135" t="s">
        <v>116</v>
      </c>
      <c r="C92" s="135"/>
      <c r="D92" s="47"/>
      <c r="E92" s="77">
        <v>1</v>
      </c>
      <c r="F92" s="73">
        <f t="shared" si="7"/>
        <v>0</v>
      </c>
      <c r="G92" s="73">
        <f t="shared" si="6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8"/>
        <v>0</v>
      </c>
      <c r="P92" s="56"/>
      <c r="Q92" s="58"/>
      <c r="R92" s="76">
        <f t="shared" si="9"/>
        <v>0</v>
      </c>
      <c r="S92" s="59" t="str">
        <f t="shared" ca="1" si="10"/>
        <v xml:space="preserve"> </v>
      </c>
    </row>
    <row r="93" spans="1:19" x14ac:dyDescent="0.2">
      <c r="A93" s="46" t="s">
        <v>213</v>
      </c>
      <c r="B93" s="135" t="s">
        <v>116</v>
      </c>
      <c r="C93" s="135"/>
      <c r="D93" s="47"/>
      <c r="E93" s="77">
        <v>1</v>
      </c>
      <c r="F93" s="73">
        <f t="shared" si="7"/>
        <v>0</v>
      </c>
      <c r="G93" s="73">
        <f t="shared" si="6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8"/>
        <v>0</v>
      </c>
      <c r="P93" s="56"/>
      <c r="Q93" s="58"/>
      <c r="R93" s="76">
        <f t="shared" si="9"/>
        <v>0</v>
      </c>
      <c r="S93" s="59" t="str">
        <f t="shared" ca="1" si="10"/>
        <v xml:space="preserve"> </v>
      </c>
    </row>
    <row r="94" spans="1:19" x14ac:dyDescent="0.2">
      <c r="A94" s="46" t="s">
        <v>214</v>
      </c>
      <c r="B94" s="135" t="s">
        <v>116</v>
      </c>
      <c r="C94" s="135"/>
      <c r="D94" s="47"/>
      <c r="E94" s="77">
        <v>1</v>
      </c>
      <c r="F94" s="73">
        <f t="shared" si="7"/>
        <v>0</v>
      </c>
      <c r="G94" s="73">
        <f t="shared" si="6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8"/>
        <v>0</v>
      </c>
      <c r="P94" s="56"/>
      <c r="Q94" s="58"/>
      <c r="R94" s="76">
        <f t="shared" si="9"/>
        <v>0</v>
      </c>
      <c r="S94" s="59" t="str">
        <f t="shared" ca="1" si="10"/>
        <v xml:space="preserve"> </v>
      </c>
    </row>
    <row r="95" spans="1:19" x14ac:dyDescent="0.2">
      <c r="A95" s="46" t="s">
        <v>215</v>
      </c>
      <c r="B95" s="135" t="s">
        <v>116</v>
      </c>
      <c r="C95" s="135"/>
      <c r="D95" s="47"/>
      <c r="E95" s="77">
        <v>1</v>
      </c>
      <c r="F95" s="73">
        <f t="shared" si="7"/>
        <v>0</v>
      </c>
      <c r="G95" s="73">
        <f t="shared" si="6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8"/>
        <v>0</v>
      </c>
      <c r="P95" s="56"/>
      <c r="Q95" s="58"/>
      <c r="R95" s="76">
        <f t="shared" si="9"/>
        <v>0</v>
      </c>
      <c r="S95" s="59" t="str">
        <f t="shared" ca="1" si="10"/>
        <v xml:space="preserve"> </v>
      </c>
    </row>
    <row r="96" spans="1:19" x14ac:dyDescent="0.2">
      <c r="A96" s="46" t="s">
        <v>216</v>
      </c>
      <c r="B96" s="135" t="s">
        <v>116</v>
      </c>
      <c r="C96" s="135"/>
      <c r="D96" s="47"/>
      <c r="E96" s="77">
        <v>1</v>
      </c>
      <c r="F96" s="73">
        <f t="shared" si="7"/>
        <v>0</v>
      </c>
      <c r="G96" s="73">
        <f t="shared" si="6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8"/>
        <v>0</v>
      </c>
      <c r="P96" s="56"/>
      <c r="Q96" s="58"/>
      <c r="R96" s="76">
        <f t="shared" si="9"/>
        <v>0</v>
      </c>
      <c r="S96" s="59" t="str">
        <f t="shared" ca="1" si="10"/>
        <v xml:space="preserve"> </v>
      </c>
    </row>
    <row r="97" spans="1:19" x14ac:dyDescent="0.2">
      <c r="A97" s="46" t="s">
        <v>217</v>
      </c>
      <c r="B97" s="135" t="s">
        <v>116</v>
      </c>
      <c r="C97" s="135"/>
      <c r="D97" s="47"/>
      <c r="E97" s="77">
        <v>1</v>
      </c>
      <c r="F97" s="73">
        <f t="shared" si="7"/>
        <v>0</v>
      </c>
      <c r="G97" s="73">
        <f t="shared" si="6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8"/>
        <v>0</v>
      </c>
      <c r="P97" s="56"/>
      <c r="Q97" s="58"/>
      <c r="R97" s="76">
        <f t="shared" si="9"/>
        <v>0</v>
      </c>
      <c r="S97" s="59" t="str">
        <f t="shared" ca="1" si="10"/>
        <v xml:space="preserve"> </v>
      </c>
    </row>
    <row r="98" spans="1:19" ht="59.25" customHeight="1" x14ac:dyDescent="0.2">
      <c r="A98" s="51" t="s">
        <v>65</v>
      </c>
      <c r="B98" s="136" t="s">
        <v>79</v>
      </c>
      <c r="C98" s="137"/>
      <c r="D98" s="137"/>
      <c r="E98" s="137"/>
      <c r="F98" s="138"/>
      <c r="G98" s="79">
        <f>SUM(G99:G148)</f>
        <v>0</v>
      </c>
      <c r="H98" s="79">
        <f>SUM(H99:H148)</f>
        <v>0</v>
      </c>
      <c r="I98" s="60"/>
      <c r="J98" s="45"/>
      <c r="K98" s="54" t="s">
        <v>181</v>
      </c>
    </row>
    <row r="99" spans="1:19" x14ac:dyDescent="0.2">
      <c r="A99" s="151" t="s">
        <v>66</v>
      </c>
      <c r="B99" s="154" t="s">
        <v>112</v>
      </c>
      <c r="C99" s="50" t="s">
        <v>113</v>
      </c>
      <c r="D99" s="157" t="s">
        <v>5</v>
      </c>
      <c r="E99" s="160"/>
      <c r="F99" s="145" t="str">
        <f>IFERROR(ROUND(AVERAGE(K99:K103),2),"0")</f>
        <v>0</v>
      </c>
      <c r="G99" s="145">
        <f>ROUND(E99*F99,2)</f>
        <v>0</v>
      </c>
      <c r="H99" s="145">
        <f>ROUND(G99*$D$7,2)</f>
        <v>0</v>
      </c>
      <c r="I99" s="148"/>
      <c r="J99" s="61"/>
      <c r="K99" s="56"/>
    </row>
    <row r="100" spans="1:19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9" x14ac:dyDescent="0.2">
      <c r="A101" s="152"/>
      <c r="B101" s="155"/>
      <c r="C101" s="50" t="s">
        <v>113</v>
      </c>
      <c r="D101" s="158"/>
      <c r="E101" s="161"/>
      <c r="F101" s="146"/>
      <c r="G101" s="146"/>
      <c r="H101" s="146"/>
      <c r="I101" s="149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3"/>
      <c r="B103" s="156"/>
      <c r="C103" s="50" t="s">
        <v>113</v>
      </c>
      <c r="D103" s="159"/>
      <c r="E103" s="162"/>
      <c r="F103" s="147"/>
      <c r="G103" s="147"/>
      <c r="H103" s="147"/>
      <c r="I103" s="150"/>
      <c r="J103" s="61"/>
      <c r="K103" s="56"/>
    </row>
    <row r="104" spans="1:19" x14ac:dyDescent="0.2">
      <c r="A104" s="151" t="s">
        <v>67</v>
      </c>
      <c r="B104" s="154" t="s">
        <v>112</v>
      </c>
      <c r="C104" s="50" t="s">
        <v>113</v>
      </c>
      <c r="D104" s="157" t="s">
        <v>5</v>
      </c>
      <c r="E104" s="160"/>
      <c r="F104" s="145" t="str">
        <f t="shared" ref="F104" si="13">IFERROR(ROUND(AVERAGE(K104:K108),2),"0")</f>
        <v>0</v>
      </c>
      <c r="G104" s="145">
        <f>ROUND(E104*F104,2)</f>
        <v>0</v>
      </c>
      <c r="H104" s="145">
        <f>ROUND(G104*$D$7,2)</f>
        <v>0</v>
      </c>
      <c r="I104" s="148"/>
      <c r="J104" s="61"/>
      <c r="K104" s="56"/>
    </row>
    <row r="105" spans="1:19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3"/>
      <c r="B108" s="156"/>
      <c r="C108" s="50" t="s">
        <v>113</v>
      </c>
      <c r="D108" s="159"/>
      <c r="E108" s="162"/>
      <c r="F108" s="147"/>
      <c r="G108" s="147"/>
      <c r="H108" s="147"/>
      <c r="I108" s="150"/>
      <c r="J108" s="61"/>
      <c r="K108" s="56"/>
    </row>
    <row r="109" spans="1:19" x14ac:dyDescent="0.2">
      <c r="A109" s="151" t="s">
        <v>68</v>
      </c>
      <c r="B109" s="154" t="s">
        <v>112</v>
      </c>
      <c r="C109" s="50" t="s">
        <v>113</v>
      </c>
      <c r="D109" s="157" t="s">
        <v>5</v>
      </c>
      <c r="E109" s="160"/>
      <c r="F109" s="145" t="str">
        <f t="shared" ref="F109" si="14">IFERROR(ROUND(AVERAGE(K109:K113),2),"0")</f>
        <v>0</v>
      </c>
      <c r="G109" s="145">
        <f>ROUND(E109*F109,2)</f>
        <v>0</v>
      </c>
      <c r="H109" s="145">
        <f>ROUND(G109*$D$7,2)</f>
        <v>0</v>
      </c>
      <c r="I109" s="148"/>
      <c r="J109" s="61"/>
      <c r="K109" s="56"/>
    </row>
    <row r="110" spans="1:19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3"/>
      <c r="B113" s="156"/>
      <c r="C113" s="50" t="s">
        <v>113</v>
      </c>
      <c r="D113" s="159"/>
      <c r="E113" s="162"/>
      <c r="F113" s="147"/>
      <c r="G113" s="147"/>
      <c r="H113" s="147"/>
      <c r="I113" s="150"/>
      <c r="J113" s="61"/>
      <c r="K113" s="56"/>
    </row>
    <row r="114" spans="1:11" x14ac:dyDescent="0.2">
      <c r="A114" s="151" t="s">
        <v>69</v>
      </c>
      <c r="B114" s="154" t="s">
        <v>112</v>
      </c>
      <c r="C114" s="50" t="s">
        <v>113</v>
      </c>
      <c r="D114" s="157" t="s">
        <v>5</v>
      </c>
      <c r="E114" s="160"/>
      <c r="F114" s="145" t="str">
        <f t="shared" ref="F114" si="15">IFERROR(ROUND(AVERAGE(K114:K118),2),"0")</f>
        <v>0</v>
      </c>
      <c r="G114" s="145">
        <f>ROUND(E114*F114,2)</f>
        <v>0</v>
      </c>
      <c r="H114" s="145">
        <f>ROUND(G114*$D$7,2)</f>
        <v>0</v>
      </c>
      <c r="I114" s="148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3"/>
      <c r="B118" s="156"/>
      <c r="C118" s="50" t="s">
        <v>113</v>
      </c>
      <c r="D118" s="159"/>
      <c r="E118" s="162"/>
      <c r="F118" s="147"/>
      <c r="G118" s="147"/>
      <c r="H118" s="147"/>
      <c r="I118" s="150"/>
      <c r="J118" s="61"/>
      <c r="K118" s="56"/>
    </row>
    <row r="119" spans="1:11" x14ac:dyDescent="0.2">
      <c r="A119" s="151" t="s">
        <v>70</v>
      </c>
      <c r="B119" s="154" t="s">
        <v>112</v>
      </c>
      <c r="C119" s="50" t="s">
        <v>113</v>
      </c>
      <c r="D119" s="157" t="s">
        <v>5</v>
      </c>
      <c r="E119" s="160"/>
      <c r="F119" s="145" t="str">
        <f t="shared" ref="F119" si="16">IFERROR(ROUND(AVERAGE(K119:K123),2),"0")</f>
        <v>0</v>
      </c>
      <c r="G119" s="145">
        <f>ROUND(E119*F119,2)</f>
        <v>0</v>
      </c>
      <c r="H119" s="145">
        <f>ROUND(G119*$D$7,2)</f>
        <v>0</v>
      </c>
      <c r="I119" s="148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3"/>
      <c r="B123" s="156"/>
      <c r="C123" s="50" t="s">
        <v>113</v>
      </c>
      <c r="D123" s="159"/>
      <c r="E123" s="162"/>
      <c r="F123" s="147"/>
      <c r="G123" s="147"/>
      <c r="H123" s="147"/>
      <c r="I123" s="150"/>
      <c r="J123" s="61"/>
      <c r="K123" s="56"/>
    </row>
    <row r="124" spans="1:11" x14ac:dyDescent="0.2">
      <c r="A124" s="151" t="s">
        <v>74</v>
      </c>
      <c r="B124" s="154" t="s">
        <v>112</v>
      </c>
      <c r="C124" s="50" t="s">
        <v>113</v>
      </c>
      <c r="D124" s="157" t="s">
        <v>5</v>
      </c>
      <c r="E124" s="160"/>
      <c r="F124" s="145" t="str">
        <f t="shared" ref="F124" si="17">IFERROR(ROUND(AVERAGE(K124:K128),2),"0")</f>
        <v>0</v>
      </c>
      <c r="G124" s="145">
        <f>ROUND(E124*F124,2)</f>
        <v>0</v>
      </c>
      <c r="H124" s="145">
        <f>ROUND(G124*$D$7,2)</f>
        <v>0</v>
      </c>
      <c r="I124" s="148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3"/>
      <c r="B128" s="156"/>
      <c r="C128" s="50" t="s">
        <v>113</v>
      </c>
      <c r="D128" s="159"/>
      <c r="E128" s="162"/>
      <c r="F128" s="147"/>
      <c r="G128" s="147"/>
      <c r="H128" s="147"/>
      <c r="I128" s="150"/>
      <c r="J128" s="61"/>
      <c r="K128" s="56"/>
    </row>
    <row r="129" spans="1:11" x14ac:dyDescent="0.2">
      <c r="A129" s="151" t="s">
        <v>75</v>
      </c>
      <c r="B129" s="154" t="s">
        <v>112</v>
      </c>
      <c r="C129" s="50" t="s">
        <v>113</v>
      </c>
      <c r="D129" s="157" t="s">
        <v>5</v>
      </c>
      <c r="E129" s="160"/>
      <c r="F129" s="145" t="str">
        <f t="shared" ref="F129" si="18">IFERROR(ROUND(AVERAGE(K129:K133),2),"0")</f>
        <v>0</v>
      </c>
      <c r="G129" s="145">
        <f>ROUND(E129*F129,2)</f>
        <v>0</v>
      </c>
      <c r="H129" s="145">
        <f>ROUND(G129*$D$7,2)</f>
        <v>0</v>
      </c>
      <c r="I129" s="148"/>
      <c r="J129" s="61"/>
      <c r="K129" s="56"/>
    </row>
    <row r="130" spans="1:11" x14ac:dyDescent="0.2">
      <c r="A130" s="152"/>
      <c r="B130" s="155"/>
      <c r="C130" s="50" t="s">
        <v>113</v>
      </c>
      <c r="D130" s="158"/>
      <c r="E130" s="161"/>
      <c r="F130" s="146"/>
      <c r="G130" s="146"/>
      <c r="H130" s="146"/>
      <c r="I130" s="149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3"/>
      <c r="B133" s="156"/>
      <c r="C133" s="50" t="s">
        <v>113</v>
      </c>
      <c r="D133" s="159"/>
      <c r="E133" s="162"/>
      <c r="F133" s="147"/>
      <c r="G133" s="147"/>
      <c r="H133" s="147"/>
      <c r="I133" s="150"/>
      <c r="J133" s="61"/>
      <c r="K133" s="56"/>
    </row>
    <row r="134" spans="1:11" x14ac:dyDescent="0.2">
      <c r="A134" s="151" t="s">
        <v>76</v>
      </c>
      <c r="B134" s="154" t="s">
        <v>112</v>
      </c>
      <c r="C134" s="50" t="s">
        <v>113</v>
      </c>
      <c r="D134" s="157" t="s">
        <v>5</v>
      </c>
      <c r="E134" s="160"/>
      <c r="F134" s="145" t="str">
        <f t="shared" ref="F134" si="19">IFERROR(ROUND(AVERAGE(K134:K138),2),"0")</f>
        <v>0</v>
      </c>
      <c r="G134" s="145">
        <f>ROUND(E134*F134,2)</f>
        <v>0</v>
      </c>
      <c r="H134" s="145">
        <f>ROUND(G134*$D$7,2)</f>
        <v>0</v>
      </c>
      <c r="I134" s="148"/>
      <c r="J134" s="61"/>
      <c r="K134" s="56"/>
    </row>
    <row r="135" spans="1:11" x14ac:dyDescent="0.2">
      <c r="A135" s="152"/>
      <c r="B135" s="155"/>
      <c r="C135" s="50" t="s">
        <v>113</v>
      </c>
      <c r="D135" s="158"/>
      <c r="E135" s="161"/>
      <c r="F135" s="146"/>
      <c r="G135" s="146"/>
      <c r="H135" s="146"/>
      <c r="I135" s="149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3"/>
      <c r="B138" s="156"/>
      <c r="C138" s="50" t="s">
        <v>113</v>
      </c>
      <c r="D138" s="159"/>
      <c r="E138" s="162"/>
      <c r="F138" s="147"/>
      <c r="G138" s="147"/>
      <c r="H138" s="147"/>
      <c r="I138" s="150"/>
      <c r="J138" s="61"/>
      <c r="K138" s="56"/>
    </row>
    <row r="139" spans="1:11" x14ac:dyDescent="0.2">
      <c r="A139" s="151" t="s">
        <v>77</v>
      </c>
      <c r="B139" s="154" t="s">
        <v>112</v>
      </c>
      <c r="C139" s="50" t="s">
        <v>113</v>
      </c>
      <c r="D139" s="157" t="s">
        <v>5</v>
      </c>
      <c r="E139" s="160"/>
      <c r="F139" s="145" t="str">
        <f t="shared" ref="F139" si="20">IFERROR(ROUND(AVERAGE(K139:K143),2),"0")</f>
        <v>0</v>
      </c>
      <c r="G139" s="145">
        <f>ROUND(E139*F139,2)</f>
        <v>0</v>
      </c>
      <c r="H139" s="145">
        <f>ROUND(G139*$D$7,2)</f>
        <v>0</v>
      </c>
      <c r="I139" s="148"/>
      <c r="J139" s="61"/>
      <c r="K139" s="56"/>
    </row>
    <row r="140" spans="1:11" x14ac:dyDescent="0.2">
      <c r="A140" s="152"/>
      <c r="B140" s="155"/>
      <c r="C140" s="50" t="s">
        <v>113</v>
      </c>
      <c r="D140" s="158"/>
      <c r="E140" s="161"/>
      <c r="F140" s="146"/>
      <c r="G140" s="146"/>
      <c r="H140" s="146"/>
      <c r="I140" s="149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3"/>
      <c r="B143" s="156"/>
      <c r="C143" s="50" t="s">
        <v>113</v>
      </c>
      <c r="D143" s="159"/>
      <c r="E143" s="162"/>
      <c r="F143" s="147"/>
      <c r="G143" s="147"/>
      <c r="H143" s="147"/>
      <c r="I143" s="150"/>
      <c r="J143" s="61"/>
      <c r="K143" s="56"/>
    </row>
    <row r="144" spans="1:11" x14ac:dyDescent="0.2">
      <c r="A144" s="151" t="s">
        <v>78</v>
      </c>
      <c r="B144" s="154" t="s">
        <v>112</v>
      </c>
      <c r="C144" s="50" t="s">
        <v>113</v>
      </c>
      <c r="D144" s="157" t="s">
        <v>5</v>
      </c>
      <c r="E144" s="160"/>
      <c r="F144" s="145" t="str">
        <f t="shared" ref="F144" si="21">IFERROR(ROUND(AVERAGE(K144:K148),2),"0")</f>
        <v>0</v>
      </c>
      <c r="G144" s="145">
        <f>ROUND(E144*F144,2)</f>
        <v>0</v>
      </c>
      <c r="H144" s="145">
        <f>ROUND(G144*$D$7,2)</f>
        <v>0</v>
      </c>
      <c r="I144" s="148"/>
      <c r="J144" s="61"/>
      <c r="K144" s="56"/>
    </row>
    <row r="145" spans="1:11" x14ac:dyDescent="0.2">
      <c r="A145" s="152"/>
      <c r="B145" s="155"/>
      <c r="C145" s="50" t="s">
        <v>113</v>
      </c>
      <c r="D145" s="158"/>
      <c r="E145" s="161"/>
      <c r="F145" s="146"/>
      <c r="G145" s="146"/>
      <c r="H145" s="146"/>
      <c r="I145" s="149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3"/>
      <c r="B148" s="156"/>
      <c r="C148" s="50" t="s">
        <v>113</v>
      </c>
      <c r="D148" s="159"/>
      <c r="E148" s="162"/>
      <c r="F148" s="147"/>
      <c r="G148" s="147"/>
      <c r="H148" s="147"/>
      <c r="I148" s="150"/>
      <c r="J148" s="61"/>
      <c r="K148" s="56"/>
    </row>
    <row r="149" spans="1:11" ht="12.75" customHeight="1" x14ac:dyDescent="0.2">
      <c r="A149" s="51" t="s">
        <v>71</v>
      </c>
      <c r="B149" s="136" t="s">
        <v>80</v>
      </c>
      <c r="C149" s="137"/>
      <c r="D149" s="137"/>
      <c r="E149" s="137"/>
      <c r="F149" s="138"/>
      <c r="G149" s="74">
        <f>SUM(G150,G157,G164,G171,G178,G185,G192,G199,G206,G213)</f>
        <v>0</v>
      </c>
      <c r="H149" s="74">
        <f>SUM(H150,H157,H164,H171,H178,H185,H192,H199,H206,H213)</f>
        <v>0</v>
      </c>
      <c r="I149" s="60"/>
      <c r="J149" s="45"/>
    </row>
    <row r="150" spans="1:11" x14ac:dyDescent="0.2">
      <c r="A150" s="142" t="s">
        <v>182</v>
      </c>
      <c r="B150" s="139" t="s">
        <v>149</v>
      </c>
      <c r="C150" s="62" t="s">
        <v>150</v>
      </c>
      <c r="D150" s="63"/>
      <c r="E150" s="64"/>
      <c r="F150" s="57"/>
      <c r="G150" s="75">
        <f>SUM(G151:G156)</f>
        <v>0</v>
      </c>
      <c r="H150" s="75">
        <f>ROUND(G150*$D$7,2)</f>
        <v>0</v>
      </c>
      <c r="I150" s="139"/>
    </row>
    <row r="151" spans="1:11" x14ac:dyDescent="0.2">
      <c r="A151" s="143"/>
      <c r="B151" s="140"/>
      <c r="C151" s="65" t="s">
        <v>151</v>
      </c>
      <c r="D151" s="66"/>
      <c r="E151" s="67"/>
      <c r="F151" s="56"/>
      <c r="G151" s="76">
        <f t="shared" ref="G151:G156" si="22">ROUND(E151*F151,2)</f>
        <v>0</v>
      </c>
      <c r="H151" s="68"/>
      <c r="I151" s="140"/>
    </row>
    <row r="152" spans="1:11" ht="13.5" customHeight="1" x14ac:dyDescent="0.2">
      <c r="A152" s="143"/>
      <c r="B152" s="140"/>
      <c r="C152" s="65" t="s">
        <v>152</v>
      </c>
      <c r="D152" s="66"/>
      <c r="E152" s="67"/>
      <c r="F152" s="56"/>
      <c r="G152" s="76">
        <f t="shared" si="22"/>
        <v>0</v>
      </c>
      <c r="H152" s="68"/>
      <c r="I152" s="140"/>
    </row>
    <row r="153" spans="1:11" x14ac:dyDescent="0.2">
      <c r="A153" s="143"/>
      <c r="B153" s="140"/>
      <c r="C153" s="65" t="s">
        <v>153</v>
      </c>
      <c r="D153" s="66"/>
      <c r="E153" s="67"/>
      <c r="F153" s="56"/>
      <c r="G153" s="76">
        <f t="shared" si="22"/>
        <v>0</v>
      </c>
      <c r="H153" s="68"/>
      <c r="I153" s="140"/>
    </row>
    <row r="154" spans="1:11" x14ac:dyDescent="0.2">
      <c r="A154" s="143"/>
      <c r="B154" s="140"/>
      <c r="C154" s="65" t="s">
        <v>154</v>
      </c>
      <c r="D154" s="66"/>
      <c r="E154" s="67"/>
      <c r="F154" s="56"/>
      <c r="G154" s="76">
        <f t="shared" si="22"/>
        <v>0</v>
      </c>
      <c r="H154" s="68"/>
      <c r="I154" s="140"/>
    </row>
    <row r="155" spans="1:11" x14ac:dyDescent="0.2">
      <c r="A155" s="143"/>
      <c r="B155" s="140"/>
      <c r="C155" s="68" t="s">
        <v>155</v>
      </c>
      <c r="D155" s="66"/>
      <c r="E155" s="67"/>
      <c r="F155" s="56"/>
      <c r="G155" s="76">
        <f t="shared" si="22"/>
        <v>0</v>
      </c>
      <c r="H155" s="68"/>
      <c r="I155" s="140"/>
    </row>
    <row r="156" spans="1:11" x14ac:dyDescent="0.2">
      <c r="A156" s="144"/>
      <c r="B156" s="141"/>
      <c r="C156" s="68" t="s">
        <v>155</v>
      </c>
      <c r="D156" s="66"/>
      <c r="E156" s="67"/>
      <c r="F156" s="56"/>
      <c r="G156" s="76">
        <f t="shared" si="22"/>
        <v>0</v>
      </c>
      <c r="H156" s="68"/>
      <c r="I156" s="141"/>
    </row>
    <row r="157" spans="1:11" ht="12.75" customHeight="1" x14ac:dyDescent="0.2">
      <c r="A157" s="142" t="s">
        <v>183</v>
      </c>
      <c r="B157" s="139" t="s">
        <v>149</v>
      </c>
      <c r="C157" s="62" t="s">
        <v>150</v>
      </c>
      <c r="D157" s="63"/>
      <c r="E157" s="64"/>
      <c r="F157" s="57"/>
      <c r="G157" s="75">
        <f>SUM(G158:G163)</f>
        <v>0</v>
      </c>
      <c r="H157" s="75">
        <f>ROUND(G157*$D$7,2)</f>
        <v>0</v>
      </c>
      <c r="I157" s="139"/>
    </row>
    <row r="158" spans="1:11" x14ac:dyDescent="0.2">
      <c r="A158" s="143"/>
      <c r="B158" s="140"/>
      <c r="C158" s="65" t="s">
        <v>151</v>
      </c>
      <c r="D158" s="66"/>
      <c r="E158" s="67"/>
      <c r="F158" s="56"/>
      <c r="G158" s="76">
        <f t="shared" ref="G158:G163" si="23">ROUND(E158*F158,2)</f>
        <v>0</v>
      </c>
      <c r="H158" s="68"/>
      <c r="I158" s="140"/>
    </row>
    <row r="159" spans="1:11" x14ac:dyDescent="0.2">
      <c r="A159" s="143"/>
      <c r="B159" s="140"/>
      <c r="C159" s="65" t="s">
        <v>152</v>
      </c>
      <c r="D159" s="66"/>
      <c r="E159" s="67"/>
      <c r="F159" s="56"/>
      <c r="G159" s="76">
        <f t="shared" si="23"/>
        <v>0</v>
      </c>
      <c r="H159" s="68"/>
      <c r="I159" s="140"/>
    </row>
    <row r="160" spans="1:11" x14ac:dyDescent="0.2">
      <c r="A160" s="143"/>
      <c r="B160" s="140"/>
      <c r="C160" s="65" t="s">
        <v>153</v>
      </c>
      <c r="D160" s="66"/>
      <c r="E160" s="67"/>
      <c r="F160" s="56"/>
      <c r="G160" s="76">
        <f t="shared" si="23"/>
        <v>0</v>
      </c>
      <c r="H160" s="68"/>
      <c r="I160" s="140"/>
    </row>
    <row r="161" spans="1:9" x14ac:dyDescent="0.2">
      <c r="A161" s="143"/>
      <c r="B161" s="140"/>
      <c r="C161" s="65" t="s">
        <v>154</v>
      </c>
      <c r="D161" s="66"/>
      <c r="E161" s="67"/>
      <c r="F161" s="56"/>
      <c r="G161" s="76">
        <f t="shared" si="23"/>
        <v>0</v>
      </c>
      <c r="H161" s="68"/>
      <c r="I161" s="140"/>
    </row>
    <row r="162" spans="1:9" x14ac:dyDescent="0.2">
      <c r="A162" s="143"/>
      <c r="B162" s="140"/>
      <c r="C162" s="68" t="s">
        <v>155</v>
      </c>
      <c r="D162" s="66"/>
      <c r="E162" s="67"/>
      <c r="F162" s="56"/>
      <c r="G162" s="76">
        <f t="shared" si="23"/>
        <v>0</v>
      </c>
      <c r="H162" s="68"/>
      <c r="I162" s="140"/>
    </row>
    <row r="163" spans="1:9" x14ac:dyDescent="0.2">
      <c r="A163" s="144"/>
      <c r="B163" s="141"/>
      <c r="C163" s="68" t="s">
        <v>155</v>
      </c>
      <c r="D163" s="66"/>
      <c r="E163" s="67"/>
      <c r="F163" s="56"/>
      <c r="G163" s="76">
        <f t="shared" si="23"/>
        <v>0</v>
      </c>
      <c r="H163" s="68"/>
      <c r="I163" s="141"/>
    </row>
    <row r="164" spans="1:9" ht="12.75" customHeight="1" x14ac:dyDescent="0.2">
      <c r="A164" s="142" t="s">
        <v>184</v>
      </c>
      <c r="B164" s="139" t="s">
        <v>149</v>
      </c>
      <c r="C164" s="62" t="s">
        <v>150</v>
      </c>
      <c r="D164" s="63"/>
      <c r="E164" s="64"/>
      <c r="F164" s="57"/>
      <c r="G164" s="75">
        <f>SUM(G165:G170)</f>
        <v>0</v>
      </c>
      <c r="H164" s="75">
        <f>ROUND(G164*$D$7,2)</f>
        <v>0</v>
      </c>
      <c r="I164" s="139"/>
    </row>
    <row r="165" spans="1:9" x14ac:dyDescent="0.2">
      <c r="A165" s="143"/>
      <c r="B165" s="140"/>
      <c r="C165" s="65" t="s">
        <v>151</v>
      </c>
      <c r="D165" s="66"/>
      <c r="E165" s="67"/>
      <c r="F165" s="56"/>
      <c r="G165" s="76">
        <f t="shared" ref="G165:G170" si="24">ROUND(E165*F165,2)</f>
        <v>0</v>
      </c>
      <c r="H165" s="68"/>
      <c r="I165" s="140"/>
    </row>
    <row r="166" spans="1:9" x14ac:dyDescent="0.2">
      <c r="A166" s="143"/>
      <c r="B166" s="140"/>
      <c r="C166" s="65" t="s">
        <v>152</v>
      </c>
      <c r="D166" s="66"/>
      <c r="E166" s="67"/>
      <c r="F166" s="56"/>
      <c r="G166" s="76">
        <f t="shared" si="24"/>
        <v>0</v>
      </c>
      <c r="H166" s="68"/>
      <c r="I166" s="140"/>
    </row>
    <row r="167" spans="1:9" x14ac:dyDescent="0.2">
      <c r="A167" s="143"/>
      <c r="B167" s="140"/>
      <c r="C167" s="65" t="s">
        <v>153</v>
      </c>
      <c r="D167" s="66"/>
      <c r="E167" s="67"/>
      <c r="F167" s="56"/>
      <c r="G167" s="76">
        <f t="shared" si="24"/>
        <v>0</v>
      </c>
      <c r="H167" s="68"/>
      <c r="I167" s="140"/>
    </row>
    <row r="168" spans="1:9" x14ac:dyDescent="0.2">
      <c r="A168" s="143"/>
      <c r="B168" s="140"/>
      <c r="C168" s="65" t="s">
        <v>154</v>
      </c>
      <c r="D168" s="66"/>
      <c r="E168" s="67"/>
      <c r="F168" s="56"/>
      <c r="G168" s="76">
        <f t="shared" si="24"/>
        <v>0</v>
      </c>
      <c r="H168" s="68"/>
      <c r="I168" s="140"/>
    </row>
    <row r="169" spans="1:9" x14ac:dyDescent="0.2">
      <c r="A169" s="143"/>
      <c r="B169" s="140"/>
      <c r="C169" s="68" t="s">
        <v>155</v>
      </c>
      <c r="D169" s="66"/>
      <c r="E169" s="67"/>
      <c r="F169" s="56"/>
      <c r="G169" s="76">
        <f t="shared" si="24"/>
        <v>0</v>
      </c>
      <c r="H169" s="68"/>
      <c r="I169" s="140"/>
    </row>
    <row r="170" spans="1:9" x14ac:dyDescent="0.2">
      <c r="A170" s="144"/>
      <c r="B170" s="141"/>
      <c r="C170" s="68" t="s">
        <v>155</v>
      </c>
      <c r="D170" s="66"/>
      <c r="E170" s="67"/>
      <c r="F170" s="56"/>
      <c r="G170" s="76">
        <f t="shared" si="24"/>
        <v>0</v>
      </c>
      <c r="H170" s="68"/>
      <c r="I170" s="141"/>
    </row>
    <row r="171" spans="1:9" ht="12.75" customHeight="1" x14ac:dyDescent="0.2">
      <c r="A171" s="142" t="s">
        <v>185</v>
      </c>
      <c r="B171" s="139" t="s">
        <v>149</v>
      </c>
      <c r="C171" s="62" t="s">
        <v>150</v>
      </c>
      <c r="D171" s="63"/>
      <c r="E171" s="64"/>
      <c r="F171" s="57"/>
      <c r="G171" s="75">
        <f>SUM(G172:G177)</f>
        <v>0</v>
      </c>
      <c r="H171" s="75">
        <f>ROUND(G171*$D$7,2)</f>
        <v>0</v>
      </c>
      <c r="I171" s="139"/>
    </row>
    <row r="172" spans="1:9" ht="12.75" customHeight="1" x14ac:dyDescent="0.2">
      <c r="A172" s="143"/>
      <c r="B172" s="140"/>
      <c r="C172" s="65" t="s">
        <v>151</v>
      </c>
      <c r="D172" s="66"/>
      <c r="E172" s="67"/>
      <c r="F172" s="56"/>
      <c r="G172" s="76">
        <f t="shared" ref="G172:G177" si="25">ROUND(E172*F172,2)</f>
        <v>0</v>
      </c>
      <c r="H172" s="68"/>
      <c r="I172" s="140"/>
    </row>
    <row r="173" spans="1:9" ht="12.75" customHeight="1" x14ac:dyDescent="0.2">
      <c r="A173" s="143"/>
      <c r="B173" s="140"/>
      <c r="C173" s="65" t="s">
        <v>152</v>
      </c>
      <c r="D173" s="66"/>
      <c r="E173" s="67"/>
      <c r="F173" s="56"/>
      <c r="G173" s="76">
        <f t="shared" si="25"/>
        <v>0</v>
      </c>
      <c r="H173" s="68"/>
      <c r="I173" s="140"/>
    </row>
    <row r="174" spans="1:9" ht="12.75" customHeight="1" x14ac:dyDescent="0.2">
      <c r="A174" s="143"/>
      <c r="B174" s="140"/>
      <c r="C174" s="65" t="s">
        <v>153</v>
      </c>
      <c r="D174" s="66"/>
      <c r="E174" s="67"/>
      <c r="F174" s="56"/>
      <c r="G174" s="76">
        <f t="shared" si="25"/>
        <v>0</v>
      </c>
      <c r="H174" s="68"/>
      <c r="I174" s="140"/>
    </row>
    <row r="175" spans="1:9" ht="12.75" customHeight="1" x14ac:dyDescent="0.2">
      <c r="A175" s="143"/>
      <c r="B175" s="140"/>
      <c r="C175" s="65" t="s">
        <v>154</v>
      </c>
      <c r="D175" s="66"/>
      <c r="E175" s="67"/>
      <c r="F175" s="56"/>
      <c r="G175" s="76">
        <f t="shared" si="25"/>
        <v>0</v>
      </c>
      <c r="H175" s="68"/>
      <c r="I175" s="140"/>
    </row>
    <row r="176" spans="1:9" ht="12.75" customHeight="1" x14ac:dyDescent="0.2">
      <c r="A176" s="143"/>
      <c r="B176" s="140"/>
      <c r="C176" s="68" t="s">
        <v>155</v>
      </c>
      <c r="D176" s="66"/>
      <c r="E176" s="67"/>
      <c r="F176" s="56"/>
      <c r="G176" s="76">
        <f t="shared" si="25"/>
        <v>0</v>
      </c>
      <c r="H176" s="68"/>
      <c r="I176" s="140"/>
    </row>
    <row r="177" spans="1:9" ht="12.75" customHeight="1" x14ac:dyDescent="0.2">
      <c r="A177" s="144"/>
      <c r="B177" s="141"/>
      <c r="C177" s="68" t="s">
        <v>155</v>
      </c>
      <c r="D177" s="66"/>
      <c r="E177" s="67"/>
      <c r="F177" s="56"/>
      <c r="G177" s="76">
        <f t="shared" si="25"/>
        <v>0</v>
      </c>
      <c r="H177" s="68"/>
      <c r="I177" s="141"/>
    </row>
    <row r="178" spans="1:9" ht="12.75" customHeight="1" x14ac:dyDescent="0.2">
      <c r="A178" s="142" t="s">
        <v>186</v>
      </c>
      <c r="B178" s="139" t="s">
        <v>149</v>
      </c>
      <c r="C178" s="62" t="s">
        <v>150</v>
      </c>
      <c r="D178" s="63"/>
      <c r="E178" s="64"/>
      <c r="F178" s="57"/>
      <c r="G178" s="75">
        <f>SUM(G179:G184)</f>
        <v>0</v>
      </c>
      <c r="H178" s="75">
        <f>ROUND(G178*$D$7,2)</f>
        <v>0</v>
      </c>
      <c r="I178" s="139"/>
    </row>
    <row r="179" spans="1:9" ht="12.75" customHeight="1" x14ac:dyDescent="0.2">
      <c r="A179" s="143"/>
      <c r="B179" s="140"/>
      <c r="C179" s="65" t="s">
        <v>151</v>
      </c>
      <c r="D179" s="66"/>
      <c r="E179" s="67"/>
      <c r="F179" s="56"/>
      <c r="G179" s="76">
        <f t="shared" ref="G179:G184" si="26">ROUND(E179*F179,2)</f>
        <v>0</v>
      </c>
      <c r="H179" s="68"/>
      <c r="I179" s="140"/>
    </row>
    <row r="180" spans="1:9" ht="12.75" customHeight="1" x14ac:dyDescent="0.2">
      <c r="A180" s="143"/>
      <c r="B180" s="140"/>
      <c r="C180" s="65" t="s">
        <v>152</v>
      </c>
      <c r="D180" s="66"/>
      <c r="E180" s="67"/>
      <c r="F180" s="56"/>
      <c r="G180" s="76">
        <f t="shared" si="26"/>
        <v>0</v>
      </c>
      <c r="H180" s="68"/>
      <c r="I180" s="140"/>
    </row>
    <row r="181" spans="1:9" ht="12.75" customHeight="1" x14ac:dyDescent="0.2">
      <c r="A181" s="143"/>
      <c r="B181" s="140"/>
      <c r="C181" s="65" t="s">
        <v>153</v>
      </c>
      <c r="D181" s="66"/>
      <c r="E181" s="67"/>
      <c r="F181" s="56"/>
      <c r="G181" s="76">
        <f t="shared" si="26"/>
        <v>0</v>
      </c>
      <c r="H181" s="68"/>
      <c r="I181" s="140"/>
    </row>
    <row r="182" spans="1:9" ht="12.75" customHeight="1" x14ac:dyDescent="0.2">
      <c r="A182" s="143"/>
      <c r="B182" s="140"/>
      <c r="C182" s="65" t="s">
        <v>154</v>
      </c>
      <c r="D182" s="66"/>
      <c r="E182" s="67"/>
      <c r="F182" s="56"/>
      <c r="G182" s="76">
        <f t="shared" si="26"/>
        <v>0</v>
      </c>
      <c r="H182" s="68"/>
      <c r="I182" s="140"/>
    </row>
    <row r="183" spans="1:9" ht="12.75" customHeight="1" x14ac:dyDescent="0.2">
      <c r="A183" s="143"/>
      <c r="B183" s="140"/>
      <c r="C183" s="68" t="s">
        <v>155</v>
      </c>
      <c r="D183" s="66"/>
      <c r="E183" s="67"/>
      <c r="F183" s="56"/>
      <c r="G183" s="76">
        <f t="shared" si="26"/>
        <v>0</v>
      </c>
      <c r="H183" s="68"/>
      <c r="I183" s="140"/>
    </row>
    <row r="184" spans="1:9" ht="12.75" customHeight="1" x14ac:dyDescent="0.2">
      <c r="A184" s="144"/>
      <c r="B184" s="141"/>
      <c r="C184" s="68" t="s">
        <v>155</v>
      </c>
      <c r="D184" s="66"/>
      <c r="E184" s="67"/>
      <c r="F184" s="56"/>
      <c r="G184" s="76">
        <f t="shared" si="26"/>
        <v>0</v>
      </c>
      <c r="H184" s="68"/>
      <c r="I184" s="141"/>
    </row>
    <row r="185" spans="1:9" ht="12.75" customHeight="1" x14ac:dyDescent="0.2">
      <c r="A185" s="142" t="s">
        <v>187</v>
      </c>
      <c r="B185" s="139" t="s">
        <v>149</v>
      </c>
      <c r="C185" s="62" t="s">
        <v>150</v>
      </c>
      <c r="D185" s="63"/>
      <c r="E185" s="64"/>
      <c r="F185" s="57"/>
      <c r="G185" s="75">
        <f>SUM(G186:G191)</f>
        <v>0</v>
      </c>
      <c r="H185" s="75">
        <f>ROUND(G185*$D$7,2)</f>
        <v>0</v>
      </c>
      <c r="I185" s="139"/>
    </row>
    <row r="186" spans="1:9" ht="12.75" customHeight="1" x14ac:dyDescent="0.2">
      <c r="A186" s="143"/>
      <c r="B186" s="140"/>
      <c r="C186" s="65" t="s">
        <v>151</v>
      </c>
      <c r="D186" s="66"/>
      <c r="E186" s="67"/>
      <c r="F186" s="56"/>
      <c r="G186" s="76">
        <f t="shared" ref="G186:G191" si="27">ROUND(E186*F186,2)</f>
        <v>0</v>
      </c>
      <c r="H186" s="68"/>
      <c r="I186" s="140"/>
    </row>
    <row r="187" spans="1:9" ht="12.75" customHeight="1" x14ac:dyDescent="0.2">
      <c r="A187" s="143"/>
      <c r="B187" s="140"/>
      <c r="C187" s="65" t="s">
        <v>152</v>
      </c>
      <c r="D187" s="66"/>
      <c r="E187" s="67"/>
      <c r="F187" s="56"/>
      <c r="G187" s="76">
        <f t="shared" si="27"/>
        <v>0</v>
      </c>
      <c r="H187" s="68"/>
      <c r="I187" s="140"/>
    </row>
    <row r="188" spans="1:9" ht="12.75" customHeight="1" x14ac:dyDescent="0.2">
      <c r="A188" s="143"/>
      <c r="B188" s="140"/>
      <c r="C188" s="65" t="s">
        <v>153</v>
      </c>
      <c r="D188" s="66"/>
      <c r="E188" s="67"/>
      <c r="F188" s="56"/>
      <c r="G188" s="76">
        <f t="shared" si="27"/>
        <v>0</v>
      </c>
      <c r="H188" s="68"/>
      <c r="I188" s="140"/>
    </row>
    <row r="189" spans="1:9" ht="12.75" customHeight="1" x14ac:dyDescent="0.2">
      <c r="A189" s="143"/>
      <c r="B189" s="140"/>
      <c r="C189" s="65" t="s">
        <v>154</v>
      </c>
      <c r="D189" s="66"/>
      <c r="E189" s="67"/>
      <c r="F189" s="56"/>
      <c r="G189" s="76">
        <f t="shared" si="27"/>
        <v>0</v>
      </c>
      <c r="H189" s="68"/>
      <c r="I189" s="140"/>
    </row>
    <row r="190" spans="1:9" ht="12.75" customHeight="1" x14ac:dyDescent="0.2">
      <c r="A190" s="143"/>
      <c r="B190" s="140"/>
      <c r="C190" s="68" t="s">
        <v>155</v>
      </c>
      <c r="D190" s="66"/>
      <c r="E190" s="67"/>
      <c r="F190" s="56"/>
      <c r="G190" s="76">
        <f t="shared" si="27"/>
        <v>0</v>
      </c>
      <c r="H190" s="68"/>
      <c r="I190" s="140"/>
    </row>
    <row r="191" spans="1:9" ht="12.75" customHeight="1" x14ac:dyDescent="0.2">
      <c r="A191" s="144"/>
      <c r="B191" s="141"/>
      <c r="C191" s="68" t="s">
        <v>155</v>
      </c>
      <c r="D191" s="66"/>
      <c r="E191" s="67"/>
      <c r="F191" s="56"/>
      <c r="G191" s="76">
        <f t="shared" si="27"/>
        <v>0</v>
      </c>
      <c r="H191" s="68"/>
      <c r="I191" s="141"/>
    </row>
    <row r="192" spans="1:9" ht="12.75" customHeight="1" x14ac:dyDescent="0.2">
      <c r="A192" s="142" t="s">
        <v>188</v>
      </c>
      <c r="B192" s="139" t="s">
        <v>149</v>
      </c>
      <c r="C192" s="62" t="s">
        <v>150</v>
      </c>
      <c r="D192" s="63"/>
      <c r="E192" s="64"/>
      <c r="F192" s="57"/>
      <c r="G192" s="75">
        <f>SUM(G193:G198)</f>
        <v>0</v>
      </c>
      <c r="H192" s="75">
        <f>ROUND(G192*$D$7,2)</f>
        <v>0</v>
      </c>
      <c r="I192" s="139"/>
    </row>
    <row r="193" spans="1:9" ht="12.75" customHeight="1" x14ac:dyDescent="0.2">
      <c r="A193" s="143"/>
      <c r="B193" s="140"/>
      <c r="C193" s="65" t="s">
        <v>151</v>
      </c>
      <c r="D193" s="66"/>
      <c r="E193" s="67"/>
      <c r="F193" s="56"/>
      <c r="G193" s="76">
        <f t="shared" ref="G193:G198" si="28">ROUND(E193*F193,2)</f>
        <v>0</v>
      </c>
      <c r="H193" s="68"/>
      <c r="I193" s="140"/>
    </row>
    <row r="194" spans="1:9" ht="12.75" customHeight="1" x14ac:dyDescent="0.2">
      <c r="A194" s="143"/>
      <c r="B194" s="140"/>
      <c r="C194" s="65" t="s">
        <v>152</v>
      </c>
      <c r="D194" s="66"/>
      <c r="E194" s="67"/>
      <c r="F194" s="56"/>
      <c r="G194" s="76">
        <f t="shared" si="28"/>
        <v>0</v>
      </c>
      <c r="H194" s="68"/>
      <c r="I194" s="140"/>
    </row>
    <row r="195" spans="1:9" ht="12.75" customHeight="1" x14ac:dyDescent="0.2">
      <c r="A195" s="143"/>
      <c r="B195" s="140"/>
      <c r="C195" s="65" t="s">
        <v>153</v>
      </c>
      <c r="D195" s="66"/>
      <c r="E195" s="67"/>
      <c r="F195" s="56"/>
      <c r="G195" s="76">
        <f t="shared" si="28"/>
        <v>0</v>
      </c>
      <c r="H195" s="68"/>
      <c r="I195" s="140"/>
    </row>
    <row r="196" spans="1:9" ht="12.75" customHeight="1" x14ac:dyDescent="0.2">
      <c r="A196" s="143"/>
      <c r="B196" s="140"/>
      <c r="C196" s="65" t="s">
        <v>154</v>
      </c>
      <c r="D196" s="66"/>
      <c r="E196" s="67"/>
      <c r="F196" s="56"/>
      <c r="G196" s="76">
        <f t="shared" si="28"/>
        <v>0</v>
      </c>
      <c r="H196" s="68"/>
      <c r="I196" s="140"/>
    </row>
    <row r="197" spans="1:9" ht="12.75" customHeight="1" x14ac:dyDescent="0.2">
      <c r="A197" s="143"/>
      <c r="B197" s="140"/>
      <c r="C197" s="68" t="s">
        <v>155</v>
      </c>
      <c r="D197" s="66"/>
      <c r="E197" s="67"/>
      <c r="F197" s="56"/>
      <c r="G197" s="76">
        <f t="shared" si="28"/>
        <v>0</v>
      </c>
      <c r="H197" s="68"/>
      <c r="I197" s="140"/>
    </row>
    <row r="198" spans="1:9" ht="12.75" customHeight="1" x14ac:dyDescent="0.2">
      <c r="A198" s="144"/>
      <c r="B198" s="141"/>
      <c r="C198" s="68" t="s">
        <v>155</v>
      </c>
      <c r="D198" s="66"/>
      <c r="E198" s="67"/>
      <c r="F198" s="56"/>
      <c r="G198" s="76">
        <f t="shared" si="28"/>
        <v>0</v>
      </c>
      <c r="H198" s="68"/>
      <c r="I198" s="141"/>
    </row>
    <row r="199" spans="1:9" ht="12.75" customHeight="1" x14ac:dyDescent="0.2">
      <c r="A199" s="142" t="s">
        <v>189</v>
      </c>
      <c r="B199" s="139" t="s">
        <v>149</v>
      </c>
      <c r="C199" s="62" t="s">
        <v>150</v>
      </c>
      <c r="D199" s="63"/>
      <c r="E199" s="64"/>
      <c r="F199" s="57"/>
      <c r="G199" s="75">
        <f>SUM(G200:G205)</f>
        <v>0</v>
      </c>
      <c r="H199" s="75">
        <f>ROUND(G199*$D$7,2)</f>
        <v>0</v>
      </c>
      <c r="I199" s="139"/>
    </row>
    <row r="200" spans="1:9" ht="12.75" customHeight="1" x14ac:dyDescent="0.2">
      <c r="A200" s="143"/>
      <c r="B200" s="140"/>
      <c r="C200" s="65" t="s">
        <v>151</v>
      </c>
      <c r="D200" s="66"/>
      <c r="E200" s="67"/>
      <c r="F200" s="56"/>
      <c r="G200" s="76">
        <f t="shared" ref="G200:G205" si="29">ROUND(E200*F200,2)</f>
        <v>0</v>
      </c>
      <c r="H200" s="68"/>
      <c r="I200" s="140"/>
    </row>
    <row r="201" spans="1:9" ht="12.75" customHeight="1" x14ac:dyDescent="0.2">
      <c r="A201" s="143"/>
      <c r="B201" s="140"/>
      <c r="C201" s="65" t="s">
        <v>152</v>
      </c>
      <c r="D201" s="66"/>
      <c r="E201" s="67"/>
      <c r="F201" s="56"/>
      <c r="G201" s="76">
        <f t="shared" si="29"/>
        <v>0</v>
      </c>
      <c r="H201" s="68"/>
      <c r="I201" s="140"/>
    </row>
    <row r="202" spans="1:9" ht="12.75" customHeight="1" x14ac:dyDescent="0.2">
      <c r="A202" s="143"/>
      <c r="B202" s="140"/>
      <c r="C202" s="65" t="s">
        <v>153</v>
      </c>
      <c r="D202" s="66"/>
      <c r="E202" s="67"/>
      <c r="F202" s="56"/>
      <c r="G202" s="76">
        <f t="shared" si="29"/>
        <v>0</v>
      </c>
      <c r="H202" s="68"/>
      <c r="I202" s="140"/>
    </row>
    <row r="203" spans="1:9" ht="12.75" customHeight="1" x14ac:dyDescent="0.2">
      <c r="A203" s="143"/>
      <c r="B203" s="140"/>
      <c r="C203" s="65" t="s">
        <v>154</v>
      </c>
      <c r="D203" s="66"/>
      <c r="E203" s="67"/>
      <c r="F203" s="56"/>
      <c r="G203" s="76">
        <f t="shared" si="29"/>
        <v>0</v>
      </c>
      <c r="H203" s="68"/>
      <c r="I203" s="140"/>
    </row>
    <row r="204" spans="1:9" ht="12.75" customHeight="1" x14ac:dyDescent="0.2">
      <c r="A204" s="143"/>
      <c r="B204" s="140"/>
      <c r="C204" s="68" t="s">
        <v>155</v>
      </c>
      <c r="D204" s="66"/>
      <c r="E204" s="67"/>
      <c r="F204" s="56"/>
      <c r="G204" s="76">
        <f t="shared" si="29"/>
        <v>0</v>
      </c>
      <c r="H204" s="68"/>
      <c r="I204" s="140"/>
    </row>
    <row r="205" spans="1:9" ht="12.75" customHeight="1" x14ac:dyDescent="0.2">
      <c r="A205" s="144"/>
      <c r="B205" s="141"/>
      <c r="C205" s="68" t="s">
        <v>155</v>
      </c>
      <c r="D205" s="66"/>
      <c r="E205" s="67"/>
      <c r="F205" s="56"/>
      <c r="G205" s="76">
        <f t="shared" si="29"/>
        <v>0</v>
      </c>
      <c r="H205" s="68"/>
      <c r="I205" s="141"/>
    </row>
    <row r="206" spans="1:9" ht="12.75" customHeight="1" x14ac:dyDescent="0.2">
      <c r="A206" s="142" t="s">
        <v>190</v>
      </c>
      <c r="B206" s="139" t="s">
        <v>149</v>
      </c>
      <c r="C206" s="62" t="s">
        <v>150</v>
      </c>
      <c r="D206" s="63"/>
      <c r="E206" s="64"/>
      <c r="F206" s="57"/>
      <c r="G206" s="75">
        <f>SUM(G207:G212)</f>
        <v>0</v>
      </c>
      <c r="H206" s="75">
        <f>ROUND(G206*$D$7,2)</f>
        <v>0</v>
      </c>
      <c r="I206" s="139"/>
    </row>
    <row r="207" spans="1:9" ht="12.75" customHeight="1" x14ac:dyDescent="0.2">
      <c r="A207" s="143"/>
      <c r="B207" s="140"/>
      <c r="C207" s="65" t="s">
        <v>151</v>
      </c>
      <c r="D207" s="66"/>
      <c r="E207" s="67"/>
      <c r="F207" s="56"/>
      <c r="G207" s="76">
        <f t="shared" ref="G207:G212" si="30">ROUND(E207*F207,2)</f>
        <v>0</v>
      </c>
      <c r="H207" s="68"/>
      <c r="I207" s="140"/>
    </row>
    <row r="208" spans="1:9" ht="12.75" customHeight="1" x14ac:dyDescent="0.2">
      <c r="A208" s="143"/>
      <c r="B208" s="140"/>
      <c r="C208" s="65" t="s">
        <v>152</v>
      </c>
      <c r="D208" s="66"/>
      <c r="E208" s="67"/>
      <c r="F208" s="56"/>
      <c r="G208" s="76">
        <f t="shared" si="30"/>
        <v>0</v>
      </c>
      <c r="H208" s="68"/>
      <c r="I208" s="140"/>
    </row>
    <row r="209" spans="1:12" ht="12.75" customHeight="1" x14ac:dyDescent="0.2">
      <c r="A209" s="143"/>
      <c r="B209" s="140"/>
      <c r="C209" s="65" t="s">
        <v>153</v>
      </c>
      <c r="D209" s="66"/>
      <c r="E209" s="67"/>
      <c r="F209" s="56"/>
      <c r="G209" s="76">
        <f t="shared" si="30"/>
        <v>0</v>
      </c>
      <c r="H209" s="68"/>
      <c r="I209" s="140"/>
    </row>
    <row r="210" spans="1:12" ht="12.75" customHeight="1" x14ac:dyDescent="0.2">
      <c r="A210" s="143"/>
      <c r="B210" s="140"/>
      <c r="C210" s="65" t="s">
        <v>154</v>
      </c>
      <c r="D210" s="66"/>
      <c r="E210" s="67"/>
      <c r="F210" s="56"/>
      <c r="G210" s="76">
        <f t="shared" si="30"/>
        <v>0</v>
      </c>
      <c r="H210" s="68"/>
      <c r="I210" s="140"/>
    </row>
    <row r="211" spans="1:12" ht="12.75" customHeight="1" x14ac:dyDescent="0.2">
      <c r="A211" s="143"/>
      <c r="B211" s="140"/>
      <c r="C211" s="68" t="s">
        <v>155</v>
      </c>
      <c r="D211" s="66"/>
      <c r="E211" s="67"/>
      <c r="F211" s="56"/>
      <c r="G211" s="76">
        <f t="shared" si="30"/>
        <v>0</v>
      </c>
      <c r="H211" s="68"/>
      <c r="I211" s="140"/>
    </row>
    <row r="212" spans="1:12" ht="12.75" customHeight="1" x14ac:dyDescent="0.2">
      <c r="A212" s="144"/>
      <c r="B212" s="141"/>
      <c r="C212" s="68" t="s">
        <v>155</v>
      </c>
      <c r="D212" s="66"/>
      <c r="E212" s="67"/>
      <c r="F212" s="56"/>
      <c r="G212" s="76">
        <f t="shared" si="30"/>
        <v>0</v>
      </c>
      <c r="H212" s="68"/>
      <c r="I212" s="141"/>
    </row>
    <row r="213" spans="1:12" ht="12.75" customHeight="1" x14ac:dyDescent="0.2">
      <c r="A213" s="142" t="s">
        <v>191</v>
      </c>
      <c r="B213" s="139" t="s">
        <v>149</v>
      </c>
      <c r="C213" s="62" t="s">
        <v>150</v>
      </c>
      <c r="D213" s="63"/>
      <c r="E213" s="64"/>
      <c r="F213" s="57"/>
      <c r="G213" s="75">
        <f>SUM(G214:G219)</f>
        <v>0</v>
      </c>
      <c r="H213" s="75">
        <f>ROUND(G213*$D$7,2)</f>
        <v>0</v>
      </c>
      <c r="I213" s="139"/>
    </row>
    <row r="214" spans="1:12" ht="12.75" customHeight="1" x14ac:dyDescent="0.2">
      <c r="A214" s="143"/>
      <c r="B214" s="140"/>
      <c r="C214" s="65" t="s">
        <v>151</v>
      </c>
      <c r="D214" s="66"/>
      <c r="E214" s="67"/>
      <c r="F214" s="56"/>
      <c r="G214" s="76">
        <f t="shared" ref="G214:G219" si="31">ROUND(E214*F214,2)</f>
        <v>0</v>
      </c>
      <c r="H214" s="68"/>
      <c r="I214" s="140"/>
    </row>
    <row r="215" spans="1:12" ht="12.75" customHeight="1" x14ac:dyDescent="0.2">
      <c r="A215" s="143"/>
      <c r="B215" s="140"/>
      <c r="C215" s="65" t="s">
        <v>152</v>
      </c>
      <c r="D215" s="66"/>
      <c r="E215" s="67"/>
      <c r="F215" s="56"/>
      <c r="G215" s="76">
        <f t="shared" si="31"/>
        <v>0</v>
      </c>
      <c r="H215" s="68"/>
      <c r="I215" s="140"/>
    </row>
    <row r="216" spans="1:12" ht="12.75" customHeight="1" x14ac:dyDescent="0.2">
      <c r="A216" s="143"/>
      <c r="B216" s="140"/>
      <c r="C216" s="65" t="s">
        <v>153</v>
      </c>
      <c r="D216" s="66"/>
      <c r="E216" s="67"/>
      <c r="F216" s="56"/>
      <c r="G216" s="76">
        <f t="shared" si="31"/>
        <v>0</v>
      </c>
      <c r="H216" s="68"/>
      <c r="I216" s="140"/>
    </row>
    <row r="217" spans="1:12" x14ac:dyDescent="0.2">
      <c r="A217" s="143"/>
      <c r="B217" s="140"/>
      <c r="C217" s="65" t="s">
        <v>154</v>
      </c>
      <c r="D217" s="66"/>
      <c r="E217" s="67"/>
      <c r="F217" s="56"/>
      <c r="G217" s="76">
        <f t="shared" si="31"/>
        <v>0</v>
      </c>
      <c r="H217" s="68"/>
      <c r="I217" s="140"/>
    </row>
    <row r="218" spans="1:12" x14ac:dyDescent="0.2">
      <c r="A218" s="143"/>
      <c r="B218" s="140"/>
      <c r="C218" s="68" t="s">
        <v>155</v>
      </c>
      <c r="D218" s="66"/>
      <c r="E218" s="67"/>
      <c r="F218" s="56"/>
      <c r="G218" s="76">
        <f t="shared" si="31"/>
        <v>0</v>
      </c>
      <c r="H218" s="68"/>
      <c r="I218" s="140"/>
    </row>
    <row r="219" spans="1:12" x14ac:dyDescent="0.2">
      <c r="A219" s="144"/>
      <c r="B219" s="141"/>
      <c r="C219" s="68" t="s">
        <v>155</v>
      </c>
      <c r="D219" s="66"/>
      <c r="E219" s="67"/>
      <c r="F219" s="56"/>
      <c r="G219" s="76">
        <f t="shared" si="31"/>
        <v>0</v>
      </c>
      <c r="H219" s="68"/>
      <c r="I219" s="141"/>
    </row>
    <row r="220" spans="1:12" ht="26.25" customHeight="1" x14ac:dyDescent="0.2">
      <c r="A220" s="51" t="s">
        <v>98</v>
      </c>
      <c r="B220" s="175" t="s">
        <v>81</v>
      </c>
      <c r="C220" s="175"/>
      <c r="D220" s="175"/>
      <c r="E220" s="175"/>
      <c r="F220" s="175"/>
      <c r="G220" s="74">
        <f>SUM(G221:G237)</f>
        <v>0</v>
      </c>
      <c r="H220" s="74">
        <f>SUM(H221:H237)</f>
        <v>0</v>
      </c>
      <c r="I220" s="60"/>
      <c r="J220" s="45"/>
      <c r="K220" s="54" t="s">
        <v>148</v>
      </c>
      <c r="L220" s="54" t="s">
        <v>143</v>
      </c>
    </row>
    <row r="221" spans="1:12" x14ac:dyDescent="0.2">
      <c r="A221" s="46" t="s">
        <v>99</v>
      </c>
      <c r="B221" s="135" t="s">
        <v>72</v>
      </c>
      <c r="C221" s="135"/>
      <c r="D221" s="69" t="s">
        <v>125</v>
      </c>
      <c r="E221" s="70"/>
      <c r="F221" s="73">
        <f>K221*L221</f>
        <v>0</v>
      </c>
      <c r="G221" s="73">
        <f t="shared" si="0"/>
        <v>0</v>
      </c>
      <c r="H221" s="73">
        <f>ROUND(G221*$D$7,2)</f>
        <v>0</v>
      </c>
      <c r="I221" s="50"/>
      <c r="J221" s="45"/>
      <c r="K221" s="56"/>
      <c r="L221" s="56"/>
    </row>
    <row r="222" spans="1:12" x14ac:dyDescent="0.2">
      <c r="A222" s="46" t="s">
        <v>100</v>
      </c>
      <c r="B222" s="135" t="s">
        <v>72</v>
      </c>
      <c r="C222" s="135"/>
      <c r="D222" s="69" t="s">
        <v>125</v>
      </c>
      <c r="E222" s="70"/>
      <c r="F222" s="73">
        <f t="shared" ref="F222:F233" si="32">K222*L222</f>
        <v>0</v>
      </c>
      <c r="G222" s="73">
        <f t="shared" ref="G222:G233" si="33">ROUND(E222*F222,2)</f>
        <v>0</v>
      </c>
      <c r="H222" s="73">
        <f t="shared" ref="H222:H233" si="34">ROUND(G222*$D$7,2)</f>
        <v>0</v>
      </c>
      <c r="I222" s="50"/>
      <c r="J222" s="45"/>
      <c r="K222" s="56"/>
      <c r="L222" s="56"/>
    </row>
    <row r="223" spans="1:12" x14ac:dyDescent="0.2">
      <c r="A223" s="46" t="s">
        <v>101</v>
      </c>
      <c r="B223" s="135" t="s">
        <v>72</v>
      </c>
      <c r="C223" s="135"/>
      <c r="D223" s="69" t="s">
        <v>125</v>
      </c>
      <c r="E223" s="70"/>
      <c r="F223" s="73">
        <f t="shared" si="32"/>
        <v>0</v>
      </c>
      <c r="G223" s="73">
        <f t="shared" si="33"/>
        <v>0</v>
      </c>
      <c r="H223" s="73">
        <f t="shared" si="34"/>
        <v>0</v>
      </c>
      <c r="I223" s="50"/>
      <c r="J223" s="45"/>
      <c r="K223" s="56"/>
      <c r="L223" s="56"/>
    </row>
    <row r="224" spans="1:12" x14ac:dyDescent="0.2">
      <c r="A224" s="46" t="s">
        <v>102</v>
      </c>
      <c r="B224" s="135" t="s">
        <v>72</v>
      </c>
      <c r="C224" s="135"/>
      <c r="D224" s="69" t="s">
        <v>125</v>
      </c>
      <c r="E224" s="70"/>
      <c r="F224" s="73">
        <f t="shared" si="32"/>
        <v>0</v>
      </c>
      <c r="G224" s="73">
        <f t="shared" si="33"/>
        <v>0</v>
      </c>
      <c r="H224" s="73">
        <f t="shared" si="34"/>
        <v>0</v>
      </c>
      <c r="I224" s="50"/>
      <c r="J224" s="45"/>
      <c r="K224" s="56"/>
      <c r="L224" s="56"/>
    </row>
    <row r="225" spans="1:12" x14ac:dyDescent="0.2">
      <c r="A225" s="46" t="s">
        <v>103</v>
      </c>
      <c r="B225" s="135" t="s">
        <v>72</v>
      </c>
      <c r="C225" s="135"/>
      <c r="D225" s="69" t="s">
        <v>125</v>
      </c>
      <c r="E225" s="70"/>
      <c r="F225" s="73">
        <f t="shared" si="32"/>
        <v>0</v>
      </c>
      <c r="G225" s="73">
        <f t="shared" si="33"/>
        <v>0</v>
      </c>
      <c r="H225" s="73">
        <f t="shared" si="34"/>
        <v>0</v>
      </c>
      <c r="I225" s="50"/>
      <c r="J225" s="45"/>
      <c r="K225" s="56"/>
      <c r="L225" s="56"/>
    </row>
    <row r="226" spans="1:12" x14ac:dyDescent="0.2">
      <c r="A226" s="46" t="s">
        <v>221</v>
      </c>
      <c r="B226" s="135" t="s">
        <v>72</v>
      </c>
      <c r="C226" s="135"/>
      <c r="D226" s="69" t="s">
        <v>125</v>
      </c>
      <c r="E226" s="70"/>
      <c r="F226" s="73">
        <f t="shared" si="32"/>
        <v>0</v>
      </c>
      <c r="G226" s="73">
        <f t="shared" si="33"/>
        <v>0</v>
      </c>
      <c r="H226" s="73">
        <f t="shared" si="34"/>
        <v>0</v>
      </c>
      <c r="I226" s="50"/>
      <c r="J226" s="45"/>
      <c r="K226" s="56"/>
      <c r="L226" s="56"/>
    </row>
    <row r="227" spans="1:12" x14ac:dyDescent="0.2">
      <c r="A227" s="46" t="s">
        <v>222</v>
      </c>
      <c r="B227" s="135" t="s">
        <v>72</v>
      </c>
      <c r="C227" s="135"/>
      <c r="D227" s="69" t="s">
        <v>125</v>
      </c>
      <c r="E227" s="70"/>
      <c r="F227" s="73">
        <f t="shared" si="32"/>
        <v>0</v>
      </c>
      <c r="G227" s="73">
        <f t="shared" si="33"/>
        <v>0</v>
      </c>
      <c r="H227" s="73">
        <f t="shared" si="34"/>
        <v>0</v>
      </c>
      <c r="I227" s="50"/>
      <c r="J227" s="45"/>
      <c r="K227" s="56"/>
      <c r="L227" s="56"/>
    </row>
    <row r="228" spans="1:12" x14ac:dyDescent="0.2">
      <c r="A228" s="46" t="s">
        <v>223</v>
      </c>
      <c r="B228" s="135" t="s">
        <v>72</v>
      </c>
      <c r="C228" s="135"/>
      <c r="D228" s="69" t="s">
        <v>125</v>
      </c>
      <c r="E228" s="70"/>
      <c r="F228" s="73">
        <f t="shared" si="32"/>
        <v>0</v>
      </c>
      <c r="G228" s="73">
        <f t="shared" si="33"/>
        <v>0</v>
      </c>
      <c r="H228" s="73">
        <f t="shared" si="34"/>
        <v>0</v>
      </c>
      <c r="I228" s="50"/>
      <c r="J228" s="45"/>
      <c r="K228" s="56"/>
      <c r="L228" s="56"/>
    </row>
    <row r="229" spans="1:12" x14ac:dyDescent="0.2">
      <c r="A229" s="46" t="s">
        <v>224</v>
      </c>
      <c r="B229" s="135" t="s">
        <v>72</v>
      </c>
      <c r="C229" s="135"/>
      <c r="D229" s="69" t="s">
        <v>125</v>
      </c>
      <c r="E229" s="70"/>
      <c r="F229" s="73">
        <f t="shared" si="32"/>
        <v>0</v>
      </c>
      <c r="G229" s="73">
        <f t="shared" si="33"/>
        <v>0</v>
      </c>
      <c r="H229" s="73">
        <f t="shared" si="34"/>
        <v>0</v>
      </c>
      <c r="I229" s="50"/>
      <c r="J229" s="45"/>
      <c r="K229" s="56"/>
      <c r="L229" s="56"/>
    </row>
    <row r="230" spans="1:12" x14ac:dyDescent="0.2">
      <c r="A230" s="46" t="s">
        <v>225</v>
      </c>
      <c r="B230" s="135" t="s">
        <v>72</v>
      </c>
      <c r="C230" s="135"/>
      <c r="D230" s="69" t="s">
        <v>125</v>
      </c>
      <c r="E230" s="70"/>
      <c r="F230" s="73">
        <f t="shared" si="32"/>
        <v>0</v>
      </c>
      <c r="G230" s="73">
        <f t="shared" si="33"/>
        <v>0</v>
      </c>
      <c r="H230" s="73">
        <f t="shared" si="34"/>
        <v>0</v>
      </c>
      <c r="I230" s="50"/>
      <c r="J230" s="45"/>
      <c r="K230" s="56"/>
      <c r="L230" s="56"/>
    </row>
    <row r="231" spans="1:12" x14ac:dyDescent="0.2">
      <c r="A231" s="46" t="s">
        <v>226</v>
      </c>
      <c r="B231" s="135" t="s">
        <v>72</v>
      </c>
      <c r="C231" s="135"/>
      <c r="D231" s="69" t="s">
        <v>125</v>
      </c>
      <c r="E231" s="70"/>
      <c r="F231" s="73">
        <f t="shared" si="32"/>
        <v>0</v>
      </c>
      <c r="G231" s="73">
        <f t="shared" si="33"/>
        <v>0</v>
      </c>
      <c r="H231" s="73">
        <f t="shared" si="34"/>
        <v>0</v>
      </c>
      <c r="I231" s="50"/>
      <c r="J231" s="45"/>
      <c r="K231" s="56"/>
      <c r="L231" s="56"/>
    </row>
    <row r="232" spans="1:12" x14ac:dyDescent="0.2">
      <c r="A232" s="46" t="s">
        <v>227</v>
      </c>
      <c r="B232" s="135" t="s">
        <v>72</v>
      </c>
      <c r="C232" s="135"/>
      <c r="D232" s="69" t="s">
        <v>125</v>
      </c>
      <c r="E232" s="70"/>
      <c r="F232" s="73">
        <f t="shared" si="32"/>
        <v>0</v>
      </c>
      <c r="G232" s="73">
        <f t="shared" si="33"/>
        <v>0</v>
      </c>
      <c r="H232" s="73">
        <f t="shared" si="34"/>
        <v>0</v>
      </c>
      <c r="I232" s="50"/>
      <c r="J232" s="45"/>
      <c r="K232" s="56"/>
      <c r="L232" s="56"/>
    </row>
    <row r="233" spans="1:12" x14ac:dyDescent="0.2">
      <c r="A233" s="46" t="s">
        <v>228</v>
      </c>
      <c r="B233" s="135" t="s">
        <v>72</v>
      </c>
      <c r="C233" s="135"/>
      <c r="D233" s="69" t="s">
        <v>125</v>
      </c>
      <c r="E233" s="70"/>
      <c r="F233" s="73">
        <f t="shared" si="32"/>
        <v>0</v>
      </c>
      <c r="G233" s="73">
        <f t="shared" si="33"/>
        <v>0</v>
      </c>
      <c r="H233" s="73">
        <f t="shared" si="34"/>
        <v>0</v>
      </c>
      <c r="I233" s="50"/>
      <c r="J233" s="45"/>
      <c r="K233" s="56"/>
      <c r="L233" s="56"/>
    </row>
    <row r="234" spans="1:12" x14ac:dyDescent="0.2">
      <c r="A234" s="46" t="s">
        <v>229</v>
      </c>
      <c r="B234" s="135" t="s">
        <v>72</v>
      </c>
      <c r="C234" s="135"/>
      <c r="D234" s="69" t="s">
        <v>125</v>
      </c>
      <c r="E234" s="70"/>
      <c r="F234" s="73">
        <f t="shared" ref="F234:F237" si="35">K234*L234</f>
        <v>0</v>
      </c>
      <c r="G234" s="73">
        <f t="shared" si="0"/>
        <v>0</v>
      </c>
      <c r="H234" s="73">
        <f t="shared" ref="H234:H237" si="36">ROUND(G234*$D$7,2)</f>
        <v>0</v>
      </c>
      <c r="I234" s="50"/>
      <c r="J234" s="45"/>
      <c r="K234" s="56"/>
      <c r="L234" s="56"/>
    </row>
    <row r="235" spans="1:12" x14ac:dyDescent="0.2">
      <c r="A235" s="46" t="s">
        <v>230</v>
      </c>
      <c r="B235" s="135" t="s">
        <v>72</v>
      </c>
      <c r="C235" s="135"/>
      <c r="D235" s="69" t="s">
        <v>125</v>
      </c>
      <c r="E235" s="70"/>
      <c r="F235" s="73">
        <f t="shared" si="35"/>
        <v>0</v>
      </c>
      <c r="G235" s="73">
        <f t="shared" si="0"/>
        <v>0</v>
      </c>
      <c r="H235" s="73">
        <f t="shared" si="36"/>
        <v>0</v>
      </c>
      <c r="I235" s="50"/>
      <c r="J235" s="45"/>
      <c r="K235" s="56"/>
      <c r="L235" s="56"/>
    </row>
    <row r="236" spans="1:12" x14ac:dyDescent="0.2">
      <c r="A236" s="46" t="s">
        <v>231</v>
      </c>
      <c r="B236" s="135" t="s">
        <v>72</v>
      </c>
      <c r="C236" s="135"/>
      <c r="D236" s="69" t="s">
        <v>125</v>
      </c>
      <c r="E236" s="70"/>
      <c r="F236" s="73">
        <f t="shared" si="35"/>
        <v>0</v>
      </c>
      <c r="G236" s="73">
        <f t="shared" si="0"/>
        <v>0</v>
      </c>
      <c r="H236" s="73">
        <f t="shared" si="36"/>
        <v>0</v>
      </c>
      <c r="I236" s="50"/>
      <c r="J236" s="45"/>
      <c r="K236" s="56"/>
      <c r="L236" s="56"/>
    </row>
    <row r="237" spans="1:12" x14ac:dyDescent="0.2">
      <c r="A237" s="46" t="s">
        <v>232</v>
      </c>
      <c r="B237" s="135" t="s">
        <v>72</v>
      </c>
      <c r="C237" s="135"/>
      <c r="D237" s="69" t="s">
        <v>125</v>
      </c>
      <c r="E237" s="70"/>
      <c r="F237" s="73">
        <f t="shared" si="35"/>
        <v>0</v>
      </c>
      <c r="G237" s="73">
        <f t="shared" si="0"/>
        <v>0</v>
      </c>
      <c r="H237" s="73">
        <f t="shared" si="36"/>
        <v>0</v>
      </c>
      <c r="I237" s="50"/>
      <c r="J237" s="45"/>
      <c r="K237" s="56"/>
      <c r="L237" s="56"/>
    </row>
    <row r="238" spans="1:12" ht="26.25" customHeight="1" x14ac:dyDescent="0.2">
      <c r="A238" s="51" t="s">
        <v>104</v>
      </c>
      <c r="B238" s="175" t="s">
        <v>110</v>
      </c>
      <c r="C238" s="175"/>
      <c r="D238" s="175"/>
      <c r="E238" s="175"/>
      <c r="F238" s="175"/>
      <c r="G238" s="74">
        <f>SUM(G239:G243)</f>
        <v>0</v>
      </c>
      <c r="H238" s="74">
        <f>SUM(H239:H243)</f>
        <v>0</v>
      </c>
      <c r="I238" s="60"/>
      <c r="J238" s="45"/>
      <c r="K238" s="54" t="s">
        <v>148</v>
      </c>
      <c r="L238" s="54" t="s">
        <v>143</v>
      </c>
    </row>
    <row r="239" spans="1:12" x14ac:dyDescent="0.2">
      <c r="A239" s="46" t="s">
        <v>105</v>
      </c>
      <c r="B239" s="135" t="s">
        <v>111</v>
      </c>
      <c r="C239" s="135"/>
      <c r="D239" s="69" t="s">
        <v>125</v>
      </c>
      <c r="E239" s="70"/>
      <c r="F239" s="73">
        <f>K239*L239</f>
        <v>0</v>
      </c>
      <c r="G239" s="73">
        <f t="shared" ref="G239:G243" si="37">ROUND(E239*F239,2)</f>
        <v>0</v>
      </c>
      <c r="H239" s="73">
        <f t="shared" ref="H239:H243" si="38">ROUND(G239*$D$7,2)</f>
        <v>0</v>
      </c>
      <c r="I239" s="50"/>
      <c r="J239" s="45"/>
      <c r="K239" s="56"/>
      <c r="L239" s="56"/>
    </row>
    <row r="240" spans="1:12" x14ac:dyDescent="0.2">
      <c r="A240" s="46" t="s">
        <v>106</v>
      </c>
      <c r="B240" s="135" t="s">
        <v>111</v>
      </c>
      <c r="C240" s="135"/>
      <c r="D240" s="69" t="s">
        <v>125</v>
      </c>
      <c r="E240" s="70"/>
      <c r="F240" s="73">
        <f t="shared" ref="F240:F243" si="39">K240*L240</f>
        <v>0</v>
      </c>
      <c r="G240" s="73">
        <f t="shared" si="37"/>
        <v>0</v>
      </c>
      <c r="H240" s="73">
        <f t="shared" si="38"/>
        <v>0</v>
      </c>
      <c r="I240" s="50"/>
      <c r="J240" s="45"/>
      <c r="K240" s="56"/>
      <c r="L240" s="56"/>
    </row>
    <row r="241" spans="1:12" x14ac:dyDescent="0.2">
      <c r="A241" s="46" t="s">
        <v>107</v>
      </c>
      <c r="B241" s="135" t="s">
        <v>111</v>
      </c>
      <c r="C241" s="135"/>
      <c r="D241" s="69" t="s">
        <v>125</v>
      </c>
      <c r="E241" s="70"/>
      <c r="F241" s="73">
        <f t="shared" si="39"/>
        <v>0</v>
      </c>
      <c r="G241" s="73">
        <f t="shared" si="37"/>
        <v>0</v>
      </c>
      <c r="H241" s="73">
        <f t="shared" si="38"/>
        <v>0</v>
      </c>
      <c r="I241" s="50"/>
      <c r="J241" s="45"/>
      <c r="K241" s="56"/>
      <c r="L241" s="56"/>
    </row>
    <row r="242" spans="1:12" x14ac:dyDescent="0.2">
      <c r="A242" s="46" t="s">
        <v>108</v>
      </c>
      <c r="B242" s="135" t="s">
        <v>111</v>
      </c>
      <c r="C242" s="135"/>
      <c r="D242" s="69" t="s">
        <v>125</v>
      </c>
      <c r="E242" s="70"/>
      <c r="F242" s="73">
        <f t="shared" si="39"/>
        <v>0</v>
      </c>
      <c r="G242" s="73">
        <f t="shared" si="37"/>
        <v>0</v>
      </c>
      <c r="H242" s="73">
        <f t="shared" si="38"/>
        <v>0</v>
      </c>
      <c r="I242" s="50"/>
      <c r="J242" s="45"/>
      <c r="K242" s="56"/>
      <c r="L242" s="56"/>
    </row>
    <row r="243" spans="1:12" x14ac:dyDescent="0.2">
      <c r="A243" s="46" t="s">
        <v>109</v>
      </c>
      <c r="B243" s="135" t="s">
        <v>111</v>
      </c>
      <c r="C243" s="135"/>
      <c r="D243" s="69" t="s">
        <v>125</v>
      </c>
      <c r="E243" s="70"/>
      <c r="F243" s="73">
        <f t="shared" si="39"/>
        <v>0</v>
      </c>
      <c r="G243" s="73">
        <f t="shared" si="37"/>
        <v>0</v>
      </c>
      <c r="H243" s="73">
        <f t="shared" si="38"/>
        <v>0</v>
      </c>
      <c r="I243" s="50"/>
      <c r="J243" s="45"/>
      <c r="K243" s="56"/>
      <c r="L243" s="56"/>
    </row>
    <row r="244" spans="1:12" x14ac:dyDescent="0.2">
      <c r="A244" s="174" t="s">
        <v>43</v>
      </c>
      <c r="B244" s="174"/>
      <c r="C244" s="174"/>
      <c r="D244" s="174"/>
      <c r="E244" s="174"/>
      <c r="F244" s="174"/>
      <c r="G244" s="72">
        <f>G10+G21</f>
        <v>0</v>
      </c>
      <c r="H244" s="72">
        <f>H10+H21</f>
        <v>0</v>
      </c>
      <c r="I244" s="44"/>
      <c r="J244" s="45"/>
    </row>
    <row r="245" spans="1:12" x14ac:dyDescent="0.2">
      <c r="G245" s="71"/>
      <c r="H245" s="71"/>
    </row>
  </sheetData>
  <sheetProtection algorithmName="SHA-512" hashValue="gQEQ9ljSaE8oIR+ZYNDa5qmmWzh1j40oBUwZ2mL+eVqZUq+qfHCEwGU1T762+8XCYHhWQrtJ5hQiZWTWHro3rw==" saltValue="yO6z4YVttxBlS/heQU5cmw==" spinCount="100000" sheet="1" objects="1" scenarios="1" formatRows="0"/>
  <mergeCells count="234">
    <mergeCell ref="A109:A113"/>
    <mergeCell ref="B109:B113"/>
    <mergeCell ref="D109:D113"/>
    <mergeCell ref="E109:E113"/>
    <mergeCell ref="F109:F113"/>
    <mergeCell ref="G109:G113"/>
    <mergeCell ref="H109:H113"/>
    <mergeCell ref="I109:I113"/>
    <mergeCell ref="A129:A133"/>
    <mergeCell ref="B129:B133"/>
    <mergeCell ref="D129:D133"/>
    <mergeCell ref="E129:E133"/>
    <mergeCell ref="F129:F133"/>
    <mergeCell ref="G129:G133"/>
    <mergeCell ref="H129:H133"/>
    <mergeCell ref="I129:I133"/>
    <mergeCell ref="A114:A118"/>
    <mergeCell ref="B114:B118"/>
    <mergeCell ref="D114:D118"/>
    <mergeCell ref="E114:E118"/>
    <mergeCell ref="F114:F118"/>
    <mergeCell ref="G114:G118"/>
    <mergeCell ref="H114:H118"/>
    <mergeCell ref="I114:I118"/>
    <mergeCell ref="A99:A103"/>
    <mergeCell ref="B99:B103"/>
    <mergeCell ref="D99:D103"/>
    <mergeCell ref="E99:E103"/>
    <mergeCell ref="F99:F103"/>
    <mergeCell ref="G99:G103"/>
    <mergeCell ref="H99:H103"/>
    <mergeCell ref="I99:I103"/>
    <mergeCell ref="A104:A108"/>
    <mergeCell ref="B104:B108"/>
    <mergeCell ref="D104:D108"/>
    <mergeCell ref="E104:E108"/>
    <mergeCell ref="F104:F108"/>
    <mergeCell ref="G104:G108"/>
    <mergeCell ref="H104:H108"/>
    <mergeCell ref="I104:I108"/>
    <mergeCell ref="B60:C60"/>
    <mergeCell ref="B61:C61"/>
    <mergeCell ref="B39:C39"/>
    <mergeCell ref="B40:C40"/>
    <mergeCell ref="B41:C41"/>
    <mergeCell ref="B42:C42"/>
    <mergeCell ref="B68:C68"/>
    <mergeCell ref="B72:C72"/>
    <mergeCell ref="B73:C73"/>
    <mergeCell ref="B62:C62"/>
    <mergeCell ref="B63:C63"/>
    <mergeCell ref="B64:C64"/>
    <mergeCell ref="B65:C65"/>
    <mergeCell ref="B66:C66"/>
    <mergeCell ref="B67:C67"/>
    <mergeCell ref="B69:C69"/>
    <mergeCell ref="B70:C70"/>
    <mergeCell ref="B71:F71"/>
    <mergeCell ref="B45:C45"/>
    <mergeCell ref="B57:C57"/>
    <mergeCell ref="B58:C58"/>
    <mergeCell ref="B59:C59"/>
    <mergeCell ref="B46:C46"/>
    <mergeCell ref="B47:C47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4:I138"/>
    <mergeCell ref="A139:A143"/>
    <mergeCell ref="B139:B143"/>
    <mergeCell ref="D139:D143"/>
    <mergeCell ref="E139:E143"/>
    <mergeCell ref="F139:F143"/>
    <mergeCell ref="A134:A138"/>
    <mergeCell ref="B134:B138"/>
    <mergeCell ref="D134:D138"/>
    <mergeCell ref="E134:E138"/>
    <mergeCell ref="F134:F138"/>
    <mergeCell ref="G134:G138"/>
    <mergeCell ref="H134:H138"/>
    <mergeCell ref="G139:G143"/>
    <mergeCell ref="H139:H143"/>
    <mergeCell ref="I139:I143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119:I12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A119:A123"/>
    <mergeCell ref="B119:B123"/>
    <mergeCell ref="D119:D123"/>
    <mergeCell ref="E119:E123"/>
    <mergeCell ref="F119:F123"/>
    <mergeCell ref="H119:H123"/>
    <mergeCell ref="G119:G12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50:A156"/>
    <mergeCell ref="B150:B156"/>
    <mergeCell ref="I150:I156"/>
    <mergeCell ref="B149:F149"/>
    <mergeCell ref="A157:A163"/>
    <mergeCell ref="B157:B163"/>
    <mergeCell ref="I157:I163"/>
    <mergeCell ref="A164:A170"/>
    <mergeCell ref="B164:B170"/>
    <mergeCell ref="I164:I170"/>
    <mergeCell ref="A171:A177"/>
    <mergeCell ref="B171:B177"/>
    <mergeCell ref="I171:I177"/>
    <mergeCell ref="A178:A184"/>
    <mergeCell ref="B178:B184"/>
    <mergeCell ref="I178:I184"/>
    <mergeCell ref="A185:A191"/>
    <mergeCell ref="B185:B191"/>
    <mergeCell ref="I185:I191"/>
    <mergeCell ref="I213:I219"/>
    <mergeCell ref="B220:F220"/>
    <mergeCell ref="B221:C221"/>
    <mergeCell ref="A192:A198"/>
    <mergeCell ref="B192:B198"/>
    <mergeCell ref="I192:I198"/>
    <mergeCell ref="A199:A205"/>
    <mergeCell ref="B199:B205"/>
    <mergeCell ref="I199:I205"/>
    <mergeCell ref="A206:A212"/>
    <mergeCell ref="B206:B212"/>
    <mergeCell ref="I206:I212"/>
    <mergeCell ref="B238:F238"/>
    <mergeCell ref="B239:C239"/>
    <mergeCell ref="B240:C240"/>
    <mergeCell ref="B241:C241"/>
    <mergeCell ref="B242:C242"/>
    <mergeCell ref="B243:C243"/>
    <mergeCell ref="A244:F244"/>
    <mergeCell ref="A213:A219"/>
    <mergeCell ref="B213:B219"/>
    <mergeCell ref="B234:C234"/>
    <mergeCell ref="B235:C235"/>
    <mergeCell ref="B236:C236"/>
    <mergeCell ref="B237:C237"/>
    <mergeCell ref="B229:C229"/>
    <mergeCell ref="B230:C230"/>
    <mergeCell ref="B231:C231"/>
    <mergeCell ref="B232:C232"/>
    <mergeCell ref="B233:C233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222:C222"/>
    <mergeCell ref="B223:C223"/>
    <mergeCell ref="B224:C224"/>
    <mergeCell ref="B225:C225"/>
    <mergeCell ref="B226:C226"/>
    <mergeCell ref="B227:C227"/>
    <mergeCell ref="B228:C22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F98"/>
  </mergeCells>
  <conditionalFormatting sqref="L10:L20">
    <cfRule type="duplicateValues" dxfId="21" priority="1"/>
  </conditionalFormatting>
  <dataValidations count="9">
    <dataValidation allowBlank="1" showErrorMessage="1" sqref="F99:F148"/>
    <dataValidation allowBlank="1" showInputMessage="1" showErrorMessage="1" prompt="Įveskite vienos pareigybės darbuotojų fizinio rodiklio pasiekimui skiriamą darbo laiką valandomis." sqref="E99:E148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99:I1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7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3">
    <tabColor rgb="FF92D050"/>
    <pageSetUpPr fitToPage="1"/>
  </sheetPr>
  <dimension ref="A1:S246"/>
  <sheetViews>
    <sheetView zoomScaleNormal="100" workbookViewId="0">
      <pane ySplit="9" topLeftCell="A10" activePane="bottomLeft" state="frozen"/>
      <selection pane="bottomLeft" activeCell="D27" sqref="D27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38" si="0">ROUND(E11*F11,2)</f>
        <v>0</v>
      </c>
      <c r="H11" s="73">
        <f t="shared" ref="H11:H98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G22+G33+G44+G70+G99+G150+G221+G239</f>
        <v>0</v>
      </c>
      <c r="H21" s="72">
        <f>H22+H33+H44+H70+H99+H150+H221+H239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4.75" customHeight="1" x14ac:dyDescent="0.2">
      <c r="A33" s="51" t="s">
        <v>8</v>
      </c>
      <c r="B33" s="164" t="s">
        <v>259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SUM(G45:G69)</f>
        <v>0</v>
      </c>
      <c r="H44" s="74">
        <f>SUM(H45:H69)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69" si="4">ROUND(E45*F45,2)</f>
        <v>0</v>
      </c>
      <c r="H45" s="73">
        <f t="shared" ref="H45:H69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ref="G47:G56" si="6">ROUND(E47*F47,2)</f>
        <v>0</v>
      </c>
      <c r="H47" s="73">
        <f t="shared" ref="H47:H56" si="7">ROUND(G47*$D$7,2)</f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6"/>
        <v>0</v>
      </c>
      <c r="H48" s="73">
        <f t="shared" si="7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6"/>
        <v>0</v>
      </c>
      <c r="H49" s="73">
        <f t="shared" si="7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6"/>
        <v>0</v>
      </c>
      <c r="H50" s="73">
        <f t="shared" si="7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6"/>
        <v>0</v>
      </c>
      <c r="H51" s="73">
        <f t="shared" si="7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6"/>
        <v>0</v>
      </c>
      <c r="H52" s="73">
        <f t="shared" si="7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6"/>
        <v>0</v>
      </c>
      <c r="H53" s="73">
        <f t="shared" si="7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6"/>
        <v>0</v>
      </c>
      <c r="H54" s="73">
        <f t="shared" si="7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6"/>
        <v>0</v>
      </c>
      <c r="H55" s="73">
        <f t="shared" si="7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6"/>
        <v>0</v>
      </c>
      <c r="H56" s="73">
        <f t="shared" si="7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ht="51.75" customHeight="1" x14ac:dyDescent="0.2">
      <c r="A70" s="51" t="s">
        <v>10</v>
      </c>
      <c r="B70" s="164" t="s">
        <v>115</v>
      </c>
      <c r="C70" s="165"/>
      <c r="D70" s="165"/>
      <c r="E70" s="165"/>
      <c r="F70" s="166"/>
      <c r="G70" s="74">
        <f>SUM(G71:G98)</f>
        <v>0</v>
      </c>
      <c r="H70" s="74">
        <f>SUM(H71:H98)</f>
        <v>0</v>
      </c>
      <c r="I70" s="52"/>
      <c r="J70" s="45"/>
      <c r="K70" s="54" t="s">
        <v>117</v>
      </c>
      <c r="L70" s="54" t="s">
        <v>118</v>
      </c>
      <c r="M70" s="54" t="s">
        <v>119</v>
      </c>
      <c r="N70" s="54" t="s">
        <v>120</v>
      </c>
      <c r="O70" s="54" t="s">
        <v>121</v>
      </c>
      <c r="P70" s="54" t="s">
        <v>122</v>
      </c>
      <c r="Q70" s="54" t="s">
        <v>123</v>
      </c>
      <c r="R70" s="54" t="s">
        <v>124</v>
      </c>
    </row>
    <row r="71" spans="1:19" x14ac:dyDescent="0.2">
      <c r="A71" s="46" t="s">
        <v>55</v>
      </c>
      <c r="B71" s="135" t="s">
        <v>116</v>
      </c>
      <c r="C71" s="135"/>
      <c r="D71" s="47"/>
      <c r="E71" s="77">
        <v>1</v>
      </c>
      <c r="F71" s="73">
        <f>R71</f>
        <v>0</v>
      </c>
      <c r="G71" s="73">
        <f t="shared" ref="G71:G98" si="8">ROUND(E71*F71,2)</f>
        <v>0</v>
      </c>
      <c r="H71" s="73">
        <f t="shared" si="1"/>
        <v>0</v>
      </c>
      <c r="I71" s="50"/>
      <c r="J71" s="45"/>
      <c r="K71" s="55"/>
      <c r="L71" s="56"/>
      <c r="M71" s="56"/>
      <c r="N71" s="56"/>
      <c r="O71" s="76" t="str">
        <f>IFERROR(ROUND((L71-N71)/M71,2),"0")</f>
        <v>0</v>
      </c>
      <c r="P71" s="56"/>
      <c r="Q71" s="58"/>
      <c r="R71" s="76">
        <f>O71*P71*Q71</f>
        <v>0</v>
      </c>
      <c r="S71" s="59" t="str">
        <f ca="1">IF(K71=0," ",IF(K71+(M71*30.5)&lt;TODAY(),"DĖMESIO! Patikrinkite, ar nurodytas turtas dar nėra nudėvėtas, amortizuotas"," "))</f>
        <v xml:space="preserve"> </v>
      </c>
    </row>
    <row r="72" spans="1:19" x14ac:dyDescent="0.2">
      <c r="A72" s="46" t="s">
        <v>56</v>
      </c>
      <c r="B72" s="135" t="s">
        <v>116</v>
      </c>
      <c r="C72" s="135"/>
      <c r="D72" s="47"/>
      <c r="E72" s="77">
        <v>1</v>
      </c>
      <c r="F72" s="73">
        <f t="shared" ref="F72:F98" si="9">R72</f>
        <v>0</v>
      </c>
      <c r="G72" s="73">
        <f t="shared" si="8"/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 t="shared" ref="O72:O98" si="10">IFERROR(ROUND((L72-N72)/M72,2),"0")</f>
        <v>0</v>
      </c>
      <c r="P72" s="56"/>
      <c r="Q72" s="58"/>
      <c r="R72" s="76">
        <f t="shared" ref="R72:R98" si="11">O72*P72*Q72</f>
        <v>0</v>
      </c>
      <c r="S72" s="59" t="str">
        <f t="shared" ref="S72:S98" ca="1" si="12">IF(K72=0," ",IF(K72+(M72*30.5)&lt;TODAY(),"DĖMESIO! Patikrinkite, ar nurodytas turtas dar nėra nudėvėtas, amortizuotas"," "))</f>
        <v xml:space="preserve"> </v>
      </c>
    </row>
    <row r="73" spans="1:19" x14ac:dyDescent="0.2">
      <c r="A73" s="46" t="s">
        <v>57</v>
      </c>
      <c r="B73" s="135" t="s">
        <v>116</v>
      </c>
      <c r="C73" s="135"/>
      <c r="D73" s="47"/>
      <c r="E73" s="77">
        <v>1</v>
      </c>
      <c r="F73" s="73">
        <f t="shared" si="9"/>
        <v>0</v>
      </c>
      <c r="G73" s="73">
        <f t="shared" si="8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si="10"/>
        <v>0</v>
      </c>
      <c r="P73" s="56"/>
      <c r="Q73" s="58"/>
      <c r="R73" s="76">
        <f t="shared" si="11"/>
        <v>0</v>
      </c>
      <c r="S73" s="59"/>
    </row>
    <row r="74" spans="1:19" x14ac:dyDescent="0.2">
      <c r="A74" s="46" t="s">
        <v>58</v>
      </c>
      <c r="B74" s="135" t="s">
        <v>116</v>
      </c>
      <c r="C74" s="135"/>
      <c r="D74" s="47"/>
      <c r="E74" s="77">
        <v>1</v>
      </c>
      <c r="F74" s="73">
        <f t="shared" si="9"/>
        <v>0</v>
      </c>
      <c r="G74" s="73">
        <f t="shared" si="8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10"/>
        <v>0</v>
      </c>
      <c r="P74" s="56"/>
      <c r="Q74" s="58"/>
      <c r="R74" s="76">
        <f t="shared" si="11"/>
        <v>0</v>
      </c>
      <c r="S74" s="59"/>
    </row>
    <row r="75" spans="1:19" x14ac:dyDescent="0.2">
      <c r="A75" s="46" t="s">
        <v>59</v>
      </c>
      <c r="B75" s="135" t="s">
        <v>116</v>
      </c>
      <c r="C75" s="135"/>
      <c r="D75" s="47"/>
      <c r="E75" s="77">
        <v>1</v>
      </c>
      <c r="F75" s="73">
        <f t="shared" si="9"/>
        <v>0</v>
      </c>
      <c r="G75" s="73">
        <f t="shared" si="8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10"/>
        <v>0</v>
      </c>
      <c r="P75" s="56"/>
      <c r="Q75" s="58"/>
      <c r="R75" s="76">
        <f t="shared" si="11"/>
        <v>0</v>
      </c>
      <c r="S75" s="59"/>
    </row>
    <row r="76" spans="1:19" x14ac:dyDescent="0.2">
      <c r="A76" s="46" t="s">
        <v>60</v>
      </c>
      <c r="B76" s="135" t="s">
        <v>116</v>
      </c>
      <c r="C76" s="135"/>
      <c r="D76" s="47"/>
      <c r="E76" s="77">
        <v>1</v>
      </c>
      <c r="F76" s="73">
        <f t="shared" si="9"/>
        <v>0</v>
      </c>
      <c r="G76" s="73">
        <f t="shared" si="8"/>
        <v>0</v>
      </c>
      <c r="H76" s="73">
        <f t="shared" si="1"/>
        <v>0</v>
      </c>
      <c r="I76" s="50"/>
      <c r="J76" s="45"/>
      <c r="K76" s="55"/>
      <c r="L76" s="56"/>
      <c r="M76" s="56"/>
      <c r="N76" s="56"/>
      <c r="O76" s="76" t="str">
        <f t="shared" si="10"/>
        <v>0</v>
      </c>
      <c r="P76" s="56"/>
      <c r="Q76" s="58"/>
      <c r="R76" s="76">
        <f t="shared" si="11"/>
        <v>0</v>
      </c>
      <c r="S76" s="59"/>
    </row>
    <row r="77" spans="1:19" x14ac:dyDescent="0.2">
      <c r="A77" s="46" t="s">
        <v>61</v>
      </c>
      <c r="B77" s="135" t="s">
        <v>116</v>
      </c>
      <c r="C77" s="135"/>
      <c r="D77" s="47"/>
      <c r="E77" s="77">
        <v>1</v>
      </c>
      <c r="F77" s="73">
        <f t="shared" si="9"/>
        <v>0</v>
      </c>
      <c r="G77" s="73">
        <f t="shared" si="8"/>
        <v>0</v>
      </c>
      <c r="H77" s="73">
        <f t="shared" si="1"/>
        <v>0</v>
      </c>
      <c r="I77" s="50"/>
      <c r="J77" s="45"/>
      <c r="K77" s="55"/>
      <c r="L77" s="56"/>
      <c r="M77" s="56"/>
      <c r="N77" s="56"/>
      <c r="O77" s="76" t="str">
        <f t="shared" si="10"/>
        <v>0</v>
      </c>
      <c r="P77" s="56"/>
      <c r="Q77" s="58"/>
      <c r="R77" s="76">
        <f t="shared" si="11"/>
        <v>0</v>
      </c>
      <c r="S77" s="59"/>
    </row>
    <row r="78" spans="1:19" x14ac:dyDescent="0.2">
      <c r="A78" s="46" t="s">
        <v>62</v>
      </c>
      <c r="B78" s="135" t="s">
        <v>116</v>
      </c>
      <c r="C78" s="135"/>
      <c r="D78" s="47"/>
      <c r="E78" s="77">
        <v>1</v>
      </c>
      <c r="F78" s="73">
        <f t="shared" si="9"/>
        <v>0</v>
      </c>
      <c r="G78" s="73">
        <f t="shared" si="8"/>
        <v>0</v>
      </c>
      <c r="H78" s="73">
        <f t="shared" si="1"/>
        <v>0</v>
      </c>
      <c r="I78" s="50"/>
      <c r="J78" s="45"/>
      <c r="K78" s="55"/>
      <c r="L78" s="56"/>
      <c r="M78" s="56"/>
      <c r="N78" s="56"/>
      <c r="O78" s="76" t="str">
        <f t="shared" si="10"/>
        <v>0</v>
      </c>
      <c r="P78" s="56"/>
      <c r="Q78" s="58"/>
      <c r="R78" s="76">
        <f t="shared" si="11"/>
        <v>0</v>
      </c>
      <c r="S78" s="59"/>
    </row>
    <row r="79" spans="1:19" x14ac:dyDescent="0.2">
      <c r="A79" s="46" t="s">
        <v>63</v>
      </c>
      <c r="B79" s="135" t="s">
        <v>116</v>
      </c>
      <c r="C79" s="135"/>
      <c r="D79" s="47"/>
      <c r="E79" s="77">
        <v>1</v>
      </c>
      <c r="F79" s="73">
        <f t="shared" si="9"/>
        <v>0</v>
      </c>
      <c r="G79" s="73">
        <f t="shared" si="8"/>
        <v>0</v>
      </c>
      <c r="H79" s="73">
        <f t="shared" si="1"/>
        <v>0</v>
      </c>
      <c r="I79" s="50"/>
      <c r="J79" s="45"/>
      <c r="K79" s="55"/>
      <c r="L79" s="56"/>
      <c r="M79" s="56"/>
      <c r="N79" s="56"/>
      <c r="O79" s="76" t="str">
        <f t="shared" si="10"/>
        <v>0</v>
      </c>
      <c r="P79" s="56"/>
      <c r="Q79" s="58"/>
      <c r="R79" s="76">
        <f t="shared" si="11"/>
        <v>0</v>
      </c>
      <c r="S79" s="59"/>
    </row>
    <row r="80" spans="1:19" x14ac:dyDescent="0.2">
      <c r="A80" s="46" t="s">
        <v>64</v>
      </c>
      <c r="B80" s="135" t="s">
        <v>116</v>
      </c>
      <c r="C80" s="135"/>
      <c r="D80" s="47"/>
      <c r="E80" s="77">
        <v>1</v>
      </c>
      <c r="F80" s="73">
        <f t="shared" si="9"/>
        <v>0</v>
      </c>
      <c r="G80" s="73">
        <f t="shared" si="8"/>
        <v>0</v>
      </c>
      <c r="H80" s="73">
        <f t="shared" si="1"/>
        <v>0</v>
      </c>
      <c r="I80" s="50"/>
      <c r="J80" s="45"/>
      <c r="K80" s="55"/>
      <c r="L80" s="56"/>
      <c r="M80" s="56"/>
      <c r="N80" s="56"/>
      <c r="O80" s="76" t="str">
        <f t="shared" si="10"/>
        <v>0</v>
      </c>
      <c r="P80" s="56"/>
      <c r="Q80" s="58"/>
      <c r="R80" s="76">
        <f t="shared" si="11"/>
        <v>0</v>
      </c>
      <c r="S80" s="59"/>
    </row>
    <row r="81" spans="1:19" x14ac:dyDescent="0.2">
      <c r="A81" s="46" t="s">
        <v>135</v>
      </c>
      <c r="B81" s="135" t="s">
        <v>116</v>
      </c>
      <c r="C81" s="135"/>
      <c r="D81" s="47"/>
      <c r="E81" s="77">
        <v>1</v>
      </c>
      <c r="F81" s="73">
        <f t="shared" si="9"/>
        <v>0</v>
      </c>
      <c r="G81" s="73">
        <f t="shared" si="8"/>
        <v>0</v>
      </c>
      <c r="H81" s="73">
        <f t="shared" si="1"/>
        <v>0</v>
      </c>
      <c r="I81" s="50"/>
      <c r="J81" s="45"/>
      <c r="K81" s="55"/>
      <c r="L81" s="56"/>
      <c r="M81" s="56"/>
      <c r="N81" s="56"/>
      <c r="O81" s="76" t="str">
        <f t="shared" si="10"/>
        <v>0</v>
      </c>
      <c r="P81" s="56"/>
      <c r="Q81" s="58"/>
      <c r="R81" s="76">
        <f t="shared" si="11"/>
        <v>0</v>
      </c>
      <c r="S81" s="59"/>
    </row>
    <row r="82" spans="1:19" x14ac:dyDescent="0.2">
      <c r="A82" s="46" t="s">
        <v>136</v>
      </c>
      <c r="B82" s="135" t="s">
        <v>116</v>
      </c>
      <c r="C82" s="135"/>
      <c r="D82" s="47"/>
      <c r="E82" s="77">
        <v>1</v>
      </c>
      <c r="F82" s="73">
        <f t="shared" si="9"/>
        <v>0</v>
      </c>
      <c r="G82" s="73">
        <f t="shared" si="8"/>
        <v>0</v>
      </c>
      <c r="H82" s="73">
        <f t="shared" si="1"/>
        <v>0</v>
      </c>
      <c r="I82" s="50"/>
      <c r="J82" s="45"/>
      <c r="K82" s="55"/>
      <c r="L82" s="56"/>
      <c r="M82" s="56"/>
      <c r="N82" s="56"/>
      <c r="O82" s="76" t="str">
        <f t="shared" si="10"/>
        <v>0</v>
      </c>
      <c r="P82" s="56"/>
      <c r="Q82" s="58"/>
      <c r="R82" s="76">
        <f t="shared" si="11"/>
        <v>0</v>
      </c>
      <c r="S82" s="59"/>
    </row>
    <row r="83" spans="1:19" x14ac:dyDescent="0.2">
      <c r="A83" s="46" t="s">
        <v>137</v>
      </c>
      <c r="B83" s="135" t="s">
        <v>116</v>
      </c>
      <c r="C83" s="135"/>
      <c r="D83" s="47"/>
      <c r="E83" s="77">
        <v>1</v>
      </c>
      <c r="F83" s="73">
        <f t="shared" si="9"/>
        <v>0</v>
      </c>
      <c r="G83" s="73">
        <f t="shared" si="8"/>
        <v>0</v>
      </c>
      <c r="H83" s="73">
        <f t="shared" si="1"/>
        <v>0</v>
      </c>
      <c r="I83" s="50"/>
      <c r="J83" s="45"/>
      <c r="K83" s="55"/>
      <c r="L83" s="56"/>
      <c r="M83" s="56"/>
      <c r="N83" s="56"/>
      <c r="O83" s="76" t="str">
        <f t="shared" si="10"/>
        <v>0</v>
      </c>
      <c r="P83" s="56"/>
      <c r="Q83" s="58"/>
      <c r="R83" s="76">
        <f t="shared" si="11"/>
        <v>0</v>
      </c>
      <c r="S83" s="59"/>
    </row>
    <row r="84" spans="1:19" x14ac:dyDescent="0.2">
      <c r="A84" s="46" t="s">
        <v>138</v>
      </c>
      <c r="B84" s="135" t="s">
        <v>116</v>
      </c>
      <c r="C84" s="135"/>
      <c r="D84" s="47"/>
      <c r="E84" s="77">
        <v>1</v>
      </c>
      <c r="F84" s="73">
        <f t="shared" si="9"/>
        <v>0</v>
      </c>
      <c r="G84" s="73">
        <f t="shared" si="8"/>
        <v>0</v>
      </c>
      <c r="H84" s="73">
        <f t="shared" si="1"/>
        <v>0</v>
      </c>
      <c r="I84" s="50"/>
      <c r="J84" s="45"/>
      <c r="K84" s="55"/>
      <c r="L84" s="56"/>
      <c r="M84" s="56"/>
      <c r="N84" s="56"/>
      <c r="O84" s="76" t="str">
        <f t="shared" si="10"/>
        <v>0</v>
      </c>
      <c r="P84" s="56"/>
      <c r="Q84" s="58"/>
      <c r="R84" s="76">
        <f t="shared" si="11"/>
        <v>0</v>
      </c>
      <c r="S84" s="59"/>
    </row>
    <row r="85" spans="1:19" x14ac:dyDescent="0.2">
      <c r="A85" s="46" t="s">
        <v>139</v>
      </c>
      <c r="B85" s="135" t="s">
        <v>116</v>
      </c>
      <c r="C85" s="135"/>
      <c r="D85" s="47"/>
      <c r="E85" s="77">
        <v>1</v>
      </c>
      <c r="F85" s="73">
        <f t="shared" si="9"/>
        <v>0</v>
      </c>
      <c r="G85" s="73">
        <f t="shared" si="8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10"/>
        <v>0</v>
      </c>
      <c r="P85" s="56"/>
      <c r="Q85" s="58"/>
      <c r="R85" s="76">
        <f t="shared" si="11"/>
        <v>0</v>
      </c>
      <c r="S85" s="59"/>
    </row>
    <row r="86" spans="1:19" x14ac:dyDescent="0.2">
      <c r="A86" s="46" t="s">
        <v>57</v>
      </c>
      <c r="B86" s="135" t="s">
        <v>116</v>
      </c>
      <c r="C86" s="135"/>
      <c r="D86" s="47"/>
      <c r="E86" s="77">
        <v>1</v>
      </c>
      <c r="F86" s="73">
        <f t="shared" si="9"/>
        <v>0</v>
      </c>
      <c r="G86" s="73">
        <f t="shared" si="8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10"/>
        <v>0</v>
      </c>
      <c r="P86" s="56"/>
      <c r="Q86" s="58"/>
      <c r="R86" s="76">
        <f t="shared" si="11"/>
        <v>0</v>
      </c>
      <c r="S86" s="59" t="str">
        <f t="shared" ca="1" si="12"/>
        <v xml:space="preserve"> </v>
      </c>
    </row>
    <row r="87" spans="1:19" x14ac:dyDescent="0.2">
      <c r="A87" s="46" t="s">
        <v>58</v>
      </c>
      <c r="B87" s="135" t="s">
        <v>116</v>
      </c>
      <c r="C87" s="135"/>
      <c r="D87" s="47"/>
      <c r="E87" s="77">
        <v>1</v>
      </c>
      <c r="F87" s="73">
        <f t="shared" si="9"/>
        <v>0</v>
      </c>
      <c r="G87" s="73">
        <f t="shared" si="8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10"/>
        <v>0</v>
      </c>
      <c r="P87" s="56"/>
      <c r="Q87" s="58"/>
      <c r="R87" s="76">
        <f t="shared" si="11"/>
        <v>0</v>
      </c>
      <c r="S87" s="59" t="str">
        <f t="shared" ca="1" si="12"/>
        <v xml:space="preserve"> </v>
      </c>
    </row>
    <row r="88" spans="1:19" x14ac:dyDescent="0.2">
      <c r="A88" s="46" t="s">
        <v>59</v>
      </c>
      <c r="B88" s="135" t="s">
        <v>116</v>
      </c>
      <c r="C88" s="135"/>
      <c r="D88" s="47"/>
      <c r="E88" s="77">
        <v>1</v>
      </c>
      <c r="F88" s="73">
        <f t="shared" si="9"/>
        <v>0</v>
      </c>
      <c r="G88" s="73">
        <f t="shared" si="8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10"/>
        <v>0</v>
      </c>
      <c r="P88" s="56"/>
      <c r="Q88" s="58"/>
      <c r="R88" s="76">
        <f t="shared" si="11"/>
        <v>0</v>
      </c>
      <c r="S88" s="59" t="str">
        <f t="shared" ca="1" si="12"/>
        <v xml:space="preserve"> </v>
      </c>
    </row>
    <row r="89" spans="1:19" x14ac:dyDescent="0.2">
      <c r="A89" s="46" t="s">
        <v>60</v>
      </c>
      <c r="B89" s="135" t="s">
        <v>116</v>
      </c>
      <c r="C89" s="135"/>
      <c r="D89" s="47"/>
      <c r="E89" s="77">
        <v>1</v>
      </c>
      <c r="F89" s="73">
        <f t="shared" si="9"/>
        <v>0</v>
      </c>
      <c r="G89" s="73">
        <f t="shared" si="8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10"/>
        <v>0</v>
      </c>
      <c r="P89" s="56"/>
      <c r="Q89" s="58"/>
      <c r="R89" s="76">
        <f t="shared" si="11"/>
        <v>0</v>
      </c>
      <c r="S89" s="59" t="str">
        <f t="shared" ca="1" si="12"/>
        <v xml:space="preserve"> </v>
      </c>
    </row>
    <row r="90" spans="1:19" x14ac:dyDescent="0.2">
      <c r="A90" s="46" t="s">
        <v>61</v>
      </c>
      <c r="B90" s="135" t="s">
        <v>116</v>
      </c>
      <c r="C90" s="135"/>
      <c r="D90" s="47"/>
      <c r="E90" s="77">
        <v>1</v>
      </c>
      <c r="F90" s="73">
        <f t="shared" si="9"/>
        <v>0</v>
      </c>
      <c r="G90" s="73">
        <f t="shared" si="8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10"/>
        <v>0</v>
      </c>
      <c r="P90" s="56"/>
      <c r="Q90" s="58"/>
      <c r="R90" s="76">
        <f t="shared" si="11"/>
        <v>0</v>
      </c>
      <c r="S90" s="59" t="str">
        <f t="shared" ca="1" si="12"/>
        <v xml:space="preserve"> </v>
      </c>
    </row>
    <row r="91" spans="1:19" x14ac:dyDescent="0.2">
      <c r="A91" s="46" t="s">
        <v>62</v>
      </c>
      <c r="B91" s="135" t="s">
        <v>116</v>
      </c>
      <c r="C91" s="135"/>
      <c r="D91" s="47"/>
      <c r="E91" s="77">
        <v>1</v>
      </c>
      <c r="F91" s="73">
        <f t="shared" si="9"/>
        <v>0</v>
      </c>
      <c r="G91" s="73">
        <f t="shared" si="8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10"/>
        <v>0</v>
      </c>
      <c r="P91" s="56"/>
      <c r="Q91" s="58"/>
      <c r="R91" s="76">
        <f t="shared" si="11"/>
        <v>0</v>
      </c>
      <c r="S91" s="59" t="str">
        <f t="shared" ca="1" si="12"/>
        <v xml:space="preserve"> </v>
      </c>
    </row>
    <row r="92" spans="1:19" x14ac:dyDescent="0.2">
      <c r="A92" s="46" t="s">
        <v>63</v>
      </c>
      <c r="B92" s="135" t="s">
        <v>116</v>
      </c>
      <c r="C92" s="135"/>
      <c r="D92" s="47"/>
      <c r="E92" s="77">
        <v>1</v>
      </c>
      <c r="F92" s="73">
        <f t="shared" si="9"/>
        <v>0</v>
      </c>
      <c r="G92" s="73">
        <f t="shared" si="8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10"/>
        <v>0</v>
      </c>
      <c r="P92" s="56"/>
      <c r="Q92" s="58"/>
      <c r="R92" s="76">
        <f t="shared" si="11"/>
        <v>0</v>
      </c>
      <c r="S92" s="59" t="str">
        <f t="shared" ca="1" si="12"/>
        <v xml:space="preserve"> </v>
      </c>
    </row>
    <row r="93" spans="1:19" x14ac:dyDescent="0.2">
      <c r="A93" s="46" t="s">
        <v>64</v>
      </c>
      <c r="B93" s="135" t="s">
        <v>116</v>
      </c>
      <c r="C93" s="135"/>
      <c r="D93" s="47"/>
      <c r="E93" s="77">
        <v>1</v>
      </c>
      <c r="F93" s="73">
        <f t="shared" si="9"/>
        <v>0</v>
      </c>
      <c r="G93" s="73">
        <f t="shared" si="8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10"/>
        <v>0</v>
      </c>
      <c r="P93" s="56"/>
      <c r="Q93" s="58"/>
      <c r="R93" s="76">
        <f t="shared" si="11"/>
        <v>0</v>
      </c>
      <c r="S93" s="59" t="str">
        <f t="shared" ca="1" si="12"/>
        <v xml:space="preserve"> </v>
      </c>
    </row>
    <row r="94" spans="1:19" x14ac:dyDescent="0.2">
      <c r="A94" s="46" t="s">
        <v>135</v>
      </c>
      <c r="B94" s="135" t="s">
        <v>116</v>
      </c>
      <c r="C94" s="135"/>
      <c r="D94" s="47"/>
      <c r="E94" s="77">
        <v>1</v>
      </c>
      <c r="F94" s="73">
        <f t="shared" si="9"/>
        <v>0</v>
      </c>
      <c r="G94" s="73">
        <f t="shared" si="8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10"/>
        <v>0</v>
      </c>
      <c r="P94" s="56"/>
      <c r="Q94" s="58"/>
      <c r="R94" s="76">
        <f t="shared" si="11"/>
        <v>0</v>
      </c>
      <c r="S94" s="59" t="str">
        <f t="shared" ca="1" si="12"/>
        <v xml:space="preserve"> </v>
      </c>
    </row>
    <row r="95" spans="1:19" x14ac:dyDescent="0.2">
      <c r="A95" s="46" t="s">
        <v>136</v>
      </c>
      <c r="B95" s="135" t="s">
        <v>116</v>
      </c>
      <c r="C95" s="135"/>
      <c r="D95" s="47"/>
      <c r="E95" s="77">
        <v>1</v>
      </c>
      <c r="F95" s="73">
        <f t="shared" si="9"/>
        <v>0</v>
      </c>
      <c r="G95" s="73">
        <f t="shared" si="8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10"/>
        <v>0</v>
      </c>
      <c r="P95" s="56"/>
      <c r="Q95" s="58"/>
      <c r="R95" s="76">
        <f t="shared" si="11"/>
        <v>0</v>
      </c>
      <c r="S95" s="59" t="str">
        <f t="shared" ca="1" si="12"/>
        <v xml:space="preserve"> </v>
      </c>
    </row>
    <row r="96" spans="1:19" x14ac:dyDescent="0.2">
      <c r="A96" s="46" t="s">
        <v>137</v>
      </c>
      <c r="B96" s="135" t="s">
        <v>116</v>
      </c>
      <c r="C96" s="135"/>
      <c r="D96" s="47"/>
      <c r="E96" s="77">
        <v>1</v>
      </c>
      <c r="F96" s="73">
        <f t="shared" si="9"/>
        <v>0</v>
      </c>
      <c r="G96" s="73">
        <f t="shared" si="8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10"/>
        <v>0</v>
      </c>
      <c r="P96" s="56"/>
      <c r="Q96" s="58"/>
      <c r="R96" s="76">
        <f t="shared" si="11"/>
        <v>0</v>
      </c>
      <c r="S96" s="59" t="str">
        <f t="shared" ca="1" si="12"/>
        <v xml:space="preserve"> </v>
      </c>
    </row>
    <row r="97" spans="1:19" x14ac:dyDescent="0.2">
      <c r="A97" s="46" t="s">
        <v>138</v>
      </c>
      <c r="B97" s="135" t="s">
        <v>116</v>
      </c>
      <c r="C97" s="135"/>
      <c r="D97" s="47"/>
      <c r="E97" s="77">
        <v>1</v>
      </c>
      <c r="F97" s="73">
        <f t="shared" si="9"/>
        <v>0</v>
      </c>
      <c r="G97" s="73">
        <f t="shared" si="8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10"/>
        <v>0</v>
      </c>
      <c r="P97" s="56"/>
      <c r="Q97" s="58"/>
      <c r="R97" s="76">
        <f t="shared" si="11"/>
        <v>0</v>
      </c>
      <c r="S97" s="59" t="str">
        <f t="shared" ca="1" si="12"/>
        <v xml:space="preserve"> </v>
      </c>
    </row>
    <row r="98" spans="1:19" x14ac:dyDescent="0.2">
      <c r="A98" s="46" t="s">
        <v>139</v>
      </c>
      <c r="B98" s="135" t="s">
        <v>116</v>
      </c>
      <c r="C98" s="135"/>
      <c r="D98" s="47"/>
      <c r="E98" s="77">
        <v>1</v>
      </c>
      <c r="F98" s="73">
        <f t="shared" si="9"/>
        <v>0</v>
      </c>
      <c r="G98" s="73">
        <f t="shared" si="8"/>
        <v>0</v>
      </c>
      <c r="H98" s="73">
        <f t="shared" si="1"/>
        <v>0</v>
      </c>
      <c r="I98" s="50"/>
      <c r="J98" s="45"/>
      <c r="K98" s="55"/>
      <c r="L98" s="56"/>
      <c r="M98" s="56"/>
      <c r="N98" s="56"/>
      <c r="O98" s="76" t="str">
        <f t="shared" si="10"/>
        <v>0</v>
      </c>
      <c r="P98" s="56"/>
      <c r="Q98" s="58"/>
      <c r="R98" s="76">
        <f t="shared" si="11"/>
        <v>0</v>
      </c>
      <c r="S98" s="59" t="str">
        <f t="shared" ca="1" si="12"/>
        <v xml:space="preserve"> </v>
      </c>
    </row>
    <row r="99" spans="1:19" ht="57.75" customHeight="1" x14ac:dyDescent="0.2">
      <c r="A99" s="51" t="s">
        <v>65</v>
      </c>
      <c r="B99" s="136" t="s">
        <v>79</v>
      </c>
      <c r="C99" s="137"/>
      <c r="D99" s="137"/>
      <c r="E99" s="137"/>
      <c r="F99" s="138"/>
      <c r="G99" s="74">
        <f>SUM(G100:G149)</f>
        <v>0</v>
      </c>
      <c r="H99" s="74">
        <f>SUM(H100:H149)</f>
        <v>0</v>
      </c>
      <c r="I99" s="60"/>
      <c r="J99" s="45"/>
      <c r="K99" s="54" t="s">
        <v>181</v>
      </c>
    </row>
    <row r="100" spans="1:19" x14ac:dyDescent="0.2">
      <c r="A100" s="151" t="s">
        <v>66</v>
      </c>
      <c r="B100" s="154" t="s">
        <v>112</v>
      </c>
      <c r="C100" s="50" t="s">
        <v>113</v>
      </c>
      <c r="D100" s="157" t="s">
        <v>5</v>
      </c>
      <c r="E100" s="160"/>
      <c r="F100" s="145" t="str">
        <f>IFERROR(ROUND(AVERAGE(K100:K104),2),"0")</f>
        <v>0</v>
      </c>
      <c r="G100" s="145">
        <f>ROUND(E100*F100,2)</f>
        <v>0</v>
      </c>
      <c r="H100" s="145">
        <f>ROUND(G100*$D$7,2)</f>
        <v>0</v>
      </c>
      <c r="I100" s="148"/>
      <c r="J100" s="61"/>
      <c r="K100" s="56"/>
    </row>
    <row r="101" spans="1:19" x14ac:dyDescent="0.2">
      <c r="A101" s="152"/>
      <c r="B101" s="155"/>
      <c r="C101" s="50" t="s">
        <v>113</v>
      </c>
      <c r="D101" s="158"/>
      <c r="E101" s="161"/>
      <c r="F101" s="146"/>
      <c r="G101" s="146"/>
      <c r="H101" s="146"/>
      <c r="I101" s="149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2"/>
      <c r="B103" s="155"/>
      <c r="C103" s="50" t="s">
        <v>113</v>
      </c>
      <c r="D103" s="158"/>
      <c r="E103" s="161"/>
      <c r="F103" s="146"/>
      <c r="G103" s="146"/>
      <c r="H103" s="146"/>
      <c r="I103" s="149"/>
      <c r="J103" s="61"/>
      <c r="K103" s="56"/>
    </row>
    <row r="104" spans="1:19" x14ac:dyDescent="0.2">
      <c r="A104" s="153"/>
      <c r="B104" s="156"/>
      <c r="C104" s="50" t="s">
        <v>113</v>
      </c>
      <c r="D104" s="159"/>
      <c r="E104" s="162"/>
      <c r="F104" s="147"/>
      <c r="G104" s="147"/>
      <c r="H104" s="147"/>
      <c r="I104" s="150"/>
      <c r="J104" s="61"/>
      <c r="K104" s="56"/>
    </row>
    <row r="105" spans="1:19" x14ac:dyDescent="0.2">
      <c r="A105" s="151" t="s">
        <v>67</v>
      </c>
      <c r="B105" s="154" t="s">
        <v>112</v>
      </c>
      <c r="C105" s="50" t="s">
        <v>113</v>
      </c>
      <c r="D105" s="157" t="s">
        <v>5</v>
      </c>
      <c r="E105" s="160"/>
      <c r="F105" s="145" t="str">
        <f t="shared" ref="F105" si="13">IFERROR(ROUND(AVERAGE(K105:K109),2),"0")</f>
        <v>0</v>
      </c>
      <c r="G105" s="145">
        <f>ROUND(E105*F105,2)</f>
        <v>0</v>
      </c>
      <c r="H105" s="145">
        <f>ROUND(G105*$D$7,2)</f>
        <v>0</v>
      </c>
      <c r="I105" s="148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2"/>
      <c r="B108" s="155"/>
      <c r="C108" s="50" t="s">
        <v>113</v>
      </c>
      <c r="D108" s="158"/>
      <c r="E108" s="161"/>
      <c r="F108" s="146"/>
      <c r="G108" s="146"/>
      <c r="H108" s="146"/>
      <c r="I108" s="149"/>
      <c r="J108" s="61"/>
      <c r="K108" s="56"/>
    </row>
    <row r="109" spans="1:19" x14ac:dyDescent="0.2">
      <c r="A109" s="153"/>
      <c r="B109" s="156"/>
      <c r="C109" s="50" t="s">
        <v>113</v>
      </c>
      <c r="D109" s="159"/>
      <c r="E109" s="162"/>
      <c r="F109" s="147"/>
      <c r="G109" s="147"/>
      <c r="H109" s="147"/>
      <c r="I109" s="150"/>
      <c r="J109" s="61"/>
      <c r="K109" s="56"/>
    </row>
    <row r="110" spans="1:19" x14ac:dyDescent="0.2">
      <c r="A110" s="151" t="s">
        <v>68</v>
      </c>
      <c r="B110" s="154" t="s">
        <v>112</v>
      </c>
      <c r="C110" s="50" t="s">
        <v>113</v>
      </c>
      <c r="D110" s="157" t="s">
        <v>5</v>
      </c>
      <c r="E110" s="160"/>
      <c r="F110" s="145" t="str">
        <f t="shared" ref="F110" si="14">IFERROR(ROUND(AVERAGE(K110:K114),2),"0")</f>
        <v>0</v>
      </c>
      <c r="G110" s="145">
        <f>ROUND(E110*F110,2)</f>
        <v>0</v>
      </c>
      <c r="H110" s="145">
        <f>ROUND(G110*$D$7,2)</f>
        <v>0</v>
      </c>
      <c r="I110" s="148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2"/>
      <c r="B113" s="155"/>
      <c r="C113" s="50" t="s">
        <v>113</v>
      </c>
      <c r="D113" s="158"/>
      <c r="E113" s="161"/>
      <c r="F113" s="146"/>
      <c r="G113" s="146"/>
      <c r="H113" s="146"/>
      <c r="I113" s="149"/>
      <c r="J113" s="61"/>
      <c r="K113" s="56"/>
    </row>
    <row r="114" spans="1:11" x14ac:dyDescent="0.2">
      <c r="A114" s="153"/>
      <c r="B114" s="156"/>
      <c r="C114" s="50" t="s">
        <v>113</v>
      </c>
      <c r="D114" s="159"/>
      <c r="E114" s="162"/>
      <c r="F114" s="147"/>
      <c r="G114" s="147"/>
      <c r="H114" s="147"/>
      <c r="I114" s="150"/>
      <c r="J114" s="61"/>
      <c r="K114" s="56"/>
    </row>
    <row r="115" spans="1:11" x14ac:dyDescent="0.2">
      <c r="A115" s="151" t="s">
        <v>69</v>
      </c>
      <c r="B115" s="154" t="s">
        <v>112</v>
      </c>
      <c r="C115" s="50" t="s">
        <v>113</v>
      </c>
      <c r="D115" s="157" t="s">
        <v>5</v>
      </c>
      <c r="E115" s="160"/>
      <c r="F115" s="145" t="str">
        <f t="shared" ref="F115" si="15">IFERROR(ROUND(AVERAGE(K115:K119),2),"0")</f>
        <v>0</v>
      </c>
      <c r="G115" s="145">
        <f>ROUND(E115*F115,2)</f>
        <v>0</v>
      </c>
      <c r="H115" s="145">
        <f>ROUND(G115*$D$7,2)</f>
        <v>0</v>
      </c>
      <c r="I115" s="148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2"/>
      <c r="B118" s="155"/>
      <c r="C118" s="50" t="s">
        <v>113</v>
      </c>
      <c r="D118" s="158"/>
      <c r="E118" s="161"/>
      <c r="F118" s="146"/>
      <c r="G118" s="146"/>
      <c r="H118" s="146"/>
      <c r="I118" s="149"/>
      <c r="J118" s="61"/>
      <c r="K118" s="56"/>
    </row>
    <row r="119" spans="1:11" x14ac:dyDescent="0.2">
      <c r="A119" s="153"/>
      <c r="B119" s="156"/>
      <c r="C119" s="50" t="s">
        <v>113</v>
      </c>
      <c r="D119" s="159"/>
      <c r="E119" s="162"/>
      <c r="F119" s="147"/>
      <c r="G119" s="147"/>
      <c r="H119" s="147"/>
      <c r="I119" s="150"/>
      <c r="J119" s="61"/>
      <c r="K119" s="56"/>
    </row>
    <row r="120" spans="1:11" x14ac:dyDescent="0.2">
      <c r="A120" s="151" t="s">
        <v>70</v>
      </c>
      <c r="B120" s="154" t="s">
        <v>112</v>
      </c>
      <c r="C120" s="50" t="s">
        <v>113</v>
      </c>
      <c r="D120" s="157" t="s">
        <v>5</v>
      </c>
      <c r="E120" s="160"/>
      <c r="F120" s="145" t="str">
        <f t="shared" ref="F120" si="16">IFERROR(ROUND(AVERAGE(K120:K124),2),"0")</f>
        <v>0</v>
      </c>
      <c r="G120" s="145">
        <f>ROUND(E120*F120,2)</f>
        <v>0</v>
      </c>
      <c r="H120" s="145">
        <f>ROUND(G120*$D$7,2)</f>
        <v>0</v>
      </c>
      <c r="I120" s="148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2"/>
      <c r="B123" s="155"/>
      <c r="C123" s="50" t="s">
        <v>113</v>
      </c>
      <c r="D123" s="158"/>
      <c r="E123" s="161"/>
      <c r="F123" s="146"/>
      <c r="G123" s="146"/>
      <c r="H123" s="146"/>
      <c r="I123" s="149"/>
      <c r="J123" s="61"/>
      <c r="K123" s="56"/>
    </row>
    <row r="124" spans="1:11" x14ac:dyDescent="0.2">
      <c r="A124" s="153"/>
      <c r="B124" s="156"/>
      <c r="C124" s="50" t="s">
        <v>113</v>
      </c>
      <c r="D124" s="159"/>
      <c r="E124" s="162"/>
      <c r="F124" s="147"/>
      <c r="G124" s="147"/>
      <c r="H124" s="147"/>
      <c r="I124" s="150"/>
      <c r="J124" s="61"/>
      <c r="K124" s="56"/>
    </row>
    <row r="125" spans="1:11" x14ac:dyDescent="0.2">
      <c r="A125" s="151" t="s">
        <v>74</v>
      </c>
      <c r="B125" s="154" t="s">
        <v>112</v>
      </c>
      <c r="C125" s="50" t="s">
        <v>113</v>
      </c>
      <c r="D125" s="157" t="s">
        <v>5</v>
      </c>
      <c r="E125" s="160"/>
      <c r="F125" s="145" t="str">
        <f t="shared" ref="F125" si="17">IFERROR(ROUND(AVERAGE(K125:K129),2),"0")</f>
        <v>0</v>
      </c>
      <c r="G125" s="145">
        <f>ROUND(E125*F125,2)</f>
        <v>0</v>
      </c>
      <c r="H125" s="145">
        <f>ROUND(G125*$D$7,2)</f>
        <v>0</v>
      </c>
      <c r="I125" s="148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2"/>
      <c r="B128" s="155"/>
      <c r="C128" s="50" t="s">
        <v>113</v>
      </c>
      <c r="D128" s="158"/>
      <c r="E128" s="161"/>
      <c r="F128" s="146"/>
      <c r="G128" s="146"/>
      <c r="H128" s="146"/>
      <c r="I128" s="149"/>
      <c r="J128" s="61"/>
      <c r="K128" s="56"/>
    </row>
    <row r="129" spans="1:11" x14ac:dyDescent="0.2">
      <c r="A129" s="153"/>
      <c r="B129" s="156"/>
      <c r="C129" s="50" t="s">
        <v>113</v>
      </c>
      <c r="D129" s="159"/>
      <c r="E129" s="162"/>
      <c r="F129" s="147"/>
      <c r="G129" s="147"/>
      <c r="H129" s="147"/>
      <c r="I129" s="150"/>
      <c r="J129" s="61"/>
      <c r="K129" s="56"/>
    </row>
    <row r="130" spans="1:11" x14ac:dyDescent="0.2">
      <c r="A130" s="151" t="s">
        <v>75</v>
      </c>
      <c r="B130" s="154" t="s">
        <v>112</v>
      </c>
      <c r="C130" s="50" t="s">
        <v>113</v>
      </c>
      <c r="D130" s="157" t="s">
        <v>5</v>
      </c>
      <c r="E130" s="160"/>
      <c r="F130" s="145" t="str">
        <f t="shared" ref="F130" si="18">IFERROR(ROUND(AVERAGE(K130:K134),2),"0")</f>
        <v>0</v>
      </c>
      <c r="G130" s="145">
        <f>ROUND(E130*F130,2)</f>
        <v>0</v>
      </c>
      <c r="H130" s="145">
        <f>ROUND(G130*$D$7,2)</f>
        <v>0</v>
      </c>
      <c r="I130" s="148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2"/>
      <c r="B133" s="155"/>
      <c r="C133" s="50" t="s">
        <v>113</v>
      </c>
      <c r="D133" s="158"/>
      <c r="E133" s="161"/>
      <c r="F133" s="146"/>
      <c r="G133" s="146"/>
      <c r="H133" s="146"/>
      <c r="I133" s="149"/>
      <c r="J133" s="61"/>
      <c r="K133" s="56"/>
    </row>
    <row r="134" spans="1:11" x14ac:dyDescent="0.2">
      <c r="A134" s="153"/>
      <c r="B134" s="156"/>
      <c r="C134" s="50" t="s">
        <v>113</v>
      </c>
      <c r="D134" s="159"/>
      <c r="E134" s="162"/>
      <c r="F134" s="147"/>
      <c r="G134" s="147"/>
      <c r="H134" s="147"/>
      <c r="I134" s="150"/>
      <c r="J134" s="61"/>
      <c r="K134" s="56"/>
    </row>
    <row r="135" spans="1:11" x14ac:dyDescent="0.2">
      <c r="A135" s="151" t="s">
        <v>76</v>
      </c>
      <c r="B135" s="154" t="s">
        <v>112</v>
      </c>
      <c r="C135" s="50" t="s">
        <v>113</v>
      </c>
      <c r="D135" s="157" t="s">
        <v>5</v>
      </c>
      <c r="E135" s="160"/>
      <c r="F135" s="145" t="str">
        <f t="shared" ref="F135" si="19">IFERROR(ROUND(AVERAGE(K135:K139),2),"0")</f>
        <v>0</v>
      </c>
      <c r="G135" s="145">
        <f>ROUND(E135*F135,2)</f>
        <v>0</v>
      </c>
      <c r="H135" s="145">
        <f>ROUND(G135*$D$7,2)</f>
        <v>0</v>
      </c>
      <c r="I135" s="148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2"/>
      <c r="B138" s="155"/>
      <c r="C138" s="50" t="s">
        <v>113</v>
      </c>
      <c r="D138" s="158"/>
      <c r="E138" s="161"/>
      <c r="F138" s="146"/>
      <c r="G138" s="146"/>
      <c r="H138" s="146"/>
      <c r="I138" s="149"/>
      <c r="J138" s="61"/>
      <c r="K138" s="56"/>
    </row>
    <row r="139" spans="1:11" x14ac:dyDescent="0.2">
      <c r="A139" s="153"/>
      <c r="B139" s="156"/>
      <c r="C139" s="50" t="s">
        <v>113</v>
      </c>
      <c r="D139" s="159"/>
      <c r="E139" s="162"/>
      <c r="F139" s="147"/>
      <c r="G139" s="147"/>
      <c r="H139" s="147"/>
      <c r="I139" s="150"/>
      <c r="J139" s="61"/>
      <c r="K139" s="56"/>
    </row>
    <row r="140" spans="1:11" x14ac:dyDescent="0.2">
      <c r="A140" s="151" t="s">
        <v>77</v>
      </c>
      <c r="B140" s="154" t="s">
        <v>112</v>
      </c>
      <c r="C140" s="50" t="s">
        <v>113</v>
      </c>
      <c r="D140" s="157" t="s">
        <v>5</v>
      </c>
      <c r="E140" s="160"/>
      <c r="F140" s="145" t="str">
        <f t="shared" ref="F140" si="20">IFERROR(ROUND(AVERAGE(K140:K144),2),"0")</f>
        <v>0</v>
      </c>
      <c r="G140" s="145">
        <f>ROUND(E140*F140,2)</f>
        <v>0</v>
      </c>
      <c r="H140" s="145">
        <f>ROUND(G140*$D$7,2)</f>
        <v>0</v>
      </c>
      <c r="I140" s="148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2"/>
      <c r="B143" s="155"/>
      <c r="C143" s="50" t="s">
        <v>113</v>
      </c>
      <c r="D143" s="158"/>
      <c r="E143" s="161"/>
      <c r="F143" s="146"/>
      <c r="G143" s="146"/>
      <c r="H143" s="146"/>
      <c r="I143" s="149"/>
      <c r="J143" s="61"/>
      <c r="K143" s="56"/>
    </row>
    <row r="144" spans="1:11" x14ac:dyDescent="0.2">
      <c r="A144" s="153"/>
      <c r="B144" s="156"/>
      <c r="C144" s="50" t="s">
        <v>113</v>
      </c>
      <c r="D144" s="159"/>
      <c r="E144" s="162"/>
      <c r="F144" s="147"/>
      <c r="G144" s="147"/>
      <c r="H144" s="147"/>
      <c r="I144" s="150"/>
      <c r="J144" s="61"/>
      <c r="K144" s="56"/>
    </row>
    <row r="145" spans="1:11" x14ac:dyDescent="0.2">
      <c r="A145" s="151" t="s">
        <v>78</v>
      </c>
      <c r="B145" s="154" t="s">
        <v>112</v>
      </c>
      <c r="C145" s="50" t="s">
        <v>113</v>
      </c>
      <c r="D145" s="157" t="s">
        <v>5</v>
      </c>
      <c r="E145" s="160"/>
      <c r="F145" s="145" t="str">
        <f t="shared" ref="F145" si="21">IFERROR(ROUND(AVERAGE(K145:K149),2),"0")</f>
        <v>0</v>
      </c>
      <c r="G145" s="145">
        <f>ROUND(E145*F145,2)</f>
        <v>0</v>
      </c>
      <c r="H145" s="145">
        <f>ROUND(G145*$D$7,2)</f>
        <v>0</v>
      </c>
      <c r="I145" s="148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2"/>
      <c r="B148" s="155"/>
      <c r="C148" s="50" t="s">
        <v>113</v>
      </c>
      <c r="D148" s="158"/>
      <c r="E148" s="161"/>
      <c r="F148" s="146"/>
      <c r="G148" s="146"/>
      <c r="H148" s="146"/>
      <c r="I148" s="149"/>
      <c r="J148" s="61"/>
      <c r="K148" s="56"/>
    </row>
    <row r="149" spans="1:11" x14ac:dyDescent="0.2">
      <c r="A149" s="153"/>
      <c r="B149" s="156"/>
      <c r="C149" s="50" t="s">
        <v>113</v>
      </c>
      <c r="D149" s="159"/>
      <c r="E149" s="162"/>
      <c r="F149" s="147"/>
      <c r="G149" s="147"/>
      <c r="H149" s="147"/>
      <c r="I149" s="150"/>
      <c r="J149" s="61"/>
      <c r="K149" s="56"/>
    </row>
    <row r="150" spans="1:11" ht="12.75" customHeight="1" x14ac:dyDescent="0.2">
      <c r="A150" s="51" t="s">
        <v>71</v>
      </c>
      <c r="B150" s="136" t="s">
        <v>80</v>
      </c>
      <c r="C150" s="137"/>
      <c r="D150" s="137"/>
      <c r="E150" s="137"/>
      <c r="F150" s="138"/>
      <c r="G150" s="74">
        <f>SUM(G151,G158,G165,G172,G179,G186,G193,G200,G207,G214)</f>
        <v>0</v>
      </c>
      <c r="H150" s="74">
        <f>SUM(H151,H158,H165,H172,H179,H186,H193,H200,H207,H214)</f>
        <v>0</v>
      </c>
      <c r="I150" s="60"/>
      <c r="J150" s="45"/>
    </row>
    <row r="151" spans="1:11" x14ac:dyDescent="0.2">
      <c r="A151" s="142" t="s">
        <v>182</v>
      </c>
      <c r="B151" s="139" t="s">
        <v>149</v>
      </c>
      <c r="C151" s="62" t="s">
        <v>150</v>
      </c>
      <c r="D151" s="63"/>
      <c r="E151" s="64"/>
      <c r="F151" s="57"/>
      <c r="G151" s="75">
        <f>SUM(G152:G157)</f>
        <v>0</v>
      </c>
      <c r="H151" s="75">
        <f>ROUND(G151*$D$7,2)</f>
        <v>0</v>
      </c>
      <c r="I151" s="139"/>
    </row>
    <row r="152" spans="1:11" x14ac:dyDescent="0.2">
      <c r="A152" s="143"/>
      <c r="B152" s="140"/>
      <c r="C152" s="65" t="s">
        <v>151</v>
      </c>
      <c r="D152" s="66"/>
      <c r="E152" s="67"/>
      <c r="F152" s="56"/>
      <c r="G152" s="76">
        <f t="shared" ref="G152:G157" si="22">ROUND(E152*F152,2)</f>
        <v>0</v>
      </c>
      <c r="H152" s="68"/>
      <c r="I152" s="140"/>
    </row>
    <row r="153" spans="1:11" ht="13.5" customHeight="1" x14ac:dyDescent="0.2">
      <c r="A153" s="143"/>
      <c r="B153" s="140"/>
      <c r="C153" s="65" t="s">
        <v>152</v>
      </c>
      <c r="D153" s="66"/>
      <c r="E153" s="67"/>
      <c r="F153" s="56"/>
      <c r="G153" s="76">
        <f t="shared" si="22"/>
        <v>0</v>
      </c>
      <c r="H153" s="68"/>
      <c r="I153" s="140"/>
    </row>
    <row r="154" spans="1:11" x14ac:dyDescent="0.2">
      <c r="A154" s="143"/>
      <c r="B154" s="140"/>
      <c r="C154" s="65" t="s">
        <v>153</v>
      </c>
      <c r="D154" s="66"/>
      <c r="E154" s="67"/>
      <c r="F154" s="56"/>
      <c r="G154" s="76">
        <f t="shared" si="22"/>
        <v>0</v>
      </c>
      <c r="H154" s="68"/>
      <c r="I154" s="140"/>
    </row>
    <row r="155" spans="1:11" x14ac:dyDescent="0.2">
      <c r="A155" s="143"/>
      <c r="B155" s="140"/>
      <c r="C155" s="65" t="s">
        <v>154</v>
      </c>
      <c r="D155" s="66"/>
      <c r="E155" s="67"/>
      <c r="F155" s="56"/>
      <c r="G155" s="76">
        <f t="shared" si="22"/>
        <v>0</v>
      </c>
      <c r="H155" s="68"/>
      <c r="I155" s="140"/>
    </row>
    <row r="156" spans="1:11" x14ac:dyDescent="0.2">
      <c r="A156" s="143"/>
      <c r="B156" s="140"/>
      <c r="C156" s="68" t="s">
        <v>155</v>
      </c>
      <c r="D156" s="66"/>
      <c r="E156" s="67"/>
      <c r="F156" s="56"/>
      <c r="G156" s="76">
        <f t="shared" si="22"/>
        <v>0</v>
      </c>
      <c r="H156" s="68"/>
      <c r="I156" s="140"/>
    </row>
    <row r="157" spans="1:11" x14ac:dyDescent="0.2">
      <c r="A157" s="144"/>
      <c r="B157" s="141"/>
      <c r="C157" s="68" t="s">
        <v>155</v>
      </c>
      <c r="D157" s="66"/>
      <c r="E157" s="67"/>
      <c r="F157" s="56"/>
      <c r="G157" s="76">
        <f t="shared" si="22"/>
        <v>0</v>
      </c>
      <c r="H157" s="68"/>
      <c r="I157" s="141"/>
    </row>
    <row r="158" spans="1:11" ht="12.75" customHeight="1" x14ac:dyDescent="0.2">
      <c r="A158" s="142" t="s">
        <v>183</v>
      </c>
      <c r="B158" s="139" t="s">
        <v>149</v>
      </c>
      <c r="C158" s="62" t="s">
        <v>150</v>
      </c>
      <c r="D158" s="63"/>
      <c r="E158" s="64"/>
      <c r="F158" s="57"/>
      <c r="G158" s="75">
        <f>SUM(G159:G164)</f>
        <v>0</v>
      </c>
      <c r="H158" s="75">
        <f>ROUND(G158*$D$7,2)</f>
        <v>0</v>
      </c>
      <c r="I158" s="139"/>
    </row>
    <row r="159" spans="1:11" x14ac:dyDescent="0.2">
      <c r="A159" s="143"/>
      <c r="B159" s="140"/>
      <c r="C159" s="65" t="s">
        <v>151</v>
      </c>
      <c r="D159" s="66"/>
      <c r="E159" s="67"/>
      <c r="F159" s="56"/>
      <c r="G159" s="76">
        <f t="shared" ref="G159:G164" si="23">ROUND(E159*F159,2)</f>
        <v>0</v>
      </c>
      <c r="H159" s="68"/>
      <c r="I159" s="140"/>
    </row>
    <row r="160" spans="1:11" x14ac:dyDescent="0.2">
      <c r="A160" s="143"/>
      <c r="B160" s="140"/>
      <c r="C160" s="65" t="s">
        <v>152</v>
      </c>
      <c r="D160" s="66"/>
      <c r="E160" s="67"/>
      <c r="F160" s="56"/>
      <c r="G160" s="76">
        <f t="shared" si="23"/>
        <v>0</v>
      </c>
      <c r="H160" s="68"/>
      <c r="I160" s="140"/>
    </row>
    <row r="161" spans="1:9" x14ac:dyDescent="0.2">
      <c r="A161" s="143"/>
      <c r="B161" s="140"/>
      <c r="C161" s="65" t="s">
        <v>153</v>
      </c>
      <c r="D161" s="66"/>
      <c r="E161" s="67"/>
      <c r="F161" s="56"/>
      <c r="G161" s="76">
        <f t="shared" si="23"/>
        <v>0</v>
      </c>
      <c r="H161" s="68"/>
      <c r="I161" s="140"/>
    </row>
    <row r="162" spans="1:9" x14ac:dyDescent="0.2">
      <c r="A162" s="143"/>
      <c r="B162" s="140"/>
      <c r="C162" s="65" t="s">
        <v>154</v>
      </c>
      <c r="D162" s="66"/>
      <c r="E162" s="67"/>
      <c r="F162" s="56"/>
      <c r="G162" s="76">
        <f t="shared" si="23"/>
        <v>0</v>
      </c>
      <c r="H162" s="68"/>
      <c r="I162" s="140"/>
    </row>
    <row r="163" spans="1:9" x14ac:dyDescent="0.2">
      <c r="A163" s="143"/>
      <c r="B163" s="140"/>
      <c r="C163" s="68" t="s">
        <v>155</v>
      </c>
      <c r="D163" s="66"/>
      <c r="E163" s="67"/>
      <c r="F163" s="56"/>
      <c r="G163" s="76">
        <f t="shared" si="23"/>
        <v>0</v>
      </c>
      <c r="H163" s="68"/>
      <c r="I163" s="140"/>
    </row>
    <row r="164" spans="1:9" x14ac:dyDescent="0.2">
      <c r="A164" s="144"/>
      <c r="B164" s="141"/>
      <c r="C164" s="68" t="s">
        <v>155</v>
      </c>
      <c r="D164" s="66"/>
      <c r="E164" s="67"/>
      <c r="F164" s="56"/>
      <c r="G164" s="76">
        <f t="shared" si="23"/>
        <v>0</v>
      </c>
      <c r="H164" s="68"/>
      <c r="I164" s="141"/>
    </row>
    <row r="165" spans="1:9" ht="12.75" customHeight="1" x14ac:dyDescent="0.2">
      <c r="A165" s="142" t="s">
        <v>184</v>
      </c>
      <c r="B165" s="139" t="s">
        <v>149</v>
      </c>
      <c r="C165" s="62" t="s">
        <v>150</v>
      </c>
      <c r="D165" s="63"/>
      <c r="E165" s="64"/>
      <c r="F165" s="57"/>
      <c r="G165" s="75">
        <f>SUM(G166:G171)</f>
        <v>0</v>
      </c>
      <c r="H165" s="75">
        <f>ROUND(G165*$D$7,2)</f>
        <v>0</v>
      </c>
      <c r="I165" s="139"/>
    </row>
    <row r="166" spans="1:9" x14ac:dyDescent="0.2">
      <c r="A166" s="143"/>
      <c r="B166" s="140"/>
      <c r="C166" s="65" t="s">
        <v>151</v>
      </c>
      <c r="D166" s="66"/>
      <c r="E166" s="67"/>
      <c r="F166" s="56"/>
      <c r="G166" s="76">
        <f t="shared" ref="G166:G171" si="24">ROUND(E166*F166,2)</f>
        <v>0</v>
      </c>
      <c r="H166" s="68"/>
      <c r="I166" s="140"/>
    </row>
    <row r="167" spans="1:9" x14ac:dyDescent="0.2">
      <c r="A167" s="143"/>
      <c r="B167" s="140"/>
      <c r="C167" s="65" t="s">
        <v>152</v>
      </c>
      <c r="D167" s="66"/>
      <c r="E167" s="67"/>
      <c r="F167" s="56"/>
      <c r="G167" s="76">
        <f t="shared" si="24"/>
        <v>0</v>
      </c>
      <c r="H167" s="68"/>
      <c r="I167" s="140"/>
    </row>
    <row r="168" spans="1:9" x14ac:dyDescent="0.2">
      <c r="A168" s="143"/>
      <c r="B168" s="140"/>
      <c r="C168" s="65" t="s">
        <v>153</v>
      </c>
      <c r="D168" s="66"/>
      <c r="E168" s="67"/>
      <c r="F168" s="56"/>
      <c r="G168" s="76">
        <f t="shared" si="24"/>
        <v>0</v>
      </c>
      <c r="H168" s="68"/>
      <c r="I168" s="140"/>
    </row>
    <row r="169" spans="1:9" x14ac:dyDescent="0.2">
      <c r="A169" s="143"/>
      <c r="B169" s="140"/>
      <c r="C169" s="65" t="s">
        <v>154</v>
      </c>
      <c r="D169" s="66"/>
      <c r="E169" s="67"/>
      <c r="F169" s="56"/>
      <c r="G169" s="76">
        <f t="shared" si="24"/>
        <v>0</v>
      </c>
      <c r="H169" s="68"/>
      <c r="I169" s="140"/>
    </row>
    <row r="170" spans="1:9" x14ac:dyDescent="0.2">
      <c r="A170" s="143"/>
      <c r="B170" s="140"/>
      <c r="C170" s="68" t="s">
        <v>155</v>
      </c>
      <c r="D170" s="66"/>
      <c r="E170" s="67"/>
      <c r="F170" s="56"/>
      <c r="G170" s="76">
        <f t="shared" si="24"/>
        <v>0</v>
      </c>
      <c r="H170" s="68"/>
      <c r="I170" s="140"/>
    </row>
    <row r="171" spans="1:9" x14ac:dyDescent="0.2">
      <c r="A171" s="144"/>
      <c r="B171" s="141"/>
      <c r="C171" s="68" t="s">
        <v>155</v>
      </c>
      <c r="D171" s="66"/>
      <c r="E171" s="67"/>
      <c r="F171" s="56"/>
      <c r="G171" s="76">
        <f t="shared" si="24"/>
        <v>0</v>
      </c>
      <c r="H171" s="68"/>
      <c r="I171" s="141"/>
    </row>
    <row r="172" spans="1:9" ht="12.75" customHeight="1" x14ac:dyDescent="0.2">
      <c r="A172" s="142" t="s">
        <v>185</v>
      </c>
      <c r="B172" s="139" t="s">
        <v>149</v>
      </c>
      <c r="C172" s="62" t="s">
        <v>150</v>
      </c>
      <c r="D172" s="63"/>
      <c r="E172" s="64"/>
      <c r="F172" s="57"/>
      <c r="G172" s="75">
        <f>SUM(G173:G178)</f>
        <v>0</v>
      </c>
      <c r="H172" s="75">
        <f>ROUND(G172*$D$7,2)</f>
        <v>0</v>
      </c>
      <c r="I172" s="139"/>
    </row>
    <row r="173" spans="1:9" ht="12.75" customHeight="1" x14ac:dyDescent="0.2">
      <c r="A173" s="143"/>
      <c r="B173" s="140"/>
      <c r="C173" s="65" t="s">
        <v>151</v>
      </c>
      <c r="D173" s="66"/>
      <c r="E173" s="67"/>
      <c r="F173" s="56"/>
      <c r="G173" s="76">
        <f t="shared" ref="G173:G178" si="25">ROUND(E173*F173,2)</f>
        <v>0</v>
      </c>
      <c r="H173" s="68"/>
      <c r="I173" s="140"/>
    </row>
    <row r="174" spans="1:9" ht="12.75" customHeight="1" x14ac:dyDescent="0.2">
      <c r="A174" s="143"/>
      <c r="B174" s="140"/>
      <c r="C174" s="65" t="s">
        <v>152</v>
      </c>
      <c r="D174" s="66"/>
      <c r="E174" s="67"/>
      <c r="F174" s="56"/>
      <c r="G174" s="76">
        <f t="shared" si="25"/>
        <v>0</v>
      </c>
      <c r="H174" s="68"/>
      <c r="I174" s="140"/>
    </row>
    <row r="175" spans="1:9" ht="12.75" customHeight="1" x14ac:dyDescent="0.2">
      <c r="A175" s="143"/>
      <c r="B175" s="140"/>
      <c r="C175" s="65" t="s">
        <v>153</v>
      </c>
      <c r="D175" s="66"/>
      <c r="E175" s="67"/>
      <c r="F175" s="56"/>
      <c r="G175" s="76">
        <f t="shared" si="25"/>
        <v>0</v>
      </c>
      <c r="H175" s="68"/>
      <c r="I175" s="140"/>
    </row>
    <row r="176" spans="1:9" ht="12.75" customHeight="1" x14ac:dyDescent="0.2">
      <c r="A176" s="143"/>
      <c r="B176" s="140"/>
      <c r="C176" s="65" t="s">
        <v>154</v>
      </c>
      <c r="D176" s="66"/>
      <c r="E176" s="67"/>
      <c r="F176" s="56"/>
      <c r="G176" s="76">
        <f t="shared" si="25"/>
        <v>0</v>
      </c>
      <c r="H176" s="68"/>
      <c r="I176" s="140"/>
    </row>
    <row r="177" spans="1:9" ht="12.75" customHeight="1" x14ac:dyDescent="0.2">
      <c r="A177" s="143"/>
      <c r="B177" s="140"/>
      <c r="C177" s="68" t="s">
        <v>155</v>
      </c>
      <c r="D177" s="66"/>
      <c r="E177" s="67"/>
      <c r="F177" s="56"/>
      <c r="G177" s="76">
        <f t="shared" si="25"/>
        <v>0</v>
      </c>
      <c r="H177" s="68"/>
      <c r="I177" s="140"/>
    </row>
    <row r="178" spans="1:9" ht="12.75" customHeight="1" x14ac:dyDescent="0.2">
      <c r="A178" s="144"/>
      <c r="B178" s="141"/>
      <c r="C178" s="68" t="s">
        <v>155</v>
      </c>
      <c r="D178" s="66"/>
      <c r="E178" s="67"/>
      <c r="F178" s="56"/>
      <c r="G178" s="76">
        <f t="shared" si="25"/>
        <v>0</v>
      </c>
      <c r="H178" s="68"/>
      <c r="I178" s="141"/>
    </row>
    <row r="179" spans="1:9" ht="12.75" customHeight="1" x14ac:dyDescent="0.2">
      <c r="A179" s="142" t="s">
        <v>186</v>
      </c>
      <c r="B179" s="139" t="s">
        <v>149</v>
      </c>
      <c r="C179" s="62" t="s">
        <v>150</v>
      </c>
      <c r="D179" s="63"/>
      <c r="E179" s="64"/>
      <c r="F179" s="57"/>
      <c r="G179" s="75">
        <f>SUM(G180:G185)</f>
        <v>0</v>
      </c>
      <c r="H179" s="75">
        <f>ROUND(G179*$D$7,2)</f>
        <v>0</v>
      </c>
      <c r="I179" s="139"/>
    </row>
    <row r="180" spans="1:9" ht="12.75" customHeight="1" x14ac:dyDescent="0.2">
      <c r="A180" s="143"/>
      <c r="B180" s="140"/>
      <c r="C180" s="65" t="s">
        <v>151</v>
      </c>
      <c r="D180" s="66"/>
      <c r="E180" s="67"/>
      <c r="F180" s="56"/>
      <c r="G180" s="76">
        <f t="shared" ref="G180:G185" si="26">ROUND(E180*F180,2)</f>
        <v>0</v>
      </c>
      <c r="H180" s="68"/>
      <c r="I180" s="140"/>
    </row>
    <row r="181" spans="1:9" ht="12.75" customHeight="1" x14ac:dyDescent="0.2">
      <c r="A181" s="143"/>
      <c r="B181" s="140"/>
      <c r="C181" s="65" t="s">
        <v>152</v>
      </c>
      <c r="D181" s="66"/>
      <c r="E181" s="67"/>
      <c r="F181" s="56"/>
      <c r="G181" s="76">
        <f t="shared" si="26"/>
        <v>0</v>
      </c>
      <c r="H181" s="68"/>
      <c r="I181" s="140"/>
    </row>
    <row r="182" spans="1:9" ht="12.75" customHeight="1" x14ac:dyDescent="0.2">
      <c r="A182" s="143"/>
      <c r="B182" s="140"/>
      <c r="C182" s="65" t="s">
        <v>153</v>
      </c>
      <c r="D182" s="66"/>
      <c r="E182" s="67"/>
      <c r="F182" s="56"/>
      <c r="G182" s="76">
        <f t="shared" si="26"/>
        <v>0</v>
      </c>
      <c r="H182" s="68"/>
      <c r="I182" s="140"/>
    </row>
    <row r="183" spans="1:9" ht="12.75" customHeight="1" x14ac:dyDescent="0.2">
      <c r="A183" s="143"/>
      <c r="B183" s="140"/>
      <c r="C183" s="65" t="s">
        <v>154</v>
      </c>
      <c r="D183" s="66"/>
      <c r="E183" s="67"/>
      <c r="F183" s="56"/>
      <c r="G183" s="76">
        <f t="shared" si="26"/>
        <v>0</v>
      </c>
      <c r="H183" s="68"/>
      <c r="I183" s="140"/>
    </row>
    <row r="184" spans="1:9" ht="12.75" customHeight="1" x14ac:dyDescent="0.2">
      <c r="A184" s="143"/>
      <c r="B184" s="140"/>
      <c r="C184" s="68" t="s">
        <v>155</v>
      </c>
      <c r="D184" s="66"/>
      <c r="E184" s="67"/>
      <c r="F184" s="56"/>
      <c r="G184" s="76">
        <f t="shared" si="26"/>
        <v>0</v>
      </c>
      <c r="H184" s="68"/>
      <c r="I184" s="140"/>
    </row>
    <row r="185" spans="1:9" ht="12.75" customHeight="1" x14ac:dyDescent="0.2">
      <c r="A185" s="144"/>
      <c r="B185" s="141"/>
      <c r="C185" s="68" t="s">
        <v>155</v>
      </c>
      <c r="D185" s="66"/>
      <c r="E185" s="67"/>
      <c r="F185" s="56"/>
      <c r="G185" s="76">
        <f t="shared" si="26"/>
        <v>0</v>
      </c>
      <c r="H185" s="68"/>
      <c r="I185" s="141"/>
    </row>
    <row r="186" spans="1:9" ht="12.75" customHeight="1" x14ac:dyDescent="0.2">
      <c r="A186" s="142" t="s">
        <v>187</v>
      </c>
      <c r="B186" s="139" t="s">
        <v>149</v>
      </c>
      <c r="C186" s="62" t="s">
        <v>150</v>
      </c>
      <c r="D186" s="63"/>
      <c r="E186" s="64"/>
      <c r="F186" s="57"/>
      <c r="G186" s="75">
        <f>SUM(G187:G192)</f>
        <v>0</v>
      </c>
      <c r="H186" s="75">
        <f>ROUND(G186*$D$7,2)</f>
        <v>0</v>
      </c>
      <c r="I186" s="139"/>
    </row>
    <row r="187" spans="1:9" ht="12.75" customHeight="1" x14ac:dyDescent="0.2">
      <c r="A187" s="143"/>
      <c r="B187" s="140"/>
      <c r="C187" s="65" t="s">
        <v>151</v>
      </c>
      <c r="D187" s="66"/>
      <c r="E187" s="67"/>
      <c r="F187" s="56"/>
      <c r="G187" s="76">
        <f t="shared" ref="G187:G192" si="27">ROUND(E187*F187,2)</f>
        <v>0</v>
      </c>
      <c r="H187" s="68"/>
      <c r="I187" s="140"/>
    </row>
    <row r="188" spans="1:9" ht="12.75" customHeight="1" x14ac:dyDescent="0.2">
      <c r="A188" s="143"/>
      <c r="B188" s="140"/>
      <c r="C188" s="65" t="s">
        <v>152</v>
      </c>
      <c r="D188" s="66"/>
      <c r="E188" s="67"/>
      <c r="F188" s="56"/>
      <c r="G188" s="76">
        <f t="shared" si="27"/>
        <v>0</v>
      </c>
      <c r="H188" s="68"/>
      <c r="I188" s="140"/>
    </row>
    <row r="189" spans="1:9" ht="12.75" customHeight="1" x14ac:dyDescent="0.2">
      <c r="A189" s="143"/>
      <c r="B189" s="140"/>
      <c r="C189" s="65" t="s">
        <v>153</v>
      </c>
      <c r="D189" s="66"/>
      <c r="E189" s="67"/>
      <c r="F189" s="56"/>
      <c r="G189" s="76">
        <f t="shared" si="27"/>
        <v>0</v>
      </c>
      <c r="H189" s="68"/>
      <c r="I189" s="140"/>
    </row>
    <row r="190" spans="1:9" ht="12.75" customHeight="1" x14ac:dyDescent="0.2">
      <c r="A190" s="143"/>
      <c r="B190" s="140"/>
      <c r="C190" s="65" t="s">
        <v>154</v>
      </c>
      <c r="D190" s="66"/>
      <c r="E190" s="67"/>
      <c r="F190" s="56"/>
      <c r="G190" s="76">
        <f t="shared" si="27"/>
        <v>0</v>
      </c>
      <c r="H190" s="68"/>
      <c r="I190" s="140"/>
    </row>
    <row r="191" spans="1:9" ht="12.75" customHeight="1" x14ac:dyDescent="0.2">
      <c r="A191" s="143"/>
      <c r="B191" s="140"/>
      <c r="C191" s="68" t="s">
        <v>155</v>
      </c>
      <c r="D191" s="66"/>
      <c r="E191" s="67"/>
      <c r="F191" s="56"/>
      <c r="G191" s="76">
        <f t="shared" si="27"/>
        <v>0</v>
      </c>
      <c r="H191" s="68"/>
      <c r="I191" s="140"/>
    </row>
    <row r="192" spans="1:9" ht="12.75" customHeight="1" x14ac:dyDescent="0.2">
      <c r="A192" s="144"/>
      <c r="B192" s="141"/>
      <c r="C192" s="68" t="s">
        <v>155</v>
      </c>
      <c r="D192" s="66"/>
      <c r="E192" s="67"/>
      <c r="F192" s="56"/>
      <c r="G192" s="76">
        <f t="shared" si="27"/>
        <v>0</v>
      </c>
      <c r="H192" s="68"/>
      <c r="I192" s="141"/>
    </row>
    <row r="193" spans="1:9" ht="12.75" customHeight="1" x14ac:dyDescent="0.2">
      <c r="A193" s="142" t="s">
        <v>188</v>
      </c>
      <c r="B193" s="139" t="s">
        <v>149</v>
      </c>
      <c r="C193" s="62" t="s">
        <v>150</v>
      </c>
      <c r="D193" s="63"/>
      <c r="E193" s="64"/>
      <c r="F193" s="57"/>
      <c r="G193" s="75">
        <f>SUM(G194:G199)</f>
        <v>0</v>
      </c>
      <c r="H193" s="75">
        <f>ROUND(G193*$D$7,2)</f>
        <v>0</v>
      </c>
      <c r="I193" s="139"/>
    </row>
    <row r="194" spans="1:9" ht="12.75" customHeight="1" x14ac:dyDescent="0.2">
      <c r="A194" s="143"/>
      <c r="B194" s="140"/>
      <c r="C194" s="65" t="s">
        <v>151</v>
      </c>
      <c r="D194" s="66"/>
      <c r="E194" s="67"/>
      <c r="F194" s="56"/>
      <c r="G194" s="76">
        <f t="shared" ref="G194:G199" si="28">ROUND(E194*F194,2)</f>
        <v>0</v>
      </c>
      <c r="H194" s="68"/>
      <c r="I194" s="140"/>
    </row>
    <row r="195" spans="1:9" ht="12.75" customHeight="1" x14ac:dyDescent="0.2">
      <c r="A195" s="143"/>
      <c r="B195" s="140"/>
      <c r="C195" s="65" t="s">
        <v>152</v>
      </c>
      <c r="D195" s="66"/>
      <c r="E195" s="67"/>
      <c r="F195" s="56"/>
      <c r="G195" s="76">
        <f t="shared" si="28"/>
        <v>0</v>
      </c>
      <c r="H195" s="68"/>
      <c r="I195" s="140"/>
    </row>
    <row r="196" spans="1:9" ht="12.75" customHeight="1" x14ac:dyDescent="0.2">
      <c r="A196" s="143"/>
      <c r="B196" s="140"/>
      <c r="C196" s="65" t="s">
        <v>153</v>
      </c>
      <c r="D196" s="66"/>
      <c r="E196" s="67"/>
      <c r="F196" s="56"/>
      <c r="G196" s="76">
        <f t="shared" si="28"/>
        <v>0</v>
      </c>
      <c r="H196" s="68"/>
      <c r="I196" s="140"/>
    </row>
    <row r="197" spans="1:9" ht="12.75" customHeight="1" x14ac:dyDescent="0.2">
      <c r="A197" s="143"/>
      <c r="B197" s="140"/>
      <c r="C197" s="65" t="s">
        <v>154</v>
      </c>
      <c r="D197" s="66"/>
      <c r="E197" s="67"/>
      <c r="F197" s="56"/>
      <c r="G197" s="76">
        <f t="shared" si="28"/>
        <v>0</v>
      </c>
      <c r="H197" s="68"/>
      <c r="I197" s="140"/>
    </row>
    <row r="198" spans="1:9" ht="12.75" customHeight="1" x14ac:dyDescent="0.2">
      <c r="A198" s="143"/>
      <c r="B198" s="140"/>
      <c r="C198" s="68" t="s">
        <v>155</v>
      </c>
      <c r="D198" s="66"/>
      <c r="E198" s="67"/>
      <c r="F198" s="56"/>
      <c r="G198" s="76">
        <f t="shared" si="28"/>
        <v>0</v>
      </c>
      <c r="H198" s="68"/>
      <c r="I198" s="140"/>
    </row>
    <row r="199" spans="1:9" ht="12.75" customHeight="1" x14ac:dyDescent="0.2">
      <c r="A199" s="144"/>
      <c r="B199" s="141"/>
      <c r="C199" s="68" t="s">
        <v>155</v>
      </c>
      <c r="D199" s="66"/>
      <c r="E199" s="67"/>
      <c r="F199" s="56"/>
      <c r="G199" s="76">
        <f t="shared" si="28"/>
        <v>0</v>
      </c>
      <c r="H199" s="68"/>
      <c r="I199" s="141"/>
    </row>
    <row r="200" spans="1:9" ht="12.75" customHeight="1" x14ac:dyDescent="0.2">
      <c r="A200" s="142" t="s">
        <v>189</v>
      </c>
      <c r="B200" s="139" t="s">
        <v>149</v>
      </c>
      <c r="C200" s="62" t="s">
        <v>150</v>
      </c>
      <c r="D200" s="63"/>
      <c r="E200" s="64"/>
      <c r="F200" s="57"/>
      <c r="G200" s="75">
        <f>SUM(G201:G206)</f>
        <v>0</v>
      </c>
      <c r="H200" s="75">
        <f>ROUND(G200*$D$7,2)</f>
        <v>0</v>
      </c>
      <c r="I200" s="139"/>
    </row>
    <row r="201" spans="1:9" ht="12.75" customHeight="1" x14ac:dyDescent="0.2">
      <c r="A201" s="143"/>
      <c r="B201" s="140"/>
      <c r="C201" s="65" t="s">
        <v>151</v>
      </c>
      <c r="D201" s="66"/>
      <c r="E201" s="67"/>
      <c r="F201" s="56"/>
      <c r="G201" s="76">
        <f t="shared" ref="G201:G206" si="29">ROUND(E201*F201,2)</f>
        <v>0</v>
      </c>
      <c r="H201" s="68"/>
      <c r="I201" s="140"/>
    </row>
    <row r="202" spans="1:9" ht="12.75" customHeight="1" x14ac:dyDescent="0.2">
      <c r="A202" s="143"/>
      <c r="B202" s="140"/>
      <c r="C202" s="65" t="s">
        <v>152</v>
      </c>
      <c r="D202" s="66"/>
      <c r="E202" s="67"/>
      <c r="F202" s="56"/>
      <c r="G202" s="76">
        <f t="shared" si="29"/>
        <v>0</v>
      </c>
      <c r="H202" s="68"/>
      <c r="I202" s="140"/>
    </row>
    <row r="203" spans="1:9" ht="12.75" customHeight="1" x14ac:dyDescent="0.2">
      <c r="A203" s="143"/>
      <c r="B203" s="140"/>
      <c r="C203" s="65" t="s">
        <v>153</v>
      </c>
      <c r="D203" s="66"/>
      <c r="E203" s="67"/>
      <c r="F203" s="56"/>
      <c r="G203" s="76">
        <f t="shared" si="29"/>
        <v>0</v>
      </c>
      <c r="H203" s="68"/>
      <c r="I203" s="140"/>
    </row>
    <row r="204" spans="1:9" ht="12.75" customHeight="1" x14ac:dyDescent="0.2">
      <c r="A204" s="143"/>
      <c r="B204" s="140"/>
      <c r="C204" s="65" t="s">
        <v>154</v>
      </c>
      <c r="D204" s="66"/>
      <c r="E204" s="67"/>
      <c r="F204" s="56"/>
      <c r="G204" s="76">
        <f t="shared" si="29"/>
        <v>0</v>
      </c>
      <c r="H204" s="68"/>
      <c r="I204" s="140"/>
    </row>
    <row r="205" spans="1:9" ht="12.75" customHeight="1" x14ac:dyDescent="0.2">
      <c r="A205" s="143"/>
      <c r="B205" s="140"/>
      <c r="C205" s="68" t="s">
        <v>155</v>
      </c>
      <c r="D205" s="66"/>
      <c r="E205" s="67"/>
      <c r="F205" s="56"/>
      <c r="G205" s="76">
        <f t="shared" si="29"/>
        <v>0</v>
      </c>
      <c r="H205" s="68"/>
      <c r="I205" s="140"/>
    </row>
    <row r="206" spans="1:9" ht="12.75" customHeight="1" x14ac:dyDescent="0.2">
      <c r="A206" s="144"/>
      <c r="B206" s="141"/>
      <c r="C206" s="68" t="s">
        <v>155</v>
      </c>
      <c r="D206" s="66"/>
      <c r="E206" s="67"/>
      <c r="F206" s="56"/>
      <c r="G206" s="76">
        <f t="shared" si="29"/>
        <v>0</v>
      </c>
      <c r="H206" s="68"/>
      <c r="I206" s="141"/>
    </row>
    <row r="207" spans="1:9" ht="12.75" customHeight="1" x14ac:dyDescent="0.2">
      <c r="A207" s="142" t="s">
        <v>190</v>
      </c>
      <c r="B207" s="139" t="s">
        <v>149</v>
      </c>
      <c r="C207" s="62" t="s">
        <v>150</v>
      </c>
      <c r="D207" s="63"/>
      <c r="E207" s="64"/>
      <c r="F207" s="57"/>
      <c r="G207" s="75">
        <f>SUM(G208:G213)</f>
        <v>0</v>
      </c>
      <c r="H207" s="75">
        <f>ROUND(G207*$D$7,2)</f>
        <v>0</v>
      </c>
      <c r="I207" s="139"/>
    </row>
    <row r="208" spans="1:9" ht="12.75" customHeight="1" x14ac:dyDescent="0.2">
      <c r="A208" s="143"/>
      <c r="B208" s="140"/>
      <c r="C208" s="65" t="s">
        <v>151</v>
      </c>
      <c r="D208" s="66"/>
      <c r="E208" s="67"/>
      <c r="F208" s="56"/>
      <c r="G208" s="76">
        <f t="shared" ref="G208:G213" si="30">ROUND(E208*F208,2)</f>
        <v>0</v>
      </c>
      <c r="H208" s="68"/>
      <c r="I208" s="140"/>
    </row>
    <row r="209" spans="1:12" ht="12.75" customHeight="1" x14ac:dyDescent="0.2">
      <c r="A209" s="143"/>
      <c r="B209" s="140"/>
      <c r="C209" s="65" t="s">
        <v>152</v>
      </c>
      <c r="D209" s="66"/>
      <c r="E209" s="67"/>
      <c r="F209" s="56"/>
      <c r="G209" s="76">
        <f t="shared" si="30"/>
        <v>0</v>
      </c>
      <c r="H209" s="68"/>
      <c r="I209" s="140"/>
    </row>
    <row r="210" spans="1:12" ht="12.75" customHeight="1" x14ac:dyDescent="0.2">
      <c r="A210" s="143"/>
      <c r="B210" s="140"/>
      <c r="C210" s="65" t="s">
        <v>153</v>
      </c>
      <c r="D210" s="66"/>
      <c r="E210" s="67"/>
      <c r="F210" s="56"/>
      <c r="G210" s="76">
        <f t="shared" si="30"/>
        <v>0</v>
      </c>
      <c r="H210" s="68"/>
      <c r="I210" s="140"/>
    </row>
    <row r="211" spans="1:12" ht="12.75" customHeight="1" x14ac:dyDescent="0.2">
      <c r="A211" s="143"/>
      <c r="B211" s="140"/>
      <c r="C211" s="65" t="s">
        <v>154</v>
      </c>
      <c r="D211" s="66"/>
      <c r="E211" s="67"/>
      <c r="F211" s="56"/>
      <c r="G211" s="76">
        <f t="shared" si="30"/>
        <v>0</v>
      </c>
      <c r="H211" s="68"/>
      <c r="I211" s="140"/>
    </row>
    <row r="212" spans="1:12" ht="12.75" customHeight="1" x14ac:dyDescent="0.2">
      <c r="A212" s="143"/>
      <c r="B212" s="140"/>
      <c r="C212" s="68" t="s">
        <v>155</v>
      </c>
      <c r="D212" s="66"/>
      <c r="E212" s="67"/>
      <c r="F212" s="56"/>
      <c r="G212" s="76">
        <f t="shared" si="30"/>
        <v>0</v>
      </c>
      <c r="H212" s="68"/>
      <c r="I212" s="140"/>
    </row>
    <row r="213" spans="1:12" ht="12.75" customHeight="1" x14ac:dyDescent="0.2">
      <c r="A213" s="144"/>
      <c r="B213" s="141"/>
      <c r="C213" s="68" t="s">
        <v>155</v>
      </c>
      <c r="D213" s="66"/>
      <c r="E213" s="67"/>
      <c r="F213" s="56"/>
      <c r="G213" s="76">
        <f t="shared" si="30"/>
        <v>0</v>
      </c>
      <c r="H213" s="68"/>
      <c r="I213" s="141"/>
    </row>
    <row r="214" spans="1:12" ht="12.75" customHeight="1" x14ac:dyDescent="0.2">
      <c r="A214" s="142" t="s">
        <v>191</v>
      </c>
      <c r="B214" s="139" t="s">
        <v>149</v>
      </c>
      <c r="C214" s="62" t="s">
        <v>150</v>
      </c>
      <c r="D214" s="63"/>
      <c r="E214" s="64"/>
      <c r="F214" s="57"/>
      <c r="G214" s="75">
        <f>SUM(G215:G220)</f>
        <v>0</v>
      </c>
      <c r="H214" s="75">
        <f>ROUND(G214*$D$7,2)</f>
        <v>0</v>
      </c>
      <c r="I214" s="139"/>
    </row>
    <row r="215" spans="1:12" ht="12.75" customHeight="1" x14ac:dyDescent="0.2">
      <c r="A215" s="143"/>
      <c r="B215" s="140"/>
      <c r="C215" s="65" t="s">
        <v>151</v>
      </c>
      <c r="D215" s="66"/>
      <c r="E215" s="67"/>
      <c r="F215" s="56"/>
      <c r="G215" s="76">
        <f t="shared" ref="G215:G220" si="31">ROUND(E215*F215,2)</f>
        <v>0</v>
      </c>
      <c r="H215" s="68"/>
      <c r="I215" s="140"/>
    </row>
    <row r="216" spans="1:12" ht="12.75" customHeight="1" x14ac:dyDescent="0.2">
      <c r="A216" s="143"/>
      <c r="B216" s="140"/>
      <c r="C216" s="65" t="s">
        <v>152</v>
      </c>
      <c r="D216" s="66"/>
      <c r="E216" s="67"/>
      <c r="F216" s="56"/>
      <c r="G216" s="76">
        <f t="shared" si="31"/>
        <v>0</v>
      </c>
      <c r="H216" s="68"/>
      <c r="I216" s="140"/>
    </row>
    <row r="217" spans="1:12" ht="12.75" customHeight="1" x14ac:dyDescent="0.2">
      <c r="A217" s="143"/>
      <c r="B217" s="140"/>
      <c r="C217" s="65" t="s">
        <v>153</v>
      </c>
      <c r="D217" s="66"/>
      <c r="E217" s="67"/>
      <c r="F217" s="56"/>
      <c r="G217" s="76">
        <f t="shared" si="31"/>
        <v>0</v>
      </c>
      <c r="H217" s="68"/>
      <c r="I217" s="140"/>
    </row>
    <row r="218" spans="1:12" x14ac:dyDescent="0.2">
      <c r="A218" s="143"/>
      <c r="B218" s="140"/>
      <c r="C218" s="65" t="s">
        <v>154</v>
      </c>
      <c r="D218" s="66"/>
      <c r="E218" s="67"/>
      <c r="F218" s="56"/>
      <c r="G218" s="76">
        <f t="shared" si="31"/>
        <v>0</v>
      </c>
      <c r="H218" s="68"/>
      <c r="I218" s="140"/>
    </row>
    <row r="219" spans="1:12" x14ac:dyDescent="0.2">
      <c r="A219" s="143"/>
      <c r="B219" s="140"/>
      <c r="C219" s="68" t="s">
        <v>155</v>
      </c>
      <c r="D219" s="66"/>
      <c r="E219" s="67"/>
      <c r="F219" s="56"/>
      <c r="G219" s="76">
        <f t="shared" si="31"/>
        <v>0</v>
      </c>
      <c r="H219" s="68"/>
      <c r="I219" s="140"/>
    </row>
    <row r="220" spans="1:12" x14ac:dyDescent="0.2">
      <c r="A220" s="144"/>
      <c r="B220" s="141"/>
      <c r="C220" s="68" t="s">
        <v>155</v>
      </c>
      <c r="D220" s="66"/>
      <c r="E220" s="67"/>
      <c r="F220" s="56"/>
      <c r="G220" s="76">
        <f t="shared" si="31"/>
        <v>0</v>
      </c>
      <c r="H220" s="68"/>
      <c r="I220" s="141"/>
    </row>
    <row r="221" spans="1:12" ht="26.25" customHeight="1" x14ac:dyDescent="0.2">
      <c r="A221" s="51" t="s">
        <v>98</v>
      </c>
      <c r="B221" s="175" t="s">
        <v>81</v>
      </c>
      <c r="C221" s="175"/>
      <c r="D221" s="175"/>
      <c r="E221" s="175"/>
      <c r="F221" s="175"/>
      <c r="G221" s="74">
        <f>SUM(G222:G238)</f>
        <v>0</v>
      </c>
      <c r="H221" s="74">
        <f>SUM(H222:H238)</f>
        <v>0</v>
      </c>
      <c r="I221" s="60"/>
      <c r="J221" s="45"/>
      <c r="K221" s="54" t="s">
        <v>148</v>
      </c>
      <c r="L221" s="54" t="s">
        <v>143</v>
      </c>
    </row>
    <row r="222" spans="1:12" x14ac:dyDescent="0.2">
      <c r="A222" s="46" t="s">
        <v>99</v>
      </c>
      <c r="B222" s="135" t="s">
        <v>72</v>
      </c>
      <c r="C222" s="135"/>
      <c r="D222" s="69" t="s">
        <v>125</v>
      </c>
      <c r="E222" s="70"/>
      <c r="F222" s="73">
        <f>K222*L222</f>
        <v>0</v>
      </c>
      <c r="G222" s="73">
        <f t="shared" si="0"/>
        <v>0</v>
      </c>
      <c r="H222" s="73">
        <f>ROUND(G222*$D$7,2)</f>
        <v>0</v>
      </c>
      <c r="I222" s="50"/>
      <c r="J222" s="45"/>
      <c r="K222" s="56"/>
      <c r="L222" s="56"/>
    </row>
    <row r="223" spans="1:12" x14ac:dyDescent="0.2">
      <c r="A223" s="46" t="s">
        <v>100</v>
      </c>
      <c r="B223" s="135" t="s">
        <v>72</v>
      </c>
      <c r="C223" s="135"/>
      <c r="D223" s="69" t="s">
        <v>125</v>
      </c>
      <c r="E223" s="70"/>
      <c r="F223" s="73">
        <f t="shared" ref="F223:F234" si="32">K223*L223</f>
        <v>0</v>
      </c>
      <c r="G223" s="73">
        <f t="shared" ref="G223:G234" si="33">ROUND(E223*F223,2)</f>
        <v>0</v>
      </c>
      <c r="H223" s="73">
        <f t="shared" ref="H223:H234" si="34">ROUND(G223*$D$7,2)</f>
        <v>0</v>
      </c>
      <c r="I223" s="50"/>
      <c r="J223" s="45"/>
      <c r="K223" s="56"/>
      <c r="L223" s="56"/>
    </row>
    <row r="224" spans="1:12" x14ac:dyDescent="0.2">
      <c r="A224" s="46" t="s">
        <v>101</v>
      </c>
      <c r="B224" s="135" t="s">
        <v>72</v>
      </c>
      <c r="C224" s="135"/>
      <c r="D224" s="69" t="s">
        <v>125</v>
      </c>
      <c r="E224" s="70">
        <v>0.04</v>
      </c>
      <c r="F224" s="73">
        <f t="shared" si="32"/>
        <v>0</v>
      </c>
      <c r="G224" s="73">
        <f t="shared" si="33"/>
        <v>0</v>
      </c>
      <c r="H224" s="73">
        <f t="shared" si="34"/>
        <v>0</v>
      </c>
      <c r="I224" s="50"/>
      <c r="J224" s="45"/>
      <c r="K224" s="56"/>
      <c r="L224" s="56"/>
    </row>
    <row r="225" spans="1:12" x14ac:dyDescent="0.2">
      <c r="A225" s="46" t="s">
        <v>102</v>
      </c>
      <c r="B225" s="135" t="s">
        <v>72</v>
      </c>
      <c r="C225" s="135"/>
      <c r="D225" s="69" t="s">
        <v>125</v>
      </c>
      <c r="E225" s="70"/>
      <c r="F225" s="73">
        <f t="shared" si="32"/>
        <v>0</v>
      </c>
      <c r="G225" s="73">
        <f t="shared" si="33"/>
        <v>0</v>
      </c>
      <c r="H225" s="73">
        <f t="shared" si="34"/>
        <v>0</v>
      </c>
      <c r="I225" s="50"/>
      <c r="J225" s="45"/>
      <c r="K225" s="56"/>
      <c r="L225" s="56"/>
    </row>
    <row r="226" spans="1:12" x14ac:dyDescent="0.2">
      <c r="A226" s="46" t="s">
        <v>103</v>
      </c>
      <c r="B226" s="135" t="s">
        <v>72</v>
      </c>
      <c r="C226" s="135"/>
      <c r="D226" s="69" t="s">
        <v>125</v>
      </c>
      <c r="E226" s="70"/>
      <c r="F226" s="73">
        <f t="shared" si="32"/>
        <v>0</v>
      </c>
      <c r="G226" s="73">
        <f t="shared" si="33"/>
        <v>0</v>
      </c>
      <c r="H226" s="73">
        <f t="shared" si="34"/>
        <v>0</v>
      </c>
      <c r="I226" s="50"/>
      <c r="J226" s="45"/>
      <c r="K226" s="56"/>
      <c r="L226" s="56"/>
    </row>
    <row r="227" spans="1:12" x14ac:dyDescent="0.2">
      <c r="A227" s="46" t="s">
        <v>221</v>
      </c>
      <c r="B227" s="135" t="s">
        <v>72</v>
      </c>
      <c r="C227" s="135"/>
      <c r="D227" s="69" t="s">
        <v>125</v>
      </c>
      <c r="E227" s="70"/>
      <c r="F227" s="73">
        <f t="shared" si="32"/>
        <v>0</v>
      </c>
      <c r="G227" s="73">
        <f t="shared" si="33"/>
        <v>0</v>
      </c>
      <c r="H227" s="73">
        <f t="shared" si="34"/>
        <v>0</v>
      </c>
      <c r="I227" s="50"/>
      <c r="J227" s="45"/>
      <c r="K227" s="56"/>
      <c r="L227" s="56"/>
    </row>
    <row r="228" spans="1:12" x14ac:dyDescent="0.2">
      <c r="A228" s="46" t="s">
        <v>222</v>
      </c>
      <c r="B228" s="135" t="s">
        <v>72</v>
      </c>
      <c r="C228" s="135"/>
      <c r="D228" s="69" t="s">
        <v>125</v>
      </c>
      <c r="E228" s="70"/>
      <c r="F228" s="73">
        <f t="shared" si="32"/>
        <v>0</v>
      </c>
      <c r="G228" s="73">
        <f t="shared" si="33"/>
        <v>0</v>
      </c>
      <c r="H228" s="73">
        <f t="shared" si="34"/>
        <v>0</v>
      </c>
      <c r="I228" s="50"/>
      <c r="J228" s="45"/>
      <c r="K228" s="56"/>
      <c r="L228" s="56"/>
    </row>
    <row r="229" spans="1:12" x14ac:dyDescent="0.2">
      <c r="A229" s="46" t="s">
        <v>223</v>
      </c>
      <c r="B229" s="135" t="s">
        <v>72</v>
      </c>
      <c r="C229" s="135"/>
      <c r="D229" s="69" t="s">
        <v>125</v>
      </c>
      <c r="E229" s="70"/>
      <c r="F229" s="73">
        <f t="shared" si="32"/>
        <v>0</v>
      </c>
      <c r="G229" s="73">
        <f t="shared" si="33"/>
        <v>0</v>
      </c>
      <c r="H229" s="73">
        <f t="shared" si="34"/>
        <v>0</v>
      </c>
      <c r="I229" s="50"/>
      <c r="J229" s="45"/>
      <c r="K229" s="56"/>
      <c r="L229" s="56"/>
    </row>
    <row r="230" spans="1:12" x14ac:dyDescent="0.2">
      <c r="A230" s="46" t="s">
        <v>224</v>
      </c>
      <c r="B230" s="135" t="s">
        <v>72</v>
      </c>
      <c r="C230" s="135"/>
      <c r="D230" s="69" t="s">
        <v>125</v>
      </c>
      <c r="E230" s="70"/>
      <c r="F230" s="73">
        <f t="shared" si="32"/>
        <v>0</v>
      </c>
      <c r="G230" s="73">
        <f t="shared" si="33"/>
        <v>0</v>
      </c>
      <c r="H230" s="73">
        <f t="shared" si="34"/>
        <v>0</v>
      </c>
      <c r="I230" s="50"/>
      <c r="J230" s="45"/>
      <c r="K230" s="56"/>
      <c r="L230" s="56"/>
    </row>
    <row r="231" spans="1:12" x14ac:dyDescent="0.2">
      <c r="A231" s="46" t="s">
        <v>225</v>
      </c>
      <c r="B231" s="135" t="s">
        <v>72</v>
      </c>
      <c r="C231" s="135"/>
      <c r="D231" s="69" t="s">
        <v>125</v>
      </c>
      <c r="E231" s="70"/>
      <c r="F231" s="73">
        <f t="shared" si="32"/>
        <v>0</v>
      </c>
      <c r="G231" s="73">
        <f t="shared" si="33"/>
        <v>0</v>
      </c>
      <c r="H231" s="73">
        <f t="shared" si="34"/>
        <v>0</v>
      </c>
      <c r="I231" s="50"/>
      <c r="J231" s="45"/>
      <c r="K231" s="56"/>
      <c r="L231" s="56"/>
    </row>
    <row r="232" spans="1:12" x14ac:dyDescent="0.2">
      <c r="A232" s="46" t="s">
        <v>226</v>
      </c>
      <c r="B232" s="135" t="s">
        <v>72</v>
      </c>
      <c r="C232" s="135"/>
      <c r="D232" s="69" t="s">
        <v>125</v>
      </c>
      <c r="E232" s="70"/>
      <c r="F232" s="73">
        <f t="shared" si="32"/>
        <v>0</v>
      </c>
      <c r="G232" s="73">
        <f t="shared" si="33"/>
        <v>0</v>
      </c>
      <c r="H232" s="73">
        <f t="shared" si="34"/>
        <v>0</v>
      </c>
      <c r="I232" s="50"/>
      <c r="J232" s="45"/>
      <c r="K232" s="56"/>
      <c r="L232" s="56"/>
    </row>
    <row r="233" spans="1:12" x14ac:dyDescent="0.2">
      <c r="A233" s="46" t="s">
        <v>227</v>
      </c>
      <c r="B233" s="135" t="s">
        <v>72</v>
      </c>
      <c r="C233" s="135"/>
      <c r="D233" s="69" t="s">
        <v>125</v>
      </c>
      <c r="E233" s="70"/>
      <c r="F233" s="73">
        <f t="shared" si="32"/>
        <v>0</v>
      </c>
      <c r="G233" s="73">
        <f t="shared" si="33"/>
        <v>0</v>
      </c>
      <c r="H233" s="73">
        <f t="shared" si="34"/>
        <v>0</v>
      </c>
      <c r="I233" s="50"/>
      <c r="J233" s="45"/>
      <c r="K233" s="56"/>
      <c r="L233" s="56"/>
    </row>
    <row r="234" spans="1:12" x14ac:dyDescent="0.2">
      <c r="A234" s="46" t="s">
        <v>228</v>
      </c>
      <c r="B234" s="135" t="s">
        <v>72</v>
      </c>
      <c r="C234" s="135"/>
      <c r="D234" s="69" t="s">
        <v>125</v>
      </c>
      <c r="E234" s="70"/>
      <c r="F234" s="73">
        <f t="shared" si="32"/>
        <v>0</v>
      </c>
      <c r="G234" s="73">
        <f t="shared" si="33"/>
        <v>0</v>
      </c>
      <c r="H234" s="73">
        <f t="shared" si="34"/>
        <v>0</v>
      </c>
      <c r="I234" s="50"/>
      <c r="J234" s="45"/>
      <c r="K234" s="56"/>
      <c r="L234" s="56"/>
    </row>
    <row r="235" spans="1:12" x14ac:dyDescent="0.2">
      <c r="A235" s="46" t="s">
        <v>229</v>
      </c>
      <c r="B235" s="135" t="s">
        <v>72</v>
      </c>
      <c r="C235" s="135"/>
      <c r="D235" s="69" t="s">
        <v>125</v>
      </c>
      <c r="E235" s="70"/>
      <c r="F235" s="73">
        <f t="shared" ref="F235:F238" si="35">K235*L235</f>
        <v>0</v>
      </c>
      <c r="G235" s="73">
        <f t="shared" si="0"/>
        <v>0</v>
      </c>
      <c r="H235" s="73">
        <f t="shared" ref="H235:H238" si="36">ROUND(G235*$D$7,2)</f>
        <v>0</v>
      </c>
      <c r="I235" s="50"/>
      <c r="J235" s="45"/>
      <c r="K235" s="56"/>
      <c r="L235" s="56"/>
    </row>
    <row r="236" spans="1:12" x14ac:dyDescent="0.2">
      <c r="A236" s="46" t="s">
        <v>230</v>
      </c>
      <c r="B236" s="135" t="s">
        <v>72</v>
      </c>
      <c r="C236" s="135"/>
      <c r="D236" s="69" t="s">
        <v>125</v>
      </c>
      <c r="E236" s="70"/>
      <c r="F236" s="73">
        <f t="shared" si="35"/>
        <v>0</v>
      </c>
      <c r="G236" s="73">
        <f t="shared" si="0"/>
        <v>0</v>
      </c>
      <c r="H236" s="73">
        <f t="shared" si="36"/>
        <v>0</v>
      </c>
      <c r="I236" s="50"/>
      <c r="J236" s="45"/>
      <c r="K236" s="56"/>
      <c r="L236" s="56"/>
    </row>
    <row r="237" spans="1:12" x14ac:dyDescent="0.2">
      <c r="A237" s="46" t="s">
        <v>231</v>
      </c>
      <c r="B237" s="135" t="s">
        <v>72</v>
      </c>
      <c r="C237" s="135"/>
      <c r="D237" s="69" t="s">
        <v>125</v>
      </c>
      <c r="E237" s="70"/>
      <c r="F237" s="73">
        <f t="shared" si="35"/>
        <v>0</v>
      </c>
      <c r="G237" s="73">
        <f t="shared" si="0"/>
        <v>0</v>
      </c>
      <c r="H237" s="73">
        <f t="shared" si="36"/>
        <v>0</v>
      </c>
      <c r="I237" s="50"/>
      <c r="J237" s="45"/>
      <c r="K237" s="56"/>
      <c r="L237" s="56"/>
    </row>
    <row r="238" spans="1:12" x14ac:dyDescent="0.2">
      <c r="A238" s="46" t="s">
        <v>232</v>
      </c>
      <c r="B238" s="135" t="s">
        <v>72</v>
      </c>
      <c r="C238" s="135"/>
      <c r="D238" s="69" t="s">
        <v>125</v>
      </c>
      <c r="E238" s="70"/>
      <c r="F238" s="73">
        <f t="shared" si="35"/>
        <v>0</v>
      </c>
      <c r="G238" s="73">
        <f t="shared" si="0"/>
        <v>0</v>
      </c>
      <c r="H238" s="73">
        <f t="shared" si="36"/>
        <v>0</v>
      </c>
      <c r="I238" s="50"/>
      <c r="J238" s="45"/>
      <c r="K238" s="56"/>
      <c r="L238" s="56"/>
    </row>
    <row r="239" spans="1:12" ht="26.25" customHeight="1" x14ac:dyDescent="0.2">
      <c r="A239" s="51" t="s">
        <v>104</v>
      </c>
      <c r="B239" s="175" t="s">
        <v>110</v>
      </c>
      <c r="C239" s="175"/>
      <c r="D239" s="175"/>
      <c r="E239" s="175"/>
      <c r="F239" s="175"/>
      <c r="G239" s="74">
        <f>SUM(G240:G244)</f>
        <v>0</v>
      </c>
      <c r="H239" s="74">
        <f>SUM(H240:H244)</f>
        <v>0</v>
      </c>
      <c r="I239" s="60"/>
      <c r="J239" s="45"/>
      <c r="K239" s="54" t="s">
        <v>148</v>
      </c>
      <c r="L239" s="54" t="s">
        <v>143</v>
      </c>
    </row>
    <row r="240" spans="1:12" x14ac:dyDescent="0.2">
      <c r="A240" s="46" t="s">
        <v>105</v>
      </c>
      <c r="B240" s="135" t="s">
        <v>111</v>
      </c>
      <c r="C240" s="135"/>
      <c r="D240" s="69" t="s">
        <v>125</v>
      </c>
      <c r="E240" s="70"/>
      <c r="F240" s="73">
        <f>K240*L240</f>
        <v>0</v>
      </c>
      <c r="G240" s="73">
        <f t="shared" ref="G240:G244" si="37">ROUND(E240*F240,2)</f>
        <v>0</v>
      </c>
      <c r="H240" s="73">
        <f t="shared" ref="H240:H244" si="38">ROUND(G240*$D$7,2)</f>
        <v>0</v>
      </c>
      <c r="I240" s="50"/>
      <c r="J240" s="45"/>
      <c r="K240" s="56"/>
      <c r="L240" s="56"/>
    </row>
    <row r="241" spans="1:12" x14ac:dyDescent="0.2">
      <c r="A241" s="46" t="s">
        <v>106</v>
      </c>
      <c r="B241" s="135" t="s">
        <v>111</v>
      </c>
      <c r="C241" s="135"/>
      <c r="D241" s="69" t="s">
        <v>125</v>
      </c>
      <c r="E241" s="70"/>
      <c r="F241" s="73">
        <f t="shared" ref="F241:F244" si="39">K241*L241</f>
        <v>0</v>
      </c>
      <c r="G241" s="73">
        <f t="shared" si="37"/>
        <v>0</v>
      </c>
      <c r="H241" s="73">
        <f t="shared" si="38"/>
        <v>0</v>
      </c>
      <c r="I241" s="50"/>
      <c r="J241" s="45"/>
      <c r="K241" s="56"/>
      <c r="L241" s="56"/>
    </row>
    <row r="242" spans="1:12" x14ac:dyDescent="0.2">
      <c r="A242" s="46" t="s">
        <v>107</v>
      </c>
      <c r="B242" s="135" t="s">
        <v>111</v>
      </c>
      <c r="C242" s="135"/>
      <c r="D242" s="69" t="s">
        <v>125</v>
      </c>
      <c r="E242" s="70"/>
      <c r="F242" s="73">
        <f t="shared" si="39"/>
        <v>0</v>
      </c>
      <c r="G242" s="73">
        <f t="shared" si="37"/>
        <v>0</v>
      </c>
      <c r="H242" s="73">
        <f t="shared" si="38"/>
        <v>0</v>
      </c>
      <c r="I242" s="50"/>
      <c r="J242" s="45"/>
      <c r="K242" s="56"/>
      <c r="L242" s="56"/>
    </row>
    <row r="243" spans="1:12" x14ac:dyDescent="0.2">
      <c r="A243" s="46" t="s">
        <v>108</v>
      </c>
      <c r="B243" s="135" t="s">
        <v>111</v>
      </c>
      <c r="C243" s="135"/>
      <c r="D243" s="69" t="s">
        <v>125</v>
      </c>
      <c r="E243" s="70"/>
      <c r="F243" s="73">
        <f t="shared" si="39"/>
        <v>0</v>
      </c>
      <c r="G243" s="73">
        <f t="shared" si="37"/>
        <v>0</v>
      </c>
      <c r="H243" s="73">
        <f t="shared" si="38"/>
        <v>0</v>
      </c>
      <c r="I243" s="50"/>
      <c r="J243" s="45"/>
      <c r="K243" s="56"/>
      <c r="L243" s="56"/>
    </row>
    <row r="244" spans="1:12" x14ac:dyDescent="0.2">
      <c r="A244" s="46" t="s">
        <v>109</v>
      </c>
      <c r="B244" s="135" t="s">
        <v>111</v>
      </c>
      <c r="C244" s="135"/>
      <c r="D244" s="69" t="s">
        <v>125</v>
      </c>
      <c r="E244" s="70"/>
      <c r="F244" s="73">
        <f t="shared" si="39"/>
        <v>0</v>
      </c>
      <c r="G244" s="73">
        <f t="shared" si="37"/>
        <v>0</v>
      </c>
      <c r="H244" s="73">
        <f t="shared" si="38"/>
        <v>0</v>
      </c>
      <c r="I244" s="50"/>
      <c r="J244" s="45"/>
      <c r="K244" s="56"/>
      <c r="L244" s="56"/>
    </row>
    <row r="245" spans="1:12" x14ac:dyDescent="0.2">
      <c r="A245" s="174" t="s">
        <v>43</v>
      </c>
      <c r="B245" s="174"/>
      <c r="C245" s="174"/>
      <c r="D245" s="174"/>
      <c r="E245" s="174"/>
      <c r="F245" s="174"/>
      <c r="G245" s="72">
        <f>G10+G21</f>
        <v>0</v>
      </c>
      <c r="H245" s="72">
        <f>H10+H21</f>
        <v>0</v>
      </c>
      <c r="I245" s="44"/>
      <c r="J245" s="45"/>
    </row>
    <row r="246" spans="1:12" x14ac:dyDescent="0.2">
      <c r="G246" s="71"/>
      <c r="H246" s="71"/>
    </row>
  </sheetData>
  <sheetProtection algorithmName="SHA-512" hashValue="xx3oxoWlmiWtF1Qn8g22I2H3F+XiUXY0dGxoYOkMCoMON/giDDhalK9WEc6xSeGOGg7PrA5xUmWZSd618M4xMw==" saltValue="xk7SMzLSo1zaqsC5WhZulA==" spinCount="100000" sheet="1" objects="1" scenarios="1" formatRows="0"/>
  <mergeCells count="235">
    <mergeCell ref="A110:A114"/>
    <mergeCell ref="B110:B114"/>
    <mergeCell ref="D110:D114"/>
    <mergeCell ref="E110:E114"/>
    <mergeCell ref="F110:F114"/>
    <mergeCell ref="G110:G114"/>
    <mergeCell ref="H110:H114"/>
    <mergeCell ref="I110:I114"/>
    <mergeCell ref="A130:A134"/>
    <mergeCell ref="B130:B134"/>
    <mergeCell ref="D130:D134"/>
    <mergeCell ref="E130:E134"/>
    <mergeCell ref="F130:F134"/>
    <mergeCell ref="G130:G134"/>
    <mergeCell ref="H130:H134"/>
    <mergeCell ref="I130:I134"/>
    <mergeCell ref="A115:A119"/>
    <mergeCell ref="B115:B119"/>
    <mergeCell ref="D115:D119"/>
    <mergeCell ref="E115:E119"/>
    <mergeCell ref="F115:F119"/>
    <mergeCell ref="G115:G119"/>
    <mergeCell ref="H115:H119"/>
    <mergeCell ref="I115:I119"/>
    <mergeCell ref="A100:A104"/>
    <mergeCell ref="B100:B104"/>
    <mergeCell ref="D100:D104"/>
    <mergeCell ref="E100:E104"/>
    <mergeCell ref="F100:F104"/>
    <mergeCell ref="G100:G104"/>
    <mergeCell ref="H100:H104"/>
    <mergeCell ref="I100:I104"/>
    <mergeCell ref="A105:A109"/>
    <mergeCell ref="B105:B109"/>
    <mergeCell ref="D105:D109"/>
    <mergeCell ref="E105:E109"/>
    <mergeCell ref="F105:F109"/>
    <mergeCell ref="G105:G109"/>
    <mergeCell ref="H105:H109"/>
    <mergeCell ref="I105:I109"/>
    <mergeCell ref="B45:C45"/>
    <mergeCell ref="B46:C46"/>
    <mergeCell ref="B57:C57"/>
    <mergeCell ref="B58:C58"/>
    <mergeCell ref="B47:C47"/>
    <mergeCell ref="B48:C48"/>
    <mergeCell ref="B86:C86"/>
    <mergeCell ref="B87:C87"/>
    <mergeCell ref="B88:C88"/>
    <mergeCell ref="B49:C49"/>
    <mergeCell ref="B50:C50"/>
    <mergeCell ref="B51:C51"/>
    <mergeCell ref="B52:C52"/>
    <mergeCell ref="B53:C53"/>
    <mergeCell ref="B54:C54"/>
    <mergeCell ref="B55:C55"/>
    <mergeCell ref="B56:C56"/>
    <mergeCell ref="B73:C73"/>
    <mergeCell ref="B59:C59"/>
    <mergeCell ref="B60:C60"/>
    <mergeCell ref="B67:C67"/>
    <mergeCell ref="B71:C71"/>
    <mergeCell ref="B72:C72"/>
    <mergeCell ref="B61:C61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5:I139"/>
    <mergeCell ref="A140:A144"/>
    <mergeCell ref="B140:B144"/>
    <mergeCell ref="D140:D144"/>
    <mergeCell ref="E140:E144"/>
    <mergeCell ref="F140:F144"/>
    <mergeCell ref="A135:A139"/>
    <mergeCell ref="B135:B139"/>
    <mergeCell ref="D135:D139"/>
    <mergeCell ref="E135:E139"/>
    <mergeCell ref="F135:F139"/>
    <mergeCell ref="G135:G139"/>
    <mergeCell ref="H135:H139"/>
    <mergeCell ref="G140:G144"/>
    <mergeCell ref="H140:H144"/>
    <mergeCell ref="I140:I144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I120:I124"/>
    <mergeCell ref="A125:A129"/>
    <mergeCell ref="B125:B129"/>
    <mergeCell ref="D125:D129"/>
    <mergeCell ref="E125:E129"/>
    <mergeCell ref="F125:F129"/>
    <mergeCell ref="G125:G129"/>
    <mergeCell ref="H125:H129"/>
    <mergeCell ref="I125:I129"/>
    <mergeCell ref="A120:A124"/>
    <mergeCell ref="B120:B124"/>
    <mergeCell ref="D120:D124"/>
    <mergeCell ref="E120:E124"/>
    <mergeCell ref="F120:F124"/>
    <mergeCell ref="H120:H124"/>
    <mergeCell ref="G120:G124"/>
    <mergeCell ref="A145:A149"/>
    <mergeCell ref="B145:B149"/>
    <mergeCell ref="D145:D149"/>
    <mergeCell ref="E145:E149"/>
    <mergeCell ref="F145:F149"/>
    <mergeCell ref="G145:G149"/>
    <mergeCell ref="H145:H149"/>
    <mergeCell ref="I145:I149"/>
    <mergeCell ref="A151:A157"/>
    <mergeCell ref="B151:B157"/>
    <mergeCell ref="I151:I157"/>
    <mergeCell ref="B150:F150"/>
    <mergeCell ref="A158:A164"/>
    <mergeCell ref="B158:B164"/>
    <mergeCell ref="I158:I164"/>
    <mergeCell ref="A165:A171"/>
    <mergeCell ref="B165:B171"/>
    <mergeCell ref="I165:I171"/>
    <mergeCell ref="A172:A178"/>
    <mergeCell ref="B172:B178"/>
    <mergeCell ref="I172:I178"/>
    <mergeCell ref="A179:A185"/>
    <mergeCell ref="B179:B185"/>
    <mergeCell ref="I179:I185"/>
    <mergeCell ref="A186:A192"/>
    <mergeCell ref="B186:B192"/>
    <mergeCell ref="I186:I192"/>
    <mergeCell ref="I214:I220"/>
    <mergeCell ref="B221:F221"/>
    <mergeCell ref="B222:C222"/>
    <mergeCell ref="A193:A199"/>
    <mergeCell ref="B193:B199"/>
    <mergeCell ref="I193:I199"/>
    <mergeCell ref="A200:A206"/>
    <mergeCell ref="B200:B206"/>
    <mergeCell ref="I200:I206"/>
    <mergeCell ref="A207:A213"/>
    <mergeCell ref="B207:B213"/>
    <mergeCell ref="I207:I213"/>
    <mergeCell ref="B239:F239"/>
    <mergeCell ref="B240:C240"/>
    <mergeCell ref="B241:C241"/>
    <mergeCell ref="B242:C242"/>
    <mergeCell ref="B243:C243"/>
    <mergeCell ref="B244:C244"/>
    <mergeCell ref="A245:F245"/>
    <mergeCell ref="A214:A220"/>
    <mergeCell ref="B214:B220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34:C234"/>
    <mergeCell ref="B62:C62"/>
    <mergeCell ref="B63:C63"/>
    <mergeCell ref="B64:C64"/>
    <mergeCell ref="B65:C65"/>
    <mergeCell ref="B66:C66"/>
    <mergeCell ref="B68:C68"/>
    <mergeCell ref="B69:C69"/>
    <mergeCell ref="B70:F70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223:C223"/>
    <mergeCell ref="B224:C224"/>
    <mergeCell ref="B225:C225"/>
    <mergeCell ref="B226:C226"/>
    <mergeCell ref="B227:C227"/>
    <mergeCell ref="B228:C22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F99"/>
  </mergeCells>
  <conditionalFormatting sqref="L10:L20">
    <cfRule type="duplicateValues" dxfId="20" priority="1"/>
  </conditionalFormatting>
  <dataValidations count="9">
    <dataValidation allowBlank="1" showErrorMessage="1" sqref="F100:F149"/>
    <dataValidation allowBlank="1" showInputMessage="1" showErrorMessage="1" prompt="Įveskite vienos pareigybės darbuotojų fizinio rodiklio pasiekimui skiriamą darbo laiką valandomis." sqref="E100:E149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0:I149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7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>
    <tabColor rgb="FF92D050"/>
    <pageSetUpPr fitToPage="1"/>
  </sheetPr>
  <dimension ref="A1:S248"/>
  <sheetViews>
    <sheetView zoomScaleNormal="100" workbookViewId="0">
      <pane ySplit="9" topLeftCell="A10" activePane="bottomLeft" state="frozen"/>
      <selection pane="bottomLeft" activeCell="F28" sqref="F28"/>
    </sheetView>
  </sheetViews>
  <sheetFormatPr defaultRowHeight="12.75" x14ac:dyDescent="0.2"/>
  <cols>
    <col min="1" max="1" width="5.5703125" style="35" customWidth="1"/>
    <col min="2" max="2" width="26.140625" style="35" customWidth="1"/>
    <col min="3" max="3" width="28.5703125" style="35" customWidth="1"/>
    <col min="4" max="4" width="12.7109375" style="35" bestFit="1" customWidth="1"/>
    <col min="5" max="5" width="8.140625" style="35" customWidth="1"/>
    <col min="6" max="6" width="12.7109375" style="35" customWidth="1"/>
    <col min="7" max="7" width="18.42578125" style="35" customWidth="1"/>
    <col min="8" max="8" width="16.5703125" style="35" customWidth="1"/>
    <col min="9" max="9" width="34.28515625" style="35" customWidth="1"/>
    <col min="10" max="10" width="1.5703125" style="35" customWidth="1"/>
    <col min="11" max="11" width="22.5703125" style="35" customWidth="1"/>
    <col min="12" max="12" width="16.5703125" style="35" customWidth="1"/>
    <col min="13" max="13" width="15.28515625" style="35" customWidth="1"/>
    <col min="14" max="14" width="10" style="35" customWidth="1"/>
    <col min="15" max="15" width="11.7109375" style="35" customWidth="1"/>
    <col min="16" max="16" width="14" style="35" customWidth="1"/>
    <col min="17" max="17" width="15" style="35" customWidth="1"/>
    <col min="18" max="18" width="22.42578125" style="35" customWidth="1"/>
    <col min="19" max="16384" width="9.140625" style="35"/>
  </cols>
  <sheetData>
    <row r="1" spans="1:10" x14ac:dyDescent="0.2">
      <c r="A1" s="37"/>
      <c r="B1" s="37"/>
      <c r="C1" s="37" t="s">
        <v>88</v>
      </c>
      <c r="D1" s="168"/>
      <c r="E1" s="168"/>
      <c r="F1" s="168"/>
      <c r="G1" s="168"/>
      <c r="H1" s="168"/>
      <c r="I1" s="168"/>
      <c r="J1" s="34"/>
    </row>
    <row r="2" spans="1:10" ht="13.5" customHeight="1" x14ac:dyDescent="0.2">
      <c r="A2" s="37"/>
      <c r="B2" s="37"/>
      <c r="C2" s="37" t="s">
        <v>85</v>
      </c>
      <c r="D2" s="36"/>
      <c r="E2" s="34"/>
      <c r="F2" s="34"/>
      <c r="G2" s="34"/>
      <c r="H2" s="34"/>
      <c r="I2" s="34"/>
      <c r="J2" s="34"/>
    </row>
    <row r="3" spans="1:10" x14ac:dyDescent="0.2">
      <c r="A3" s="167" t="s">
        <v>73</v>
      </c>
      <c r="B3" s="167"/>
      <c r="C3" s="167"/>
      <c r="D3" s="168"/>
      <c r="E3" s="168"/>
      <c r="F3" s="168"/>
      <c r="G3" s="168"/>
      <c r="H3" s="168"/>
      <c r="I3" s="169"/>
      <c r="J3" s="34"/>
    </row>
    <row r="4" spans="1:10" x14ac:dyDescent="0.2">
      <c r="A4" s="37"/>
      <c r="B4" s="37"/>
      <c r="C4" s="37" t="s">
        <v>144</v>
      </c>
      <c r="D4" s="172"/>
      <c r="E4" s="172"/>
      <c r="F4" s="173" t="s">
        <v>145</v>
      </c>
      <c r="G4" s="173"/>
      <c r="H4" s="38"/>
      <c r="I4" s="34"/>
      <c r="J4" s="34"/>
    </row>
    <row r="5" spans="1:10" x14ac:dyDescent="0.2">
      <c r="A5" s="167" t="s">
        <v>142</v>
      </c>
      <c r="B5" s="167"/>
      <c r="C5" s="167"/>
      <c r="D5" s="171"/>
      <c r="E5" s="171"/>
      <c r="F5" s="171"/>
      <c r="G5" s="171"/>
      <c r="H5" s="171"/>
      <c r="I5" s="168"/>
      <c r="J5" s="34"/>
    </row>
    <row r="6" spans="1:10" x14ac:dyDescent="0.2">
      <c r="A6" s="37"/>
      <c r="B6" s="37"/>
      <c r="C6" s="95" t="s">
        <v>242</v>
      </c>
      <c r="D6" s="171"/>
      <c r="E6" s="171"/>
      <c r="F6" s="171"/>
      <c r="G6" s="171"/>
      <c r="H6" s="171"/>
      <c r="I6" s="171"/>
      <c r="J6" s="34"/>
    </row>
    <row r="7" spans="1:10" x14ac:dyDescent="0.2">
      <c r="A7" s="37"/>
      <c r="B7" s="37"/>
      <c r="C7" s="37" t="s">
        <v>89</v>
      </c>
      <c r="D7" s="97"/>
      <c r="E7" s="34"/>
      <c r="F7" s="34"/>
      <c r="G7" s="40" t="s">
        <v>163</v>
      </c>
      <c r="H7" s="39"/>
      <c r="I7" s="34"/>
      <c r="J7" s="34"/>
    </row>
    <row r="8" spans="1:10" ht="6" customHeight="1" x14ac:dyDescent="0.2"/>
    <row r="9" spans="1:10" ht="38.25" x14ac:dyDescent="0.2">
      <c r="A9" s="41" t="s">
        <v>4</v>
      </c>
      <c r="B9" s="170" t="s">
        <v>180</v>
      </c>
      <c r="C9" s="170"/>
      <c r="D9" s="41" t="s">
        <v>1</v>
      </c>
      <c r="E9" s="41" t="s">
        <v>2</v>
      </c>
      <c r="F9" s="41" t="s">
        <v>3</v>
      </c>
      <c r="G9" s="41" t="s">
        <v>87</v>
      </c>
      <c r="H9" s="41" t="s">
        <v>86</v>
      </c>
      <c r="I9" s="41" t="s">
        <v>11</v>
      </c>
      <c r="J9" s="42"/>
    </row>
    <row r="10" spans="1:10" ht="27.75" customHeight="1" x14ac:dyDescent="0.2">
      <c r="A10" s="43">
        <v>4</v>
      </c>
      <c r="B10" s="163" t="s">
        <v>92</v>
      </c>
      <c r="C10" s="163"/>
      <c r="D10" s="163"/>
      <c r="E10" s="163"/>
      <c r="F10" s="163"/>
      <c r="G10" s="72">
        <f>SUM(G11:G20)</f>
        <v>0</v>
      </c>
      <c r="H10" s="72">
        <f>SUM(H11:H20)</f>
        <v>0</v>
      </c>
      <c r="I10" s="44"/>
      <c r="J10" s="45"/>
    </row>
    <row r="11" spans="1:10" x14ac:dyDescent="0.2">
      <c r="A11" s="46" t="s">
        <v>13</v>
      </c>
      <c r="B11" s="135" t="s">
        <v>12</v>
      </c>
      <c r="C11" s="135"/>
      <c r="D11" s="47"/>
      <c r="E11" s="48"/>
      <c r="F11" s="49"/>
      <c r="G11" s="73">
        <f t="shared" ref="G11:G240" si="0">ROUND(E11*F11,2)</f>
        <v>0</v>
      </c>
      <c r="H11" s="73">
        <f t="shared" ref="H11:H97" si="1">ROUND(G11*$D$7,2)</f>
        <v>0</v>
      </c>
      <c r="I11" s="50"/>
      <c r="J11" s="45"/>
    </row>
    <row r="12" spans="1:10" x14ac:dyDescent="0.2">
      <c r="A12" s="46" t="s">
        <v>14</v>
      </c>
      <c r="B12" s="135" t="s">
        <v>12</v>
      </c>
      <c r="C12" s="135"/>
      <c r="D12" s="47"/>
      <c r="E12" s="48"/>
      <c r="F12" s="49"/>
      <c r="G12" s="73">
        <f t="shared" si="0"/>
        <v>0</v>
      </c>
      <c r="H12" s="73">
        <f t="shared" si="1"/>
        <v>0</v>
      </c>
      <c r="I12" s="50"/>
      <c r="J12" s="45"/>
    </row>
    <row r="13" spans="1:10" x14ac:dyDescent="0.2">
      <c r="A13" s="46" t="s">
        <v>15</v>
      </c>
      <c r="B13" s="135" t="s">
        <v>12</v>
      </c>
      <c r="C13" s="135"/>
      <c r="D13" s="47"/>
      <c r="E13" s="48"/>
      <c r="F13" s="49"/>
      <c r="G13" s="73">
        <f t="shared" si="0"/>
        <v>0</v>
      </c>
      <c r="H13" s="73">
        <f t="shared" si="1"/>
        <v>0</v>
      </c>
      <c r="I13" s="50"/>
      <c r="J13" s="45"/>
    </row>
    <row r="14" spans="1:10" x14ac:dyDescent="0.2">
      <c r="A14" s="46" t="s">
        <v>16</v>
      </c>
      <c r="B14" s="135" t="s">
        <v>12</v>
      </c>
      <c r="C14" s="135"/>
      <c r="D14" s="47"/>
      <c r="E14" s="48"/>
      <c r="F14" s="49"/>
      <c r="G14" s="73">
        <f t="shared" si="0"/>
        <v>0</v>
      </c>
      <c r="H14" s="73">
        <f t="shared" si="1"/>
        <v>0</v>
      </c>
      <c r="I14" s="50"/>
      <c r="J14" s="45"/>
    </row>
    <row r="15" spans="1:10" x14ac:dyDescent="0.2">
      <c r="A15" s="46" t="s">
        <v>17</v>
      </c>
      <c r="B15" s="135" t="s">
        <v>12</v>
      </c>
      <c r="C15" s="135"/>
      <c r="D15" s="47"/>
      <c r="E15" s="48"/>
      <c r="F15" s="49"/>
      <c r="G15" s="73">
        <f t="shared" si="0"/>
        <v>0</v>
      </c>
      <c r="H15" s="73">
        <f t="shared" si="1"/>
        <v>0</v>
      </c>
      <c r="I15" s="50"/>
      <c r="J15" s="45"/>
    </row>
    <row r="16" spans="1:10" x14ac:dyDescent="0.2">
      <c r="A16" s="46" t="s">
        <v>18</v>
      </c>
      <c r="B16" s="135" t="s">
        <v>12</v>
      </c>
      <c r="C16" s="135"/>
      <c r="D16" s="47"/>
      <c r="E16" s="48"/>
      <c r="F16" s="49"/>
      <c r="G16" s="73">
        <f t="shared" si="0"/>
        <v>0</v>
      </c>
      <c r="H16" s="73">
        <f t="shared" si="1"/>
        <v>0</v>
      </c>
      <c r="I16" s="50"/>
      <c r="J16" s="45"/>
    </row>
    <row r="17" spans="1:10" x14ac:dyDescent="0.2">
      <c r="A17" s="46" t="s">
        <v>19</v>
      </c>
      <c r="B17" s="135" t="s">
        <v>12</v>
      </c>
      <c r="C17" s="135"/>
      <c r="D17" s="47"/>
      <c r="E17" s="48"/>
      <c r="F17" s="49"/>
      <c r="G17" s="73">
        <f t="shared" si="0"/>
        <v>0</v>
      </c>
      <c r="H17" s="73">
        <f t="shared" si="1"/>
        <v>0</v>
      </c>
      <c r="I17" s="50"/>
      <c r="J17" s="45"/>
    </row>
    <row r="18" spans="1:10" x14ac:dyDescent="0.2">
      <c r="A18" s="46" t="s">
        <v>20</v>
      </c>
      <c r="B18" s="135" t="s">
        <v>12</v>
      </c>
      <c r="C18" s="135"/>
      <c r="D18" s="47"/>
      <c r="E18" s="48"/>
      <c r="F18" s="49"/>
      <c r="G18" s="73">
        <f t="shared" si="0"/>
        <v>0</v>
      </c>
      <c r="H18" s="73">
        <f t="shared" si="1"/>
        <v>0</v>
      </c>
      <c r="I18" s="50"/>
      <c r="J18" s="45"/>
    </row>
    <row r="19" spans="1:10" x14ac:dyDescent="0.2">
      <c r="A19" s="46" t="s">
        <v>21</v>
      </c>
      <c r="B19" s="135" t="s">
        <v>12</v>
      </c>
      <c r="C19" s="135"/>
      <c r="D19" s="47"/>
      <c r="E19" s="48"/>
      <c r="F19" s="49"/>
      <c r="G19" s="73">
        <f t="shared" si="0"/>
        <v>0</v>
      </c>
      <c r="H19" s="73">
        <f t="shared" si="1"/>
        <v>0</v>
      </c>
      <c r="I19" s="50"/>
      <c r="J19" s="45"/>
    </row>
    <row r="20" spans="1:10" x14ac:dyDescent="0.2">
      <c r="A20" s="46" t="s">
        <v>22</v>
      </c>
      <c r="B20" s="135" t="s">
        <v>12</v>
      </c>
      <c r="C20" s="135"/>
      <c r="D20" s="47"/>
      <c r="E20" s="48"/>
      <c r="F20" s="49"/>
      <c r="G20" s="73">
        <f t="shared" si="0"/>
        <v>0</v>
      </c>
      <c r="H20" s="73">
        <f t="shared" si="1"/>
        <v>0</v>
      </c>
      <c r="I20" s="50"/>
      <c r="J20" s="45"/>
    </row>
    <row r="21" spans="1:10" x14ac:dyDescent="0.2">
      <c r="A21" s="43">
        <v>5</v>
      </c>
      <c r="B21" s="163" t="s">
        <v>6</v>
      </c>
      <c r="C21" s="163"/>
      <c r="D21" s="163"/>
      <c r="E21" s="163"/>
      <c r="F21" s="163"/>
      <c r="G21" s="72">
        <f>G22+G33+G44+G71+G98+G149+G220+G241</f>
        <v>0</v>
      </c>
      <c r="H21" s="72">
        <f>H22+H33+H44+H71+H98+H149+H220+H241</f>
        <v>0</v>
      </c>
      <c r="I21" s="44"/>
      <c r="J21" s="45"/>
    </row>
    <row r="22" spans="1:10" x14ac:dyDescent="0.2">
      <c r="A22" s="51" t="s">
        <v>7</v>
      </c>
      <c r="B22" s="164" t="s">
        <v>114</v>
      </c>
      <c r="C22" s="165"/>
      <c r="D22" s="165"/>
      <c r="E22" s="165"/>
      <c r="F22" s="166"/>
      <c r="G22" s="74">
        <f>SUM(G23:G32)</f>
        <v>0</v>
      </c>
      <c r="H22" s="74">
        <f>SUM(H23:H32)</f>
        <v>0</v>
      </c>
      <c r="I22" s="52"/>
      <c r="J22" s="53"/>
    </row>
    <row r="23" spans="1:10" x14ac:dyDescent="0.2">
      <c r="A23" s="46" t="s">
        <v>23</v>
      </c>
      <c r="B23" s="135" t="s">
        <v>54</v>
      </c>
      <c r="C23" s="135"/>
      <c r="D23" s="47"/>
      <c r="E23" s="48"/>
      <c r="F23" s="49"/>
      <c r="G23" s="73">
        <f t="shared" ref="G23:G32" si="2">ROUND(E23*F23,2)</f>
        <v>0</v>
      </c>
      <c r="H23" s="73">
        <f t="shared" si="1"/>
        <v>0</v>
      </c>
      <c r="I23" s="50"/>
      <c r="J23" s="45"/>
    </row>
    <row r="24" spans="1:10" x14ac:dyDescent="0.2">
      <c r="A24" s="46" t="s">
        <v>24</v>
      </c>
      <c r="B24" s="135" t="s">
        <v>54</v>
      </c>
      <c r="C24" s="135"/>
      <c r="D24" s="47"/>
      <c r="E24" s="48"/>
      <c r="F24" s="49"/>
      <c r="G24" s="73">
        <f t="shared" si="2"/>
        <v>0</v>
      </c>
      <c r="H24" s="73">
        <f t="shared" si="1"/>
        <v>0</v>
      </c>
      <c r="I24" s="50"/>
      <c r="J24" s="45"/>
    </row>
    <row r="25" spans="1:10" x14ac:dyDescent="0.2">
      <c r="A25" s="46" t="s">
        <v>25</v>
      </c>
      <c r="B25" s="135" t="s">
        <v>54</v>
      </c>
      <c r="C25" s="135"/>
      <c r="D25" s="47"/>
      <c r="E25" s="48"/>
      <c r="F25" s="49"/>
      <c r="G25" s="73">
        <f t="shared" si="2"/>
        <v>0</v>
      </c>
      <c r="H25" s="73">
        <f t="shared" si="1"/>
        <v>0</v>
      </c>
      <c r="I25" s="50"/>
      <c r="J25" s="45"/>
    </row>
    <row r="26" spans="1:10" x14ac:dyDescent="0.2">
      <c r="A26" s="46" t="s">
        <v>26</v>
      </c>
      <c r="B26" s="135" t="s">
        <v>54</v>
      </c>
      <c r="C26" s="135"/>
      <c r="D26" s="47"/>
      <c r="E26" s="48"/>
      <c r="F26" s="49"/>
      <c r="G26" s="73">
        <f t="shared" si="2"/>
        <v>0</v>
      </c>
      <c r="H26" s="73">
        <f t="shared" si="1"/>
        <v>0</v>
      </c>
      <c r="I26" s="50"/>
      <c r="J26" s="45"/>
    </row>
    <row r="27" spans="1:10" x14ac:dyDescent="0.2">
      <c r="A27" s="46" t="s">
        <v>27</v>
      </c>
      <c r="B27" s="135" t="s">
        <v>54</v>
      </c>
      <c r="C27" s="135"/>
      <c r="D27" s="47"/>
      <c r="E27" s="48"/>
      <c r="F27" s="49"/>
      <c r="G27" s="73">
        <f t="shared" si="2"/>
        <v>0</v>
      </c>
      <c r="H27" s="73">
        <f t="shared" si="1"/>
        <v>0</v>
      </c>
      <c r="I27" s="50"/>
      <c r="J27" s="45"/>
    </row>
    <row r="28" spans="1:10" x14ac:dyDescent="0.2">
      <c r="A28" s="46" t="s">
        <v>28</v>
      </c>
      <c r="B28" s="135" t="s">
        <v>54</v>
      </c>
      <c r="C28" s="135"/>
      <c r="D28" s="47"/>
      <c r="E28" s="48"/>
      <c r="F28" s="49"/>
      <c r="G28" s="73">
        <f t="shared" si="2"/>
        <v>0</v>
      </c>
      <c r="H28" s="73">
        <f t="shared" si="1"/>
        <v>0</v>
      </c>
      <c r="I28" s="50"/>
      <c r="J28" s="45"/>
    </row>
    <row r="29" spans="1:10" x14ac:dyDescent="0.2">
      <c r="A29" s="46" t="s">
        <v>29</v>
      </c>
      <c r="B29" s="135" t="s">
        <v>54</v>
      </c>
      <c r="C29" s="135"/>
      <c r="D29" s="47"/>
      <c r="E29" s="48"/>
      <c r="F29" s="49"/>
      <c r="G29" s="73">
        <f t="shared" si="2"/>
        <v>0</v>
      </c>
      <c r="H29" s="73">
        <f t="shared" si="1"/>
        <v>0</v>
      </c>
      <c r="I29" s="50"/>
      <c r="J29" s="45"/>
    </row>
    <row r="30" spans="1:10" x14ac:dyDescent="0.2">
      <c r="A30" s="46" t="s">
        <v>30</v>
      </c>
      <c r="B30" s="135" t="s">
        <v>54</v>
      </c>
      <c r="C30" s="135"/>
      <c r="D30" s="47"/>
      <c r="E30" s="48"/>
      <c r="F30" s="49"/>
      <c r="G30" s="73">
        <f t="shared" si="2"/>
        <v>0</v>
      </c>
      <c r="H30" s="73">
        <f t="shared" si="1"/>
        <v>0</v>
      </c>
      <c r="I30" s="50"/>
      <c r="J30" s="45"/>
    </row>
    <row r="31" spans="1:10" x14ac:dyDescent="0.2">
      <c r="A31" s="46" t="s">
        <v>31</v>
      </c>
      <c r="B31" s="135" t="s">
        <v>54</v>
      </c>
      <c r="C31" s="135"/>
      <c r="D31" s="47"/>
      <c r="E31" s="48"/>
      <c r="F31" s="49"/>
      <c r="G31" s="73">
        <f t="shared" si="2"/>
        <v>0</v>
      </c>
      <c r="H31" s="73">
        <f t="shared" si="1"/>
        <v>0</v>
      </c>
      <c r="I31" s="50"/>
      <c r="J31" s="45"/>
    </row>
    <row r="32" spans="1:10" x14ac:dyDescent="0.2">
      <c r="A32" s="46" t="s">
        <v>32</v>
      </c>
      <c r="B32" s="135" t="s">
        <v>54</v>
      </c>
      <c r="C32" s="135"/>
      <c r="D32" s="47"/>
      <c r="E32" s="48"/>
      <c r="F32" s="49"/>
      <c r="G32" s="73">
        <f t="shared" si="2"/>
        <v>0</v>
      </c>
      <c r="H32" s="73">
        <f t="shared" si="1"/>
        <v>0</v>
      </c>
      <c r="I32" s="50"/>
      <c r="J32" s="45"/>
    </row>
    <row r="33" spans="1:10" ht="22.5" customHeight="1" x14ac:dyDescent="0.2">
      <c r="A33" s="51" t="s">
        <v>8</v>
      </c>
      <c r="B33" s="164" t="s">
        <v>261</v>
      </c>
      <c r="C33" s="165"/>
      <c r="D33" s="165"/>
      <c r="E33" s="165"/>
      <c r="F33" s="166"/>
      <c r="G33" s="74">
        <f>SUM(G34:G43)</f>
        <v>0</v>
      </c>
      <c r="H33" s="74">
        <f>SUM(H34:H43)</f>
        <v>0</v>
      </c>
      <c r="I33" s="52"/>
      <c r="J33" s="53"/>
    </row>
    <row r="34" spans="1:10" x14ac:dyDescent="0.2">
      <c r="A34" s="46" t="s">
        <v>33</v>
      </c>
      <c r="B34" s="135" t="s">
        <v>54</v>
      </c>
      <c r="C34" s="135"/>
      <c r="D34" s="47"/>
      <c r="E34" s="48"/>
      <c r="F34" s="49"/>
      <c r="G34" s="73">
        <f t="shared" ref="G34:G43" si="3">ROUND(E34*F34,2)</f>
        <v>0</v>
      </c>
      <c r="H34" s="73">
        <f t="shared" si="1"/>
        <v>0</v>
      </c>
      <c r="I34" s="50"/>
      <c r="J34" s="45"/>
    </row>
    <row r="35" spans="1:10" x14ac:dyDescent="0.2">
      <c r="A35" s="46" t="s">
        <v>34</v>
      </c>
      <c r="B35" s="135" t="s">
        <v>54</v>
      </c>
      <c r="C35" s="135"/>
      <c r="D35" s="47"/>
      <c r="E35" s="48"/>
      <c r="F35" s="49"/>
      <c r="G35" s="73">
        <f t="shared" si="3"/>
        <v>0</v>
      </c>
      <c r="H35" s="73">
        <f t="shared" si="1"/>
        <v>0</v>
      </c>
      <c r="I35" s="50"/>
      <c r="J35" s="45"/>
    </row>
    <row r="36" spans="1:10" x14ac:dyDescent="0.2">
      <c r="A36" s="46" t="s">
        <v>35</v>
      </c>
      <c r="B36" s="135" t="s">
        <v>54</v>
      </c>
      <c r="C36" s="135"/>
      <c r="D36" s="47"/>
      <c r="E36" s="48"/>
      <c r="F36" s="49"/>
      <c r="G36" s="73">
        <f t="shared" si="3"/>
        <v>0</v>
      </c>
      <c r="H36" s="73">
        <f t="shared" si="1"/>
        <v>0</v>
      </c>
      <c r="I36" s="50"/>
      <c r="J36" s="45"/>
    </row>
    <row r="37" spans="1:10" x14ac:dyDescent="0.2">
      <c r="A37" s="46" t="s">
        <v>36</v>
      </c>
      <c r="B37" s="135" t="s">
        <v>54</v>
      </c>
      <c r="C37" s="135"/>
      <c r="D37" s="47"/>
      <c r="E37" s="48"/>
      <c r="F37" s="49"/>
      <c r="G37" s="73">
        <f t="shared" si="3"/>
        <v>0</v>
      </c>
      <c r="H37" s="73">
        <f t="shared" si="1"/>
        <v>0</v>
      </c>
      <c r="I37" s="50"/>
      <c r="J37" s="45"/>
    </row>
    <row r="38" spans="1:10" x14ac:dyDescent="0.2">
      <c r="A38" s="46" t="s">
        <v>37</v>
      </c>
      <c r="B38" s="135" t="s">
        <v>54</v>
      </c>
      <c r="C38" s="135"/>
      <c r="D38" s="47"/>
      <c r="E38" s="48"/>
      <c r="F38" s="49"/>
      <c r="G38" s="73">
        <f t="shared" si="3"/>
        <v>0</v>
      </c>
      <c r="H38" s="73">
        <f t="shared" si="1"/>
        <v>0</v>
      </c>
      <c r="I38" s="50"/>
      <c r="J38" s="45"/>
    </row>
    <row r="39" spans="1:10" x14ac:dyDescent="0.2">
      <c r="A39" s="46" t="s">
        <v>38</v>
      </c>
      <c r="B39" s="135" t="s">
        <v>54</v>
      </c>
      <c r="C39" s="135"/>
      <c r="D39" s="47"/>
      <c r="E39" s="48"/>
      <c r="F39" s="49"/>
      <c r="G39" s="73">
        <f t="shared" si="3"/>
        <v>0</v>
      </c>
      <c r="H39" s="73">
        <f t="shared" si="1"/>
        <v>0</v>
      </c>
      <c r="I39" s="50"/>
      <c r="J39" s="45"/>
    </row>
    <row r="40" spans="1:10" x14ac:dyDescent="0.2">
      <c r="A40" s="46" t="s">
        <v>39</v>
      </c>
      <c r="B40" s="135" t="s">
        <v>54</v>
      </c>
      <c r="C40" s="135"/>
      <c r="D40" s="47"/>
      <c r="E40" s="48"/>
      <c r="F40" s="49"/>
      <c r="G40" s="73">
        <f t="shared" si="3"/>
        <v>0</v>
      </c>
      <c r="H40" s="73">
        <f t="shared" si="1"/>
        <v>0</v>
      </c>
      <c r="I40" s="50"/>
      <c r="J40" s="45"/>
    </row>
    <row r="41" spans="1:10" x14ac:dyDescent="0.2">
      <c r="A41" s="46" t="s">
        <v>40</v>
      </c>
      <c r="B41" s="135" t="s">
        <v>54</v>
      </c>
      <c r="C41" s="135"/>
      <c r="D41" s="47"/>
      <c r="E41" s="48"/>
      <c r="F41" s="49"/>
      <c r="G41" s="73">
        <f t="shared" si="3"/>
        <v>0</v>
      </c>
      <c r="H41" s="73">
        <f t="shared" si="1"/>
        <v>0</v>
      </c>
      <c r="I41" s="50"/>
      <c r="J41" s="45"/>
    </row>
    <row r="42" spans="1:10" x14ac:dyDescent="0.2">
      <c r="A42" s="46" t="s">
        <v>41</v>
      </c>
      <c r="B42" s="135" t="s">
        <v>54</v>
      </c>
      <c r="C42" s="135"/>
      <c r="D42" s="47"/>
      <c r="E42" s="48"/>
      <c r="F42" s="49"/>
      <c r="G42" s="73">
        <f t="shared" si="3"/>
        <v>0</v>
      </c>
      <c r="H42" s="73">
        <f t="shared" si="1"/>
        <v>0</v>
      </c>
      <c r="I42" s="50"/>
      <c r="J42" s="45"/>
    </row>
    <row r="43" spans="1:10" x14ac:dyDescent="0.2">
      <c r="A43" s="46" t="s">
        <v>42</v>
      </c>
      <c r="B43" s="135" t="s">
        <v>54</v>
      </c>
      <c r="C43" s="135"/>
      <c r="D43" s="47"/>
      <c r="E43" s="48"/>
      <c r="F43" s="49"/>
      <c r="G43" s="73">
        <f t="shared" si="3"/>
        <v>0</v>
      </c>
      <c r="H43" s="73">
        <f t="shared" si="1"/>
        <v>0</v>
      </c>
      <c r="I43" s="50"/>
      <c r="J43" s="45"/>
    </row>
    <row r="44" spans="1:10" ht="25.5" customHeight="1" x14ac:dyDescent="0.2">
      <c r="A44" s="51" t="s">
        <v>9</v>
      </c>
      <c r="B44" s="164" t="s">
        <v>179</v>
      </c>
      <c r="C44" s="165"/>
      <c r="D44" s="165"/>
      <c r="E44" s="165"/>
      <c r="F44" s="166"/>
      <c r="G44" s="74">
        <f>SUM(G45:G70)</f>
        <v>0</v>
      </c>
      <c r="H44" s="74">
        <f>SUM(H45:H70)</f>
        <v>0</v>
      </c>
      <c r="I44" s="52"/>
      <c r="J44" s="53"/>
    </row>
    <row r="45" spans="1:10" x14ac:dyDescent="0.2">
      <c r="A45" s="46" t="s">
        <v>44</v>
      </c>
      <c r="B45" s="135" t="s">
        <v>12</v>
      </c>
      <c r="C45" s="135"/>
      <c r="D45" s="47"/>
      <c r="E45" s="48"/>
      <c r="F45" s="49"/>
      <c r="G45" s="73">
        <f t="shared" ref="G45:G70" si="4">ROUND(E45*F45,2)</f>
        <v>0</v>
      </c>
      <c r="H45" s="73">
        <f t="shared" ref="H45:H70" si="5">ROUND(G45*$D$7,2)</f>
        <v>0</v>
      </c>
      <c r="I45" s="50"/>
      <c r="J45" s="45"/>
    </row>
    <row r="46" spans="1:10" x14ac:dyDescent="0.2">
      <c r="A46" s="46" t="s">
        <v>45</v>
      </c>
      <c r="B46" s="135" t="s">
        <v>12</v>
      </c>
      <c r="C46" s="135"/>
      <c r="D46" s="47"/>
      <c r="E46" s="48"/>
      <c r="F46" s="49"/>
      <c r="G46" s="73">
        <f t="shared" si="4"/>
        <v>0</v>
      </c>
      <c r="H46" s="73">
        <f t="shared" si="5"/>
        <v>0</v>
      </c>
      <c r="I46" s="50"/>
      <c r="J46" s="45"/>
    </row>
    <row r="47" spans="1:10" x14ac:dyDescent="0.2">
      <c r="A47" s="46" t="s">
        <v>46</v>
      </c>
      <c r="B47" s="135" t="s">
        <v>12</v>
      </c>
      <c r="C47" s="135"/>
      <c r="D47" s="47"/>
      <c r="E47" s="48"/>
      <c r="F47" s="49"/>
      <c r="G47" s="73">
        <f t="shared" si="4"/>
        <v>0</v>
      </c>
      <c r="H47" s="73">
        <f t="shared" si="5"/>
        <v>0</v>
      </c>
      <c r="I47" s="50"/>
      <c r="J47" s="45"/>
    </row>
    <row r="48" spans="1:10" x14ac:dyDescent="0.2">
      <c r="A48" s="46" t="s">
        <v>47</v>
      </c>
      <c r="B48" s="135" t="s">
        <v>12</v>
      </c>
      <c r="C48" s="135"/>
      <c r="D48" s="47"/>
      <c r="E48" s="48"/>
      <c r="F48" s="49"/>
      <c r="G48" s="73">
        <f t="shared" si="4"/>
        <v>0</v>
      </c>
      <c r="H48" s="73">
        <f t="shared" si="5"/>
        <v>0</v>
      </c>
      <c r="I48" s="50"/>
      <c r="J48" s="45"/>
    </row>
    <row r="49" spans="1:10" x14ac:dyDescent="0.2">
      <c r="A49" s="46" t="s">
        <v>48</v>
      </c>
      <c r="B49" s="135" t="s">
        <v>12</v>
      </c>
      <c r="C49" s="135"/>
      <c r="D49" s="47"/>
      <c r="E49" s="48"/>
      <c r="F49" s="49"/>
      <c r="G49" s="73">
        <f t="shared" si="4"/>
        <v>0</v>
      </c>
      <c r="H49" s="73">
        <f t="shared" si="5"/>
        <v>0</v>
      </c>
      <c r="I49" s="50"/>
      <c r="J49" s="45"/>
    </row>
    <row r="50" spans="1:10" x14ac:dyDescent="0.2">
      <c r="A50" s="46" t="s">
        <v>49</v>
      </c>
      <c r="B50" s="135" t="s">
        <v>12</v>
      </c>
      <c r="C50" s="135"/>
      <c r="D50" s="47"/>
      <c r="E50" s="48"/>
      <c r="F50" s="49"/>
      <c r="G50" s="73">
        <f t="shared" si="4"/>
        <v>0</v>
      </c>
      <c r="H50" s="73">
        <f t="shared" si="5"/>
        <v>0</v>
      </c>
      <c r="I50" s="50"/>
      <c r="J50" s="45"/>
    </row>
    <row r="51" spans="1:10" x14ac:dyDescent="0.2">
      <c r="A51" s="46" t="s">
        <v>50</v>
      </c>
      <c r="B51" s="135" t="s">
        <v>12</v>
      </c>
      <c r="C51" s="135"/>
      <c r="D51" s="47"/>
      <c r="E51" s="48"/>
      <c r="F51" s="49"/>
      <c r="G51" s="73">
        <f t="shared" si="4"/>
        <v>0</v>
      </c>
      <c r="H51" s="73">
        <f t="shared" si="5"/>
        <v>0</v>
      </c>
      <c r="I51" s="50"/>
      <c r="J51" s="45"/>
    </row>
    <row r="52" spans="1:10" x14ac:dyDescent="0.2">
      <c r="A52" s="46" t="s">
        <v>51</v>
      </c>
      <c r="B52" s="135" t="s">
        <v>12</v>
      </c>
      <c r="C52" s="135"/>
      <c r="D52" s="47"/>
      <c r="E52" s="48"/>
      <c r="F52" s="49"/>
      <c r="G52" s="73">
        <f t="shared" si="4"/>
        <v>0</v>
      </c>
      <c r="H52" s="73">
        <f t="shared" si="5"/>
        <v>0</v>
      </c>
      <c r="I52" s="50"/>
      <c r="J52" s="45"/>
    </row>
    <row r="53" spans="1:10" x14ac:dyDescent="0.2">
      <c r="A53" s="46" t="s">
        <v>52</v>
      </c>
      <c r="B53" s="135" t="s">
        <v>12</v>
      </c>
      <c r="C53" s="135"/>
      <c r="D53" s="47"/>
      <c r="E53" s="48"/>
      <c r="F53" s="49"/>
      <c r="G53" s="73">
        <f t="shared" si="4"/>
        <v>0</v>
      </c>
      <c r="H53" s="73">
        <f t="shared" si="5"/>
        <v>0</v>
      </c>
      <c r="I53" s="50"/>
      <c r="J53" s="45"/>
    </row>
    <row r="54" spans="1:10" x14ac:dyDescent="0.2">
      <c r="A54" s="46" t="s">
        <v>53</v>
      </c>
      <c r="B54" s="135" t="s">
        <v>12</v>
      </c>
      <c r="C54" s="135"/>
      <c r="D54" s="47"/>
      <c r="E54" s="48"/>
      <c r="F54" s="49"/>
      <c r="G54" s="73">
        <f t="shared" si="4"/>
        <v>0</v>
      </c>
      <c r="H54" s="73">
        <f t="shared" si="5"/>
        <v>0</v>
      </c>
      <c r="I54" s="50"/>
      <c r="J54" s="45"/>
    </row>
    <row r="55" spans="1:10" x14ac:dyDescent="0.2">
      <c r="A55" s="46" t="s">
        <v>93</v>
      </c>
      <c r="B55" s="135" t="s">
        <v>12</v>
      </c>
      <c r="C55" s="135"/>
      <c r="D55" s="47"/>
      <c r="E55" s="48"/>
      <c r="F55" s="49"/>
      <c r="G55" s="73">
        <f t="shared" si="4"/>
        <v>0</v>
      </c>
      <c r="H55" s="73">
        <f t="shared" si="5"/>
        <v>0</v>
      </c>
      <c r="I55" s="50"/>
      <c r="J55" s="45"/>
    </row>
    <row r="56" spans="1:10" x14ac:dyDescent="0.2">
      <c r="A56" s="46" t="s">
        <v>94</v>
      </c>
      <c r="B56" s="135" t="s">
        <v>12</v>
      </c>
      <c r="C56" s="135"/>
      <c r="D56" s="47"/>
      <c r="E56" s="48"/>
      <c r="F56" s="49"/>
      <c r="G56" s="73">
        <f t="shared" si="4"/>
        <v>0</v>
      </c>
      <c r="H56" s="73">
        <f t="shared" si="5"/>
        <v>0</v>
      </c>
      <c r="I56" s="50"/>
      <c r="J56" s="45"/>
    </row>
    <row r="57" spans="1:10" x14ac:dyDescent="0.2">
      <c r="A57" s="46" t="s">
        <v>95</v>
      </c>
      <c r="B57" s="135" t="s">
        <v>12</v>
      </c>
      <c r="C57" s="135"/>
      <c r="D57" s="47"/>
      <c r="E57" s="48"/>
      <c r="F57" s="49"/>
      <c r="G57" s="73">
        <f t="shared" si="4"/>
        <v>0</v>
      </c>
      <c r="H57" s="73">
        <f t="shared" si="5"/>
        <v>0</v>
      </c>
      <c r="I57" s="50"/>
      <c r="J57" s="45"/>
    </row>
    <row r="58" spans="1:10" x14ac:dyDescent="0.2">
      <c r="A58" s="46" t="s">
        <v>96</v>
      </c>
      <c r="B58" s="135" t="s">
        <v>12</v>
      </c>
      <c r="C58" s="135"/>
      <c r="D58" s="47"/>
      <c r="E58" s="48"/>
      <c r="F58" s="49"/>
      <c r="G58" s="73">
        <f t="shared" si="4"/>
        <v>0</v>
      </c>
      <c r="H58" s="73">
        <f t="shared" si="5"/>
        <v>0</v>
      </c>
      <c r="I58" s="50"/>
      <c r="J58" s="45"/>
    </row>
    <row r="59" spans="1:10" x14ac:dyDescent="0.2">
      <c r="A59" s="46" t="s">
        <v>97</v>
      </c>
      <c r="B59" s="135" t="s">
        <v>12</v>
      </c>
      <c r="C59" s="135"/>
      <c r="D59" s="47"/>
      <c r="E59" s="48"/>
      <c r="F59" s="49"/>
      <c r="G59" s="73">
        <f t="shared" si="4"/>
        <v>0</v>
      </c>
      <c r="H59" s="73">
        <f t="shared" si="5"/>
        <v>0</v>
      </c>
      <c r="I59" s="50"/>
      <c r="J59" s="45"/>
    </row>
    <row r="60" spans="1:10" x14ac:dyDescent="0.2">
      <c r="A60" s="46" t="s">
        <v>195</v>
      </c>
      <c r="B60" s="135" t="s">
        <v>12</v>
      </c>
      <c r="C60" s="135"/>
      <c r="D60" s="47"/>
      <c r="E60" s="48"/>
      <c r="F60" s="49"/>
      <c r="G60" s="73">
        <f t="shared" si="4"/>
        <v>0</v>
      </c>
      <c r="H60" s="73">
        <f t="shared" si="5"/>
        <v>0</v>
      </c>
      <c r="I60" s="50"/>
      <c r="J60" s="45"/>
    </row>
    <row r="61" spans="1:10" x14ac:dyDescent="0.2">
      <c r="A61" s="46" t="s">
        <v>196</v>
      </c>
      <c r="B61" s="135" t="s">
        <v>12</v>
      </c>
      <c r="C61" s="135"/>
      <c r="D61" s="47"/>
      <c r="E61" s="48"/>
      <c r="F61" s="49"/>
      <c r="G61" s="73">
        <f t="shared" si="4"/>
        <v>0</v>
      </c>
      <c r="H61" s="73">
        <f t="shared" si="5"/>
        <v>0</v>
      </c>
      <c r="I61" s="50"/>
      <c r="J61" s="45"/>
    </row>
    <row r="62" spans="1:10" x14ac:dyDescent="0.2">
      <c r="A62" s="46" t="s">
        <v>197</v>
      </c>
      <c r="B62" s="135" t="s">
        <v>12</v>
      </c>
      <c r="C62" s="135"/>
      <c r="D62" s="47"/>
      <c r="E62" s="48"/>
      <c r="F62" s="49"/>
      <c r="G62" s="73">
        <f t="shared" si="4"/>
        <v>0</v>
      </c>
      <c r="H62" s="73">
        <f t="shared" si="5"/>
        <v>0</v>
      </c>
      <c r="I62" s="50"/>
      <c r="J62" s="45"/>
    </row>
    <row r="63" spans="1:10" x14ac:dyDescent="0.2">
      <c r="A63" s="46" t="s">
        <v>198</v>
      </c>
      <c r="B63" s="135" t="s">
        <v>12</v>
      </c>
      <c r="C63" s="135"/>
      <c r="D63" s="47"/>
      <c r="E63" s="48"/>
      <c r="F63" s="49"/>
      <c r="G63" s="73">
        <f t="shared" si="4"/>
        <v>0</v>
      </c>
      <c r="H63" s="73">
        <f t="shared" si="5"/>
        <v>0</v>
      </c>
      <c r="I63" s="50"/>
      <c r="J63" s="45"/>
    </row>
    <row r="64" spans="1:10" x14ac:dyDescent="0.2">
      <c r="A64" s="46" t="s">
        <v>199</v>
      </c>
      <c r="B64" s="135" t="s">
        <v>12</v>
      </c>
      <c r="C64" s="135"/>
      <c r="D64" s="47"/>
      <c r="E64" s="48"/>
      <c r="F64" s="49"/>
      <c r="G64" s="73">
        <f t="shared" si="4"/>
        <v>0</v>
      </c>
      <c r="H64" s="73">
        <f t="shared" si="5"/>
        <v>0</v>
      </c>
      <c r="I64" s="50"/>
      <c r="J64" s="45"/>
    </row>
    <row r="65" spans="1:19" x14ac:dyDescent="0.2">
      <c r="A65" s="46" t="s">
        <v>200</v>
      </c>
      <c r="B65" s="135" t="s">
        <v>12</v>
      </c>
      <c r="C65" s="135"/>
      <c r="D65" s="47"/>
      <c r="E65" s="48"/>
      <c r="F65" s="49"/>
      <c r="G65" s="73">
        <f t="shared" si="4"/>
        <v>0</v>
      </c>
      <c r="H65" s="73">
        <f t="shared" si="5"/>
        <v>0</v>
      </c>
      <c r="I65" s="50"/>
      <c r="J65" s="45"/>
    </row>
    <row r="66" spans="1:19" x14ac:dyDescent="0.2">
      <c r="A66" s="46" t="s">
        <v>201</v>
      </c>
      <c r="B66" s="135" t="s">
        <v>12</v>
      </c>
      <c r="C66" s="135"/>
      <c r="D66" s="47"/>
      <c r="E66" s="48"/>
      <c r="F66" s="49"/>
      <c r="G66" s="73">
        <f t="shared" si="4"/>
        <v>0</v>
      </c>
      <c r="H66" s="73">
        <f t="shared" si="5"/>
        <v>0</v>
      </c>
      <c r="I66" s="50"/>
      <c r="J66" s="45"/>
    </row>
    <row r="67" spans="1:19" x14ac:dyDescent="0.2">
      <c r="A67" s="46" t="s">
        <v>202</v>
      </c>
      <c r="B67" s="135" t="s">
        <v>12</v>
      </c>
      <c r="C67" s="135"/>
      <c r="D67" s="47"/>
      <c r="E67" s="48"/>
      <c r="F67" s="49"/>
      <c r="G67" s="73">
        <f t="shared" si="4"/>
        <v>0</v>
      </c>
      <c r="H67" s="73">
        <f t="shared" si="5"/>
        <v>0</v>
      </c>
      <c r="I67" s="50"/>
      <c r="J67" s="45"/>
    </row>
    <row r="68" spans="1:19" x14ac:dyDescent="0.2">
      <c r="A68" s="46" t="s">
        <v>203</v>
      </c>
      <c r="B68" s="135" t="s">
        <v>12</v>
      </c>
      <c r="C68" s="135"/>
      <c r="D68" s="47"/>
      <c r="E68" s="48"/>
      <c r="F68" s="49"/>
      <c r="G68" s="73">
        <f t="shared" si="4"/>
        <v>0</v>
      </c>
      <c r="H68" s="73">
        <f t="shared" si="5"/>
        <v>0</v>
      </c>
      <c r="I68" s="50"/>
      <c r="J68" s="45"/>
    </row>
    <row r="69" spans="1:19" x14ac:dyDescent="0.2">
      <c r="A69" s="46" t="s">
        <v>204</v>
      </c>
      <c r="B69" s="135" t="s">
        <v>12</v>
      </c>
      <c r="C69" s="135"/>
      <c r="D69" s="47"/>
      <c r="E69" s="48"/>
      <c r="F69" s="49"/>
      <c r="G69" s="73">
        <f t="shared" si="4"/>
        <v>0</v>
      </c>
      <c r="H69" s="73">
        <f t="shared" si="5"/>
        <v>0</v>
      </c>
      <c r="I69" s="50"/>
      <c r="J69" s="45"/>
    </row>
    <row r="70" spans="1:19" x14ac:dyDescent="0.2">
      <c r="A70" s="46" t="s">
        <v>205</v>
      </c>
      <c r="B70" s="135" t="s">
        <v>12</v>
      </c>
      <c r="C70" s="135"/>
      <c r="D70" s="47"/>
      <c r="E70" s="48"/>
      <c r="F70" s="49"/>
      <c r="G70" s="73">
        <f t="shared" si="4"/>
        <v>0</v>
      </c>
      <c r="H70" s="73">
        <f t="shared" si="5"/>
        <v>0</v>
      </c>
      <c r="I70" s="50"/>
      <c r="J70" s="45"/>
    </row>
    <row r="71" spans="1:19" ht="51.75" customHeight="1" x14ac:dyDescent="0.2">
      <c r="A71" s="51" t="s">
        <v>10</v>
      </c>
      <c r="B71" s="164" t="s">
        <v>115</v>
      </c>
      <c r="C71" s="165"/>
      <c r="D71" s="165"/>
      <c r="E71" s="165"/>
      <c r="F71" s="166"/>
      <c r="G71" s="74">
        <f>SUM(G72:G97)</f>
        <v>0</v>
      </c>
      <c r="H71" s="74">
        <f>SUM(H72:H97)</f>
        <v>0</v>
      </c>
      <c r="I71" s="52"/>
      <c r="J71" s="45"/>
      <c r="K71" s="54" t="s">
        <v>117</v>
      </c>
      <c r="L71" s="54" t="s">
        <v>118</v>
      </c>
      <c r="M71" s="54" t="s">
        <v>119</v>
      </c>
      <c r="N71" s="54" t="s">
        <v>120</v>
      </c>
      <c r="O71" s="54" t="s">
        <v>121</v>
      </c>
      <c r="P71" s="54" t="s">
        <v>122</v>
      </c>
      <c r="Q71" s="54" t="s">
        <v>123</v>
      </c>
      <c r="R71" s="54" t="s">
        <v>124</v>
      </c>
    </row>
    <row r="72" spans="1:19" x14ac:dyDescent="0.2">
      <c r="A72" s="46" t="s">
        <v>55</v>
      </c>
      <c r="B72" s="135" t="s">
        <v>116</v>
      </c>
      <c r="C72" s="135"/>
      <c r="D72" s="47"/>
      <c r="E72" s="77">
        <v>1</v>
      </c>
      <c r="F72" s="73">
        <f>R72</f>
        <v>0</v>
      </c>
      <c r="G72" s="73">
        <f t="shared" ref="G72:G97" si="6">ROUND(E72*F72,2)</f>
        <v>0</v>
      </c>
      <c r="H72" s="73">
        <f t="shared" si="1"/>
        <v>0</v>
      </c>
      <c r="I72" s="50"/>
      <c r="J72" s="45"/>
      <c r="K72" s="55"/>
      <c r="L72" s="56"/>
      <c r="M72" s="56"/>
      <c r="N72" s="56"/>
      <c r="O72" s="76" t="str">
        <f>IFERROR(ROUND((L72-N72)/M72,2),"0")</f>
        <v>0</v>
      </c>
      <c r="P72" s="56"/>
      <c r="Q72" s="58"/>
      <c r="R72" s="76">
        <f>O72*P72*Q72</f>
        <v>0</v>
      </c>
      <c r="S72" s="80" t="str">
        <f ca="1">IF(K72=0," ",IF(K72+(M72*30.5)&lt;TODAY(),"DĖMESIO! Patikrinkite, ar nurodytas turtas dar nėra nudėvėtas, amortizuotas"," "))</f>
        <v xml:space="preserve"> </v>
      </c>
    </row>
    <row r="73" spans="1:19" x14ac:dyDescent="0.2">
      <c r="A73" s="46" t="s">
        <v>56</v>
      </c>
      <c r="B73" s="135" t="s">
        <v>116</v>
      </c>
      <c r="C73" s="135"/>
      <c r="D73" s="47"/>
      <c r="E73" s="77">
        <v>1</v>
      </c>
      <c r="F73" s="73">
        <f t="shared" ref="F73:F97" si="7">R73</f>
        <v>0</v>
      </c>
      <c r="G73" s="73">
        <f t="shared" si="6"/>
        <v>0</v>
      </c>
      <c r="H73" s="73">
        <f t="shared" si="1"/>
        <v>0</v>
      </c>
      <c r="I73" s="50"/>
      <c r="J73" s="45"/>
      <c r="K73" s="55"/>
      <c r="L73" s="56"/>
      <c r="M73" s="56"/>
      <c r="N73" s="56"/>
      <c r="O73" s="76" t="str">
        <f t="shared" ref="O73:O97" si="8">IFERROR(ROUND((L73-N73)/M73,2),"0")</f>
        <v>0</v>
      </c>
      <c r="P73" s="56"/>
      <c r="Q73" s="58"/>
      <c r="R73" s="76">
        <f t="shared" ref="R73:R97" si="9">O73*P73*Q73</f>
        <v>0</v>
      </c>
      <c r="S73" s="80" t="str">
        <f t="shared" ref="S73:S97" ca="1" si="10">IF(K73=0," ",IF(K73+(M73*30.5)&lt;TODAY(),"DĖMESIO! Patikrinkite, ar nurodytas turtas dar nėra nudėvėtas, amortizuotas"," "))</f>
        <v xml:space="preserve"> </v>
      </c>
    </row>
    <row r="74" spans="1:19" x14ac:dyDescent="0.2">
      <c r="A74" s="46" t="s">
        <v>57</v>
      </c>
      <c r="B74" s="135" t="s">
        <v>116</v>
      </c>
      <c r="C74" s="135"/>
      <c r="D74" s="47"/>
      <c r="E74" s="77">
        <v>1</v>
      </c>
      <c r="F74" s="73">
        <f t="shared" si="7"/>
        <v>0</v>
      </c>
      <c r="G74" s="73">
        <f t="shared" si="6"/>
        <v>0</v>
      </c>
      <c r="H74" s="73">
        <f t="shared" si="1"/>
        <v>0</v>
      </c>
      <c r="I74" s="50"/>
      <c r="J74" s="45"/>
      <c r="K74" s="55"/>
      <c r="L74" s="56"/>
      <c r="M74" s="56"/>
      <c r="N74" s="56"/>
      <c r="O74" s="76" t="str">
        <f t="shared" si="8"/>
        <v>0</v>
      </c>
      <c r="P74" s="56"/>
      <c r="Q74" s="58"/>
      <c r="R74" s="76">
        <f t="shared" si="9"/>
        <v>0</v>
      </c>
      <c r="S74" s="80"/>
    </row>
    <row r="75" spans="1:19" x14ac:dyDescent="0.2">
      <c r="A75" s="46" t="s">
        <v>58</v>
      </c>
      <c r="B75" s="135" t="s">
        <v>116</v>
      </c>
      <c r="C75" s="135"/>
      <c r="D75" s="47"/>
      <c r="E75" s="77">
        <v>1</v>
      </c>
      <c r="F75" s="73">
        <f t="shared" si="7"/>
        <v>0</v>
      </c>
      <c r="G75" s="73">
        <f t="shared" si="6"/>
        <v>0</v>
      </c>
      <c r="H75" s="73">
        <f t="shared" si="1"/>
        <v>0</v>
      </c>
      <c r="I75" s="50"/>
      <c r="J75" s="45"/>
      <c r="K75" s="55"/>
      <c r="L75" s="56"/>
      <c r="M75" s="56"/>
      <c r="N75" s="56"/>
      <c r="O75" s="76" t="str">
        <f t="shared" si="8"/>
        <v>0</v>
      </c>
      <c r="P75" s="56"/>
      <c r="Q75" s="58"/>
      <c r="R75" s="76">
        <f t="shared" si="9"/>
        <v>0</v>
      </c>
      <c r="S75" s="80"/>
    </row>
    <row r="76" spans="1:19" x14ac:dyDescent="0.2">
      <c r="A76" s="46" t="s">
        <v>59</v>
      </c>
      <c r="B76" s="135" t="s">
        <v>116</v>
      </c>
      <c r="C76" s="135"/>
      <c r="D76" s="47"/>
      <c r="E76" s="77">
        <v>1</v>
      </c>
      <c r="F76" s="73">
        <f t="shared" si="7"/>
        <v>0</v>
      </c>
      <c r="G76" s="73">
        <f t="shared" si="6"/>
        <v>0</v>
      </c>
      <c r="H76" s="73">
        <f t="shared" si="1"/>
        <v>0</v>
      </c>
      <c r="I76" s="50"/>
      <c r="J76" s="45"/>
      <c r="K76" s="55"/>
      <c r="L76" s="56"/>
      <c r="M76" s="56"/>
      <c r="N76" s="56"/>
      <c r="O76" s="76" t="str">
        <f t="shared" si="8"/>
        <v>0</v>
      </c>
      <c r="P76" s="56"/>
      <c r="Q76" s="58"/>
      <c r="R76" s="76">
        <f t="shared" si="9"/>
        <v>0</v>
      </c>
      <c r="S76" s="80"/>
    </row>
    <row r="77" spans="1:19" x14ac:dyDescent="0.2">
      <c r="A77" s="46" t="s">
        <v>60</v>
      </c>
      <c r="B77" s="135" t="s">
        <v>116</v>
      </c>
      <c r="C77" s="135"/>
      <c r="D77" s="47"/>
      <c r="E77" s="77">
        <v>1</v>
      </c>
      <c r="F77" s="73">
        <f t="shared" si="7"/>
        <v>0</v>
      </c>
      <c r="G77" s="73">
        <f t="shared" si="6"/>
        <v>0</v>
      </c>
      <c r="H77" s="73">
        <f t="shared" si="1"/>
        <v>0</v>
      </c>
      <c r="I77" s="50"/>
      <c r="J77" s="45"/>
      <c r="K77" s="55"/>
      <c r="L77" s="56"/>
      <c r="M77" s="56"/>
      <c r="N77" s="56"/>
      <c r="O77" s="76" t="str">
        <f t="shared" si="8"/>
        <v>0</v>
      </c>
      <c r="P77" s="56"/>
      <c r="Q77" s="58"/>
      <c r="R77" s="76">
        <f t="shared" si="9"/>
        <v>0</v>
      </c>
      <c r="S77" s="80"/>
    </row>
    <row r="78" spans="1:19" x14ac:dyDescent="0.2">
      <c r="A78" s="46" t="s">
        <v>61</v>
      </c>
      <c r="B78" s="135" t="s">
        <v>116</v>
      </c>
      <c r="C78" s="135"/>
      <c r="D78" s="47"/>
      <c r="E78" s="77">
        <v>1</v>
      </c>
      <c r="F78" s="73">
        <f t="shared" si="7"/>
        <v>0</v>
      </c>
      <c r="G78" s="73">
        <f t="shared" si="6"/>
        <v>0</v>
      </c>
      <c r="H78" s="73">
        <f t="shared" si="1"/>
        <v>0</v>
      </c>
      <c r="I78" s="50"/>
      <c r="J78" s="45"/>
      <c r="K78" s="55"/>
      <c r="L78" s="56"/>
      <c r="M78" s="56"/>
      <c r="N78" s="56"/>
      <c r="O78" s="76" t="str">
        <f t="shared" si="8"/>
        <v>0</v>
      </c>
      <c r="P78" s="56"/>
      <c r="Q78" s="58"/>
      <c r="R78" s="76">
        <f t="shared" si="9"/>
        <v>0</v>
      </c>
      <c r="S78" s="80"/>
    </row>
    <row r="79" spans="1:19" x14ac:dyDescent="0.2">
      <c r="A79" s="46" t="s">
        <v>62</v>
      </c>
      <c r="B79" s="135" t="s">
        <v>116</v>
      </c>
      <c r="C79" s="135"/>
      <c r="D79" s="47"/>
      <c r="E79" s="77">
        <v>1</v>
      </c>
      <c r="F79" s="73">
        <f t="shared" si="7"/>
        <v>0</v>
      </c>
      <c r="G79" s="73">
        <f t="shared" si="6"/>
        <v>0</v>
      </c>
      <c r="H79" s="73">
        <f t="shared" si="1"/>
        <v>0</v>
      </c>
      <c r="I79" s="50"/>
      <c r="J79" s="45"/>
      <c r="K79" s="55"/>
      <c r="L79" s="56"/>
      <c r="M79" s="56"/>
      <c r="N79" s="56"/>
      <c r="O79" s="76" t="str">
        <f t="shared" si="8"/>
        <v>0</v>
      </c>
      <c r="P79" s="56"/>
      <c r="Q79" s="58"/>
      <c r="R79" s="76">
        <f t="shared" si="9"/>
        <v>0</v>
      </c>
      <c r="S79" s="80"/>
    </row>
    <row r="80" spans="1:19" x14ac:dyDescent="0.2">
      <c r="A80" s="46" t="s">
        <v>63</v>
      </c>
      <c r="B80" s="135" t="s">
        <v>116</v>
      </c>
      <c r="C80" s="135"/>
      <c r="D80" s="47"/>
      <c r="E80" s="77">
        <v>1</v>
      </c>
      <c r="F80" s="73">
        <f t="shared" si="7"/>
        <v>0</v>
      </c>
      <c r="G80" s="73">
        <f t="shared" si="6"/>
        <v>0</v>
      </c>
      <c r="H80" s="73">
        <f t="shared" si="1"/>
        <v>0</v>
      </c>
      <c r="I80" s="50"/>
      <c r="J80" s="45"/>
      <c r="K80" s="55"/>
      <c r="L80" s="56"/>
      <c r="M80" s="56"/>
      <c r="N80" s="56"/>
      <c r="O80" s="76" t="str">
        <f t="shared" si="8"/>
        <v>0</v>
      </c>
      <c r="P80" s="56"/>
      <c r="Q80" s="58"/>
      <c r="R80" s="76">
        <f t="shared" si="9"/>
        <v>0</v>
      </c>
      <c r="S80" s="80"/>
    </row>
    <row r="81" spans="1:19" x14ac:dyDescent="0.2">
      <c r="A81" s="46" t="s">
        <v>64</v>
      </c>
      <c r="B81" s="135" t="s">
        <v>116</v>
      </c>
      <c r="C81" s="135"/>
      <c r="D81" s="47"/>
      <c r="E81" s="77">
        <v>1</v>
      </c>
      <c r="F81" s="73">
        <f t="shared" si="7"/>
        <v>0</v>
      </c>
      <c r="G81" s="73">
        <f t="shared" si="6"/>
        <v>0</v>
      </c>
      <c r="H81" s="73">
        <f t="shared" si="1"/>
        <v>0</v>
      </c>
      <c r="I81" s="50"/>
      <c r="J81" s="45"/>
      <c r="K81" s="55"/>
      <c r="L81" s="56"/>
      <c r="M81" s="56"/>
      <c r="N81" s="56"/>
      <c r="O81" s="76" t="str">
        <f t="shared" si="8"/>
        <v>0</v>
      </c>
      <c r="P81" s="56"/>
      <c r="Q81" s="58"/>
      <c r="R81" s="76">
        <f t="shared" si="9"/>
        <v>0</v>
      </c>
      <c r="S81" s="80"/>
    </row>
    <row r="82" spans="1:19" x14ac:dyDescent="0.2">
      <c r="A82" s="46" t="s">
        <v>135</v>
      </c>
      <c r="B82" s="135" t="s">
        <v>116</v>
      </c>
      <c r="C82" s="135"/>
      <c r="D82" s="47"/>
      <c r="E82" s="77">
        <v>1</v>
      </c>
      <c r="F82" s="73">
        <f t="shared" si="7"/>
        <v>0</v>
      </c>
      <c r="G82" s="73">
        <f t="shared" si="6"/>
        <v>0</v>
      </c>
      <c r="H82" s="73">
        <f t="shared" si="1"/>
        <v>0</v>
      </c>
      <c r="I82" s="50"/>
      <c r="J82" s="45"/>
      <c r="K82" s="55"/>
      <c r="L82" s="56"/>
      <c r="M82" s="56"/>
      <c r="N82" s="56"/>
      <c r="O82" s="76" t="str">
        <f t="shared" si="8"/>
        <v>0</v>
      </c>
      <c r="P82" s="56"/>
      <c r="Q82" s="58"/>
      <c r="R82" s="76">
        <f t="shared" si="9"/>
        <v>0</v>
      </c>
      <c r="S82" s="80"/>
    </row>
    <row r="83" spans="1:19" x14ac:dyDescent="0.2">
      <c r="A83" s="46" t="s">
        <v>136</v>
      </c>
      <c r="B83" s="135" t="s">
        <v>116</v>
      </c>
      <c r="C83" s="135"/>
      <c r="D83" s="47"/>
      <c r="E83" s="77">
        <v>1</v>
      </c>
      <c r="F83" s="73">
        <f t="shared" si="7"/>
        <v>0</v>
      </c>
      <c r="G83" s="73">
        <f t="shared" si="6"/>
        <v>0</v>
      </c>
      <c r="H83" s="73">
        <f t="shared" si="1"/>
        <v>0</v>
      </c>
      <c r="I83" s="50"/>
      <c r="J83" s="45"/>
      <c r="K83" s="55"/>
      <c r="L83" s="56"/>
      <c r="M83" s="56"/>
      <c r="N83" s="56"/>
      <c r="O83" s="76" t="str">
        <f t="shared" si="8"/>
        <v>0</v>
      </c>
      <c r="P83" s="56"/>
      <c r="Q83" s="58"/>
      <c r="R83" s="76">
        <f t="shared" si="9"/>
        <v>0</v>
      </c>
      <c r="S83" s="80"/>
    </row>
    <row r="84" spans="1:19" x14ac:dyDescent="0.2">
      <c r="A84" s="46" t="s">
        <v>137</v>
      </c>
      <c r="B84" s="135" t="s">
        <v>116</v>
      </c>
      <c r="C84" s="135"/>
      <c r="D84" s="47"/>
      <c r="E84" s="77">
        <v>1</v>
      </c>
      <c r="F84" s="73">
        <f t="shared" si="7"/>
        <v>0</v>
      </c>
      <c r="G84" s="73">
        <f t="shared" si="6"/>
        <v>0</v>
      </c>
      <c r="H84" s="73">
        <f t="shared" si="1"/>
        <v>0</v>
      </c>
      <c r="I84" s="50"/>
      <c r="J84" s="45"/>
      <c r="K84" s="55"/>
      <c r="L84" s="56"/>
      <c r="M84" s="56"/>
      <c r="N84" s="56"/>
      <c r="O84" s="76" t="str">
        <f t="shared" si="8"/>
        <v>0</v>
      </c>
      <c r="P84" s="56"/>
      <c r="Q84" s="58"/>
      <c r="R84" s="76">
        <f t="shared" si="9"/>
        <v>0</v>
      </c>
      <c r="S84" s="80"/>
    </row>
    <row r="85" spans="1:19" x14ac:dyDescent="0.2">
      <c r="A85" s="46" t="s">
        <v>57</v>
      </c>
      <c r="B85" s="135" t="s">
        <v>116</v>
      </c>
      <c r="C85" s="135"/>
      <c r="D85" s="47"/>
      <c r="E85" s="77">
        <v>1</v>
      </c>
      <c r="F85" s="73">
        <f t="shared" si="7"/>
        <v>0</v>
      </c>
      <c r="G85" s="73">
        <f t="shared" si="6"/>
        <v>0</v>
      </c>
      <c r="H85" s="73">
        <f t="shared" si="1"/>
        <v>0</v>
      </c>
      <c r="I85" s="50"/>
      <c r="J85" s="45"/>
      <c r="K85" s="55"/>
      <c r="L85" s="56"/>
      <c r="M85" s="56"/>
      <c r="N85" s="56"/>
      <c r="O85" s="76" t="str">
        <f t="shared" si="8"/>
        <v>0</v>
      </c>
      <c r="P85" s="56"/>
      <c r="Q85" s="58"/>
      <c r="R85" s="76">
        <f t="shared" si="9"/>
        <v>0</v>
      </c>
      <c r="S85" s="80" t="str">
        <f t="shared" ca="1" si="10"/>
        <v xml:space="preserve"> </v>
      </c>
    </row>
    <row r="86" spans="1:19" x14ac:dyDescent="0.2">
      <c r="A86" s="46" t="s">
        <v>58</v>
      </c>
      <c r="B86" s="135" t="s">
        <v>116</v>
      </c>
      <c r="C86" s="135"/>
      <c r="D86" s="47"/>
      <c r="E86" s="77">
        <v>1</v>
      </c>
      <c r="F86" s="73">
        <f t="shared" si="7"/>
        <v>0</v>
      </c>
      <c r="G86" s="73">
        <f t="shared" si="6"/>
        <v>0</v>
      </c>
      <c r="H86" s="73">
        <f t="shared" si="1"/>
        <v>0</v>
      </c>
      <c r="I86" s="50"/>
      <c r="J86" s="45"/>
      <c r="K86" s="55"/>
      <c r="L86" s="56"/>
      <c r="M86" s="56"/>
      <c r="N86" s="56"/>
      <c r="O86" s="76" t="str">
        <f t="shared" si="8"/>
        <v>0</v>
      </c>
      <c r="P86" s="56"/>
      <c r="Q86" s="58"/>
      <c r="R86" s="76">
        <f t="shared" si="9"/>
        <v>0</v>
      </c>
      <c r="S86" s="80" t="str">
        <f t="shared" ca="1" si="10"/>
        <v xml:space="preserve"> </v>
      </c>
    </row>
    <row r="87" spans="1:19" x14ac:dyDescent="0.2">
      <c r="A87" s="46" t="s">
        <v>59</v>
      </c>
      <c r="B87" s="135" t="s">
        <v>116</v>
      </c>
      <c r="C87" s="135"/>
      <c r="D87" s="47"/>
      <c r="E87" s="77">
        <v>1</v>
      </c>
      <c r="F87" s="73">
        <f t="shared" si="7"/>
        <v>0</v>
      </c>
      <c r="G87" s="73">
        <f t="shared" si="6"/>
        <v>0</v>
      </c>
      <c r="H87" s="73">
        <f t="shared" si="1"/>
        <v>0</v>
      </c>
      <c r="I87" s="50"/>
      <c r="J87" s="45"/>
      <c r="K87" s="55"/>
      <c r="L87" s="56"/>
      <c r="M87" s="56"/>
      <c r="N87" s="56"/>
      <c r="O87" s="76" t="str">
        <f t="shared" si="8"/>
        <v>0</v>
      </c>
      <c r="P87" s="56"/>
      <c r="Q87" s="58"/>
      <c r="R87" s="76">
        <f t="shared" si="9"/>
        <v>0</v>
      </c>
      <c r="S87" s="80" t="str">
        <f t="shared" ca="1" si="10"/>
        <v xml:space="preserve"> </v>
      </c>
    </row>
    <row r="88" spans="1:19" x14ac:dyDescent="0.2">
      <c r="A88" s="46" t="s">
        <v>60</v>
      </c>
      <c r="B88" s="135" t="s">
        <v>116</v>
      </c>
      <c r="C88" s="135"/>
      <c r="D88" s="47"/>
      <c r="E88" s="77">
        <v>1</v>
      </c>
      <c r="F88" s="73">
        <f t="shared" si="7"/>
        <v>0</v>
      </c>
      <c r="G88" s="73">
        <f t="shared" si="6"/>
        <v>0</v>
      </c>
      <c r="H88" s="73">
        <f t="shared" si="1"/>
        <v>0</v>
      </c>
      <c r="I88" s="50"/>
      <c r="J88" s="45"/>
      <c r="K88" s="55"/>
      <c r="L88" s="56"/>
      <c r="M88" s="56"/>
      <c r="N88" s="56"/>
      <c r="O88" s="76" t="str">
        <f t="shared" si="8"/>
        <v>0</v>
      </c>
      <c r="P88" s="56"/>
      <c r="Q88" s="58"/>
      <c r="R88" s="76">
        <f t="shared" si="9"/>
        <v>0</v>
      </c>
      <c r="S88" s="80" t="str">
        <f t="shared" ca="1" si="10"/>
        <v xml:space="preserve"> </v>
      </c>
    </row>
    <row r="89" spans="1:19" x14ac:dyDescent="0.2">
      <c r="A89" s="46" t="s">
        <v>61</v>
      </c>
      <c r="B89" s="135" t="s">
        <v>116</v>
      </c>
      <c r="C89" s="135"/>
      <c r="D89" s="47"/>
      <c r="E89" s="77">
        <v>1</v>
      </c>
      <c r="F89" s="73">
        <f t="shared" si="7"/>
        <v>0</v>
      </c>
      <c r="G89" s="73">
        <f t="shared" si="6"/>
        <v>0</v>
      </c>
      <c r="H89" s="73">
        <f t="shared" si="1"/>
        <v>0</v>
      </c>
      <c r="I89" s="50"/>
      <c r="J89" s="45"/>
      <c r="K89" s="55"/>
      <c r="L89" s="56"/>
      <c r="M89" s="56"/>
      <c r="N89" s="56"/>
      <c r="O89" s="76" t="str">
        <f t="shared" si="8"/>
        <v>0</v>
      </c>
      <c r="P89" s="56"/>
      <c r="Q89" s="58"/>
      <c r="R89" s="76">
        <f t="shared" si="9"/>
        <v>0</v>
      </c>
      <c r="S89" s="80" t="str">
        <f t="shared" ca="1" si="10"/>
        <v xml:space="preserve"> </v>
      </c>
    </row>
    <row r="90" spans="1:19" x14ac:dyDescent="0.2">
      <c r="A90" s="46" t="s">
        <v>62</v>
      </c>
      <c r="B90" s="135" t="s">
        <v>116</v>
      </c>
      <c r="C90" s="135"/>
      <c r="D90" s="47"/>
      <c r="E90" s="77">
        <v>1</v>
      </c>
      <c r="F90" s="73">
        <f t="shared" si="7"/>
        <v>0</v>
      </c>
      <c r="G90" s="73">
        <f t="shared" si="6"/>
        <v>0</v>
      </c>
      <c r="H90" s="73">
        <f t="shared" si="1"/>
        <v>0</v>
      </c>
      <c r="I90" s="50"/>
      <c r="J90" s="45"/>
      <c r="K90" s="55"/>
      <c r="L90" s="56"/>
      <c r="M90" s="56"/>
      <c r="N90" s="56"/>
      <c r="O90" s="76" t="str">
        <f t="shared" si="8"/>
        <v>0</v>
      </c>
      <c r="P90" s="56"/>
      <c r="Q90" s="58"/>
      <c r="R90" s="76">
        <f t="shared" si="9"/>
        <v>0</v>
      </c>
      <c r="S90" s="80" t="str">
        <f t="shared" ca="1" si="10"/>
        <v xml:space="preserve"> </v>
      </c>
    </row>
    <row r="91" spans="1:19" x14ac:dyDescent="0.2">
      <c r="A91" s="46" t="s">
        <v>63</v>
      </c>
      <c r="B91" s="135" t="s">
        <v>116</v>
      </c>
      <c r="C91" s="135"/>
      <c r="D91" s="47"/>
      <c r="E91" s="77">
        <v>1</v>
      </c>
      <c r="F91" s="73">
        <f t="shared" si="7"/>
        <v>0</v>
      </c>
      <c r="G91" s="73">
        <f t="shared" si="6"/>
        <v>0</v>
      </c>
      <c r="H91" s="73">
        <f t="shared" si="1"/>
        <v>0</v>
      </c>
      <c r="I91" s="50"/>
      <c r="J91" s="45"/>
      <c r="K91" s="55"/>
      <c r="L91" s="56"/>
      <c r="M91" s="56"/>
      <c r="N91" s="56"/>
      <c r="O91" s="76" t="str">
        <f t="shared" si="8"/>
        <v>0</v>
      </c>
      <c r="P91" s="56"/>
      <c r="Q91" s="58"/>
      <c r="R91" s="76">
        <f t="shared" si="9"/>
        <v>0</v>
      </c>
      <c r="S91" s="80" t="str">
        <f t="shared" ca="1" si="10"/>
        <v xml:space="preserve"> </v>
      </c>
    </row>
    <row r="92" spans="1:19" x14ac:dyDescent="0.2">
      <c r="A92" s="46" t="s">
        <v>64</v>
      </c>
      <c r="B92" s="135" t="s">
        <v>116</v>
      </c>
      <c r="C92" s="135"/>
      <c r="D92" s="47"/>
      <c r="E92" s="77">
        <v>1</v>
      </c>
      <c r="F92" s="73">
        <f t="shared" si="7"/>
        <v>0</v>
      </c>
      <c r="G92" s="73">
        <f t="shared" si="6"/>
        <v>0</v>
      </c>
      <c r="H92" s="73">
        <f t="shared" si="1"/>
        <v>0</v>
      </c>
      <c r="I92" s="50"/>
      <c r="J92" s="45"/>
      <c r="K92" s="55"/>
      <c r="L92" s="56"/>
      <c r="M92" s="56"/>
      <c r="N92" s="56"/>
      <c r="O92" s="76" t="str">
        <f t="shared" si="8"/>
        <v>0</v>
      </c>
      <c r="P92" s="56"/>
      <c r="Q92" s="58"/>
      <c r="R92" s="76">
        <f t="shared" si="9"/>
        <v>0</v>
      </c>
      <c r="S92" s="80" t="str">
        <f t="shared" ca="1" si="10"/>
        <v xml:space="preserve"> </v>
      </c>
    </row>
    <row r="93" spans="1:19" x14ac:dyDescent="0.2">
      <c r="A93" s="46" t="s">
        <v>135</v>
      </c>
      <c r="B93" s="135" t="s">
        <v>116</v>
      </c>
      <c r="C93" s="135"/>
      <c r="D93" s="47"/>
      <c r="E93" s="77">
        <v>1</v>
      </c>
      <c r="F93" s="73">
        <f t="shared" si="7"/>
        <v>0</v>
      </c>
      <c r="G93" s="73">
        <f t="shared" si="6"/>
        <v>0</v>
      </c>
      <c r="H93" s="73">
        <f t="shared" si="1"/>
        <v>0</v>
      </c>
      <c r="I93" s="50"/>
      <c r="J93" s="45"/>
      <c r="K93" s="55"/>
      <c r="L93" s="56"/>
      <c r="M93" s="56"/>
      <c r="N93" s="56"/>
      <c r="O93" s="76" t="str">
        <f t="shared" si="8"/>
        <v>0</v>
      </c>
      <c r="P93" s="56"/>
      <c r="Q93" s="58"/>
      <c r="R93" s="76">
        <f t="shared" si="9"/>
        <v>0</v>
      </c>
      <c r="S93" s="80" t="str">
        <f t="shared" ca="1" si="10"/>
        <v xml:space="preserve"> </v>
      </c>
    </row>
    <row r="94" spans="1:19" x14ac:dyDescent="0.2">
      <c r="A94" s="46" t="s">
        <v>136</v>
      </c>
      <c r="B94" s="135" t="s">
        <v>116</v>
      </c>
      <c r="C94" s="135"/>
      <c r="D94" s="47"/>
      <c r="E94" s="77">
        <v>1</v>
      </c>
      <c r="F94" s="73">
        <f t="shared" si="7"/>
        <v>0</v>
      </c>
      <c r="G94" s="73">
        <f t="shared" si="6"/>
        <v>0</v>
      </c>
      <c r="H94" s="73">
        <f t="shared" si="1"/>
        <v>0</v>
      </c>
      <c r="I94" s="50"/>
      <c r="J94" s="45"/>
      <c r="K94" s="55"/>
      <c r="L94" s="56"/>
      <c r="M94" s="56"/>
      <c r="N94" s="56"/>
      <c r="O94" s="76" t="str">
        <f t="shared" si="8"/>
        <v>0</v>
      </c>
      <c r="P94" s="56"/>
      <c r="Q94" s="58"/>
      <c r="R94" s="76">
        <f t="shared" si="9"/>
        <v>0</v>
      </c>
      <c r="S94" s="80" t="str">
        <f t="shared" ca="1" si="10"/>
        <v xml:space="preserve"> </v>
      </c>
    </row>
    <row r="95" spans="1:19" x14ac:dyDescent="0.2">
      <c r="A95" s="46" t="s">
        <v>137</v>
      </c>
      <c r="B95" s="135" t="s">
        <v>116</v>
      </c>
      <c r="C95" s="135"/>
      <c r="D95" s="47"/>
      <c r="E95" s="77">
        <v>1</v>
      </c>
      <c r="F95" s="73">
        <f t="shared" si="7"/>
        <v>0</v>
      </c>
      <c r="G95" s="73">
        <f t="shared" si="6"/>
        <v>0</v>
      </c>
      <c r="H95" s="73">
        <f t="shared" si="1"/>
        <v>0</v>
      </c>
      <c r="I95" s="50"/>
      <c r="J95" s="45"/>
      <c r="K95" s="55"/>
      <c r="L95" s="56"/>
      <c r="M95" s="56"/>
      <c r="N95" s="56"/>
      <c r="O95" s="76" t="str">
        <f t="shared" si="8"/>
        <v>0</v>
      </c>
      <c r="P95" s="56"/>
      <c r="Q95" s="58"/>
      <c r="R95" s="76">
        <f t="shared" si="9"/>
        <v>0</v>
      </c>
      <c r="S95" s="80" t="str">
        <f t="shared" ca="1" si="10"/>
        <v xml:space="preserve"> </v>
      </c>
    </row>
    <row r="96" spans="1:19" x14ac:dyDescent="0.2">
      <c r="A96" s="46" t="s">
        <v>138</v>
      </c>
      <c r="B96" s="135" t="s">
        <v>116</v>
      </c>
      <c r="C96" s="135"/>
      <c r="D96" s="47"/>
      <c r="E96" s="77">
        <v>1</v>
      </c>
      <c r="F96" s="73">
        <f t="shared" si="7"/>
        <v>0</v>
      </c>
      <c r="G96" s="73">
        <f t="shared" si="6"/>
        <v>0</v>
      </c>
      <c r="H96" s="73">
        <f t="shared" si="1"/>
        <v>0</v>
      </c>
      <c r="I96" s="50"/>
      <c r="J96" s="45"/>
      <c r="K96" s="55"/>
      <c r="L96" s="56"/>
      <c r="M96" s="56"/>
      <c r="N96" s="56"/>
      <c r="O96" s="76" t="str">
        <f t="shared" si="8"/>
        <v>0</v>
      </c>
      <c r="P96" s="56"/>
      <c r="Q96" s="58"/>
      <c r="R96" s="76">
        <f t="shared" si="9"/>
        <v>0</v>
      </c>
      <c r="S96" s="80" t="str">
        <f t="shared" ca="1" si="10"/>
        <v xml:space="preserve"> </v>
      </c>
    </row>
    <row r="97" spans="1:19" x14ac:dyDescent="0.2">
      <c r="A97" s="46" t="s">
        <v>139</v>
      </c>
      <c r="B97" s="135" t="s">
        <v>116</v>
      </c>
      <c r="C97" s="135"/>
      <c r="D97" s="47"/>
      <c r="E97" s="77">
        <v>1</v>
      </c>
      <c r="F97" s="73">
        <f t="shared" si="7"/>
        <v>0</v>
      </c>
      <c r="G97" s="73">
        <f t="shared" si="6"/>
        <v>0</v>
      </c>
      <c r="H97" s="73">
        <f t="shared" si="1"/>
        <v>0</v>
      </c>
      <c r="I97" s="50"/>
      <c r="J97" s="45"/>
      <c r="K97" s="55"/>
      <c r="L97" s="56"/>
      <c r="M97" s="56"/>
      <c r="N97" s="56"/>
      <c r="O97" s="76" t="str">
        <f t="shared" si="8"/>
        <v>0</v>
      </c>
      <c r="P97" s="56"/>
      <c r="Q97" s="58"/>
      <c r="R97" s="76">
        <f t="shared" si="9"/>
        <v>0</v>
      </c>
      <c r="S97" s="80" t="str">
        <f t="shared" ca="1" si="10"/>
        <v xml:space="preserve"> </v>
      </c>
    </row>
    <row r="98" spans="1:19" ht="39" customHeight="1" x14ac:dyDescent="0.2">
      <c r="A98" s="51" t="s">
        <v>65</v>
      </c>
      <c r="B98" s="136" t="s">
        <v>79</v>
      </c>
      <c r="C98" s="137"/>
      <c r="D98" s="137"/>
      <c r="E98" s="137"/>
      <c r="F98" s="138"/>
      <c r="G98" s="74">
        <f>SUM(G99:G148)</f>
        <v>0</v>
      </c>
      <c r="H98" s="74">
        <f>SUM(H99:H148)</f>
        <v>0</v>
      </c>
      <c r="I98" s="60"/>
      <c r="J98" s="45"/>
      <c r="K98" s="54" t="s">
        <v>181</v>
      </c>
    </row>
    <row r="99" spans="1:19" x14ac:dyDescent="0.2">
      <c r="A99" s="151" t="s">
        <v>66</v>
      </c>
      <c r="B99" s="154" t="s">
        <v>112</v>
      </c>
      <c r="C99" s="50" t="s">
        <v>113</v>
      </c>
      <c r="D99" s="157" t="s">
        <v>5</v>
      </c>
      <c r="E99" s="160"/>
      <c r="F99" s="145" t="str">
        <f>IFERROR(ROUND(AVERAGE(K99:K103),2),"0")</f>
        <v>0</v>
      </c>
      <c r="G99" s="145">
        <f>ROUND(E99*F99,2)</f>
        <v>0</v>
      </c>
      <c r="H99" s="145">
        <f>ROUND(G99*$D$7,2)</f>
        <v>0</v>
      </c>
      <c r="I99" s="148"/>
      <c r="J99" s="61"/>
      <c r="K99" s="56"/>
    </row>
    <row r="100" spans="1:19" x14ac:dyDescent="0.2">
      <c r="A100" s="152"/>
      <c r="B100" s="155"/>
      <c r="C100" s="50" t="s">
        <v>113</v>
      </c>
      <c r="D100" s="158"/>
      <c r="E100" s="161"/>
      <c r="F100" s="146"/>
      <c r="G100" s="146"/>
      <c r="H100" s="146"/>
      <c r="I100" s="149"/>
      <c r="J100" s="61"/>
      <c r="K100" s="56"/>
    </row>
    <row r="101" spans="1:19" x14ac:dyDescent="0.2">
      <c r="A101" s="152"/>
      <c r="B101" s="155"/>
      <c r="C101" s="50" t="s">
        <v>113</v>
      </c>
      <c r="D101" s="158"/>
      <c r="E101" s="161"/>
      <c r="F101" s="146"/>
      <c r="G101" s="146"/>
      <c r="H101" s="146"/>
      <c r="I101" s="149"/>
      <c r="J101" s="61"/>
      <c r="K101" s="56"/>
    </row>
    <row r="102" spans="1:19" x14ac:dyDescent="0.2">
      <c r="A102" s="152"/>
      <c r="B102" s="155"/>
      <c r="C102" s="50" t="s">
        <v>113</v>
      </c>
      <c r="D102" s="158"/>
      <c r="E102" s="161"/>
      <c r="F102" s="146"/>
      <c r="G102" s="146"/>
      <c r="H102" s="146"/>
      <c r="I102" s="149"/>
      <c r="J102" s="61"/>
      <c r="K102" s="56"/>
    </row>
    <row r="103" spans="1:19" x14ac:dyDescent="0.2">
      <c r="A103" s="153"/>
      <c r="B103" s="156"/>
      <c r="C103" s="50" t="s">
        <v>113</v>
      </c>
      <c r="D103" s="159"/>
      <c r="E103" s="162"/>
      <c r="F103" s="147"/>
      <c r="G103" s="147"/>
      <c r="H103" s="147"/>
      <c r="I103" s="150"/>
      <c r="J103" s="61"/>
      <c r="K103" s="56"/>
    </row>
    <row r="104" spans="1:19" x14ac:dyDescent="0.2">
      <c r="A104" s="151" t="s">
        <v>67</v>
      </c>
      <c r="B104" s="154" t="s">
        <v>112</v>
      </c>
      <c r="C104" s="50" t="s">
        <v>113</v>
      </c>
      <c r="D104" s="157" t="s">
        <v>5</v>
      </c>
      <c r="E104" s="160"/>
      <c r="F104" s="145" t="str">
        <f t="shared" ref="F104" si="11">IFERROR(ROUND(AVERAGE(K104:K108),2),"0")</f>
        <v>0</v>
      </c>
      <c r="G104" s="145">
        <f>ROUND(E104*F104,2)</f>
        <v>0</v>
      </c>
      <c r="H104" s="145">
        <f>ROUND(G104*$D$7,2)</f>
        <v>0</v>
      </c>
      <c r="I104" s="148"/>
      <c r="J104" s="61"/>
      <c r="K104" s="56"/>
    </row>
    <row r="105" spans="1:19" x14ac:dyDescent="0.2">
      <c r="A105" s="152"/>
      <c r="B105" s="155"/>
      <c r="C105" s="50" t="s">
        <v>113</v>
      </c>
      <c r="D105" s="158"/>
      <c r="E105" s="161"/>
      <c r="F105" s="146"/>
      <c r="G105" s="146"/>
      <c r="H105" s="146"/>
      <c r="I105" s="149"/>
      <c r="J105" s="61"/>
      <c r="K105" s="56"/>
    </row>
    <row r="106" spans="1:19" x14ac:dyDescent="0.2">
      <c r="A106" s="152"/>
      <c r="B106" s="155"/>
      <c r="C106" s="50" t="s">
        <v>113</v>
      </c>
      <c r="D106" s="158"/>
      <c r="E106" s="161"/>
      <c r="F106" s="146"/>
      <c r="G106" s="146"/>
      <c r="H106" s="146"/>
      <c r="I106" s="149"/>
      <c r="J106" s="61"/>
      <c r="K106" s="56"/>
    </row>
    <row r="107" spans="1:19" x14ac:dyDescent="0.2">
      <c r="A107" s="152"/>
      <c r="B107" s="155"/>
      <c r="C107" s="50" t="s">
        <v>113</v>
      </c>
      <c r="D107" s="158"/>
      <c r="E107" s="161"/>
      <c r="F107" s="146"/>
      <c r="G107" s="146"/>
      <c r="H107" s="146"/>
      <c r="I107" s="149"/>
      <c r="J107" s="61"/>
      <c r="K107" s="56"/>
    </row>
    <row r="108" spans="1:19" x14ac:dyDescent="0.2">
      <c r="A108" s="153"/>
      <c r="B108" s="156"/>
      <c r="C108" s="50" t="s">
        <v>113</v>
      </c>
      <c r="D108" s="159"/>
      <c r="E108" s="162"/>
      <c r="F108" s="147"/>
      <c r="G108" s="147"/>
      <c r="H108" s="147"/>
      <c r="I108" s="150"/>
      <c r="J108" s="61"/>
      <c r="K108" s="56"/>
    </row>
    <row r="109" spans="1:19" x14ac:dyDescent="0.2">
      <c r="A109" s="151" t="s">
        <v>68</v>
      </c>
      <c r="B109" s="154" t="s">
        <v>112</v>
      </c>
      <c r="C109" s="50" t="s">
        <v>113</v>
      </c>
      <c r="D109" s="157" t="s">
        <v>5</v>
      </c>
      <c r="E109" s="160"/>
      <c r="F109" s="145" t="str">
        <f t="shared" ref="F109" si="12">IFERROR(ROUND(AVERAGE(K109:K113),2),"0")</f>
        <v>0</v>
      </c>
      <c r="G109" s="145">
        <f>ROUND(E109*F109,2)</f>
        <v>0</v>
      </c>
      <c r="H109" s="145">
        <f>ROUND(G109*$D$7,2)</f>
        <v>0</v>
      </c>
      <c r="I109" s="148"/>
      <c r="J109" s="61"/>
      <c r="K109" s="56"/>
    </row>
    <row r="110" spans="1:19" x14ac:dyDescent="0.2">
      <c r="A110" s="152"/>
      <c r="B110" s="155"/>
      <c r="C110" s="50" t="s">
        <v>113</v>
      </c>
      <c r="D110" s="158"/>
      <c r="E110" s="161"/>
      <c r="F110" s="146"/>
      <c r="G110" s="146"/>
      <c r="H110" s="146"/>
      <c r="I110" s="149"/>
      <c r="J110" s="61"/>
      <c r="K110" s="56"/>
    </row>
    <row r="111" spans="1:19" x14ac:dyDescent="0.2">
      <c r="A111" s="152"/>
      <c r="B111" s="155"/>
      <c r="C111" s="50" t="s">
        <v>113</v>
      </c>
      <c r="D111" s="158"/>
      <c r="E111" s="161"/>
      <c r="F111" s="146"/>
      <c r="G111" s="146"/>
      <c r="H111" s="146"/>
      <c r="I111" s="149"/>
      <c r="J111" s="61"/>
      <c r="K111" s="56"/>
    </row>
    <row r="112" spans="1:19" x14ac:dyDescent="0.2">
      <c r="A112" s="152"/>
      <c r="B112" s="155"/>
      <c r="C112" s="50" t="s">
        <v>113</v>
      </c>
      <c r="D112" s="158"/>
      <c r="E112" s="161"/>
      <c r="F112" s="146"/>
      <c r="G112" s="146"/>
      <c r="H112" s="146"/>
      <c r="I112" s="149"/>
      <c r="J112" s="61"/>
      <c r="K112" s="56"/>
    </row>
    <row r="113" spans="1:11" x14ac:dyDescent="0.2">
      <c r="A113" s="153"/>
      <c r="B113" s="156"/>
      <c r="C113" s="50" t="s">
        <v>113</v>
      </c>
      <c r="D113" s="159"/>
      <c r="E113" s="162"/>
      <c r="F113" s="147"/>
      <c r="G113" s="147"/>
      <c r="H113" s="147"/>
      <c r="I113" s="150"/>
      <c r="J113" s="61"/>
      <c r="K113" s="56"/>
    </row>
    <row r="114" spans="1:11" x14ac:dyDescent="0.2">
      <c r="A114" s="151" t="s">
        <v>69</v>
      </c>
      <c r="B114" s="154" t="s">
        <v>112</v>
      </c>
      <c r="C114" s="50" t="s">
        <v>113</v>
      </c>
      <c r="D114" s="157" t="s">
        <v>5</v>
      </c>
      <c r="E114" s="160"/>
      <c r="F114" s="145" t="str">
        <f t="shared" ref="F114" si="13">IFERROR(ROUND(AVERAGE(K114:K118),2),"0")</f>
        <v>0</v>
      </c>
      <c r="G114" s="145">
        <f>ROUND(E114*F114,2)</f>
        <v>0</v>
      </c>
      <c r="H114" s="145">
        <f>ROUND(G114*$D$7,2)</f>
        <v>0</v>
      </c>
      <c r="I114" s="148"/>
      <c r="J114" s="61"/>
      <c r="K114" s="56"/>
    </row>
    <row r="115" spans="1:11" x14ac:dyDescent="0.2">
      <c r="A115" s="152"/>
      <c r="B115" s="155"/>
      <c r="C115" s="50" t="s">
        <v>113</v>
      </c>
      <c r="D115" s="158"/>
      <c r="E115" s="161"/>
      <c r="F115" s="146"/>
      <c r="G115" s="146"/>
      <c r="H115" s="146"/>
      <c r="I115" s="149"/>
      <c r="J115" s="61"/>
      <c r="K115" s="56"/>
    </row>
    <row r="116" spans="1:11" x14ac:dyDescent="0.2">
      <c r="A116" s="152"/>
      <c r="B116" s="155"/>
      <c r="C116" s="50" t="s">
        <v>113</v>
      </c>
      <c r="D116" s="158"/>
      <c r="E116" s="161"/>
      <c r="F116" s="146"/>
      <c r="G116" s="146"/>
      <c r="H116" s="146"/>
      <c r="I116" s="149"/>
      <c r="J116" s="61"/>
      <c r="K116" s="56"/>
    </row>
    <row r="117" spans="1:11" x14ac:dyDescent="0.2">
      <c r="A117" s="152"/>
      <c r="B117" s="155"/>
      <c r="C117" s="50" t="s">
        <v>113</v>
      </c>
      <c r="D117" s="158"/>
      <c r="E117" s="161"/>
      <c r="F117" s="146"/>
      <c r="G117" s="146"/>
      <c r="H117" s="146"/>
      <c r="I117" s="149"/>
      <c r="J117" s="61"/>
      <c r="K117" s="56"/>
    </row>
    <row r="118" spans="1:11" x14ac:dyDescent="0.2">
      <c r="A118" s="153"/>
      <c r="B118" s="156"/>
      <c r="C118" s="50" t="s">
        <v>113</v>
      </c>
      <c r="D118" s="159"/>
      <c r="E118" s="162"/>
      <c r="F118" s="147"/>
      <c r="G118" s="147"/>
      <c r="H118" s="147"/>
      <c r="I118" s="150"/>
      <c r="J118" s="61"/>
      <c r="K118" s="56"/>
    </row>
    <row r="119" spans="1:11" x14ac:dyDescent="0.2">
      <c r="A119" s="151" t="s">
        <v>70</v>
      </c>
      <c r="B119" s="154" t="s">
        <v>112</v>
      </c>
      <c r="C119" s="50" t="s">
        <v>113</v>
      </c>
      <c r="D119" s="157" t="s">
        <v>5</v>
      </c>
      <c r="E119" s="160"/>
      <c r="F119" s="145" t="str">
        <f t="shared" ref="F119" si="14">IFERROR(ROUND(AVERAGE(K119:K123),2),"0")</f>
        <v>0</v>
      </c>
      <c r="G119" s="145">
        <f>ROUND(E119*F119,2)</f>
        <v>0</v>
      </c>
      <c r="H119" s="145">
        <f>ROUND(G119*$D$7,2)</f>
        <v>0</v>
      </c>
      <c r="I119" s="148"/>
      <c r="J119" s="61"/>
      <c r="K119" s="56"/>
    </row>
    <row r="120" spans="1:11" x14ac:dyDescent="0.2">
      <c r="A120" s="152"/>
      <c r="B120" s="155"/>
      <c r="C120" s="50" t="s">
        <v>113</v>
      </c>
      <c r="D120" s="158"/>
      <c r="E120" s="161"/>
      <c r="F120" s="146"/>
      <c r="G120" s="146"/>
      <c r="H120" s="146"/>
      <c r="I120" s="149"/>
      <c r="J120" s="61"/>
      <c r="K120" s="56"/>
    </row>
    <row r="121" spans="1:11" x14ac:dyDescent="0.2">
      <c r="A121" s="152"/>
      <c r="B121" s="155"/>
      <c r="C121" s="50" t="s">
        <v>113</v>
      </c>
      <c r="D121" s="158"/>
      <c r="E121" s="161"/>
      <c r="F121" s="146"/>
      <c r="G121" s="146"/>
      <c r="H121" s="146"/>
      <c r="I121" s="149"/>
      <c r="J121" s="61"/>
      <c r="K121" s="56"/>
    </row>
    <row r="122" spans="1:11" x14ac:dyDescent="0.2">
      <c r="A122" s="152"/>
      <c r="B122" s="155"/>
      <c r="C122" s="50" t="s">
        <v>113</v>
      </c>
      <c r="D122" s="158"/>
      <c r="E122" s="161"/>
      <c r="F122" s="146"/>
      <c r="G122" s="146"/>
      <c r="H122" s="146"/>
      <c r="I122" s="149"/>
      <c r="J122" s="61"/>
      <c r="K122" s="56"/>
    </row>
    <row r="123" spans="1:11" x14ac:dyDescent="0.2">
      <c r="A123" s="153"/>
      <c r="B123" s="156"/>
      <c r="C123" s="50" t="s">
        <v>113</v>
      </c>
      <c r="D123" s="159"/>
      <c r="E123" s="162"/>
      <c r="F123" s="147"/>
      <c r="G123" s="147"/>
      <c r="H123" s="147"/>
      <c r="I123" s="150"/>
      <c r="J123" s="61"/>
      <c r="K123" s="56"/>
    </row>
    <row r="124" spans="1:11" x14ac:dyDescent="0.2">
      <c r="A124" s="151" t="s">
        <v>74</v>
      </c>
      <c r="B124" s="154" t="s">
        <v>112</v>
      </c>
      <c r="C124" s="50" t="s">
        <v>113</v>
      </c>
      <c r="D124" s="157" t="s">
        <v>5</v>
      </c>
      <c r="E124" s="160"/>
      <c r="F124" s="145" t="str">
        <f t="shared" ref="F124" si="15">IFERROR(ROUND(AVERAGE(K124:K128),2),"0")</f>
        <v>0</v>
      </c>
      <c r="G124" s="145">
        <f>ROUND(E124*F124,2)</f>
        <v>0</v>
      </c>
      <c r="H124" s="145">
        <f>ROUND(G124*$D$7,2)</f>
        <v>0</v>
      </c>
      <c r="I124" s="148"/>
      <c r="J124" s="61"/>
      <c r="K124" s="56"/>
    </row>
    <row r="125" spans="1:11" x14ac:dyDescent="0.2">
      <c r="A125" s="152"/>
      <c r="B125" s="155"/>
      <c r="C125" s="50" t="s">
        <v>113</v>
      </c>
      <c r="D125" s="158"/>
      <c r="E125" s="161"/>
      <c r="F125" s="146"/>
      <c r="G125" s="146"/>
      <c r="H125" s="146"/>
      <c r="I125" s="149"/>
      <c r="J125" s="61"/>
      <c r="K125" s="56"/>
    </row>
    <row r="126" spans="1:11" x14ac:dyDescent="0.2">
      <c r="A126" s="152"/>
      <c r="B126" s="155"/>
      <c r="C126" s="50" t="s">
        <v>113</v>
      </c>
      <c r="D126" s="158"/>
      <c r="E126" s="161"/>
      <c r="F126" s="146"/>
      <c r="G126" s="146"/>
      <c r="H126" s="146"/>
      <c r="I126" s="149"/>
      <c r="J126" s="61"/>
      <c r="K126" s="56"/>
    </row>
    <row r="127" spans="1:11" x14ac:dyDescent="0.2">
      <c r="A127" s="152"/>
      <c r="B127" s="155"/>
      <c r="C127" s="50" t="s">
        <v>113</v>
      </c>
      <c r="D127" s="158"/>
      <c r="E127" s="161"/>
      <c r="F127" s="146"/>
      <c r="G127" s="146"/>
      <c r="H127" s="146"/>
      <c r="I127" s="149"/>
      <c r="J127" s="61"/>
      <c r="K127" s="56"/>
    </row>
    <row r="128" spans="1:11" x14ac:dyDescent="0.2">
      <c r="A128" s="153"/>
      <c r="B128" s="156"/>
      <c r="C128" s="50" t="s">
        <v>113</v>
      </c>
      <c r="D128" s="159"/>
      <c r="E128" s="162"/>
      <c r="F128" s="147"/>
      <c r="G128" s="147"/>
      <c r="H128" s="147"/>
      <c r="I128" s="150"/>
      <c r="J128" s="61"/>
      <c r="K128" s="56"/>
    </row>
    <row r="129" spans="1:11" x14ac:dyDescent="0.2">
      <c r="A129" s="151" t="s">
        <v>75</v>
      </c>
      <c r="B129" s="154" t="s">
        <v>112</v>
      </c>
      <c r="C129" s="50" t="s">
        <v>113</v>
      </c>
      <c r="D129" s="157" t="s">
        <v>5</v>
      </c>
      <c r="E129" s="160"/>
      <c r="F129" s="145" t="str">
        <f t="shared" ref="F129" si="16">IFERROR(ROUND(AVERAGE(K129:K133),2),"0")</f>
        <v>0</v>
      </c>
      <c r="G129" s="145">
        <f>ROUND(E129*F129,2)</f>
        <v>0</v>
      </c>
      <c r="H129" s="145">
        <f>ROUND(G129*$D$7,2)</f>
        <v>0</v>
      </c>
      <c r="I129" s="148"/>
      <c r="J129" s="61"/>
      <c r="K129" s="56"/>
    </row>
    <row r="130" spans="1:11" x14ac:dyDescent="0.2">
      <c r="A130" s="152"/>
      <c r="B130" s="155"/>
      <c r="C130" s="50" t="s">
        <v>113</v>
      </c>
      <c r="D130" s="158"/>
      <c r="E130" s="161"/>
      <c r="F130" s="146"/>
      <c r="G130" s="146"/>
      <c r="H130" s="146"/>
      <c r="I130" s="149"/>
      <c r="J130" s="61"/>
      <c r="K130" s="56"/>
    </row>
    <row r="131" spans="1:11" x14ac:dyDescent="0.2">
      <c r="A131" s="152"/>
      <c r="B131" s="155"/>
      <c r="C131" s="50" t="s">
        <v>113</v>
      </c>
      <c r="D131" s="158"/>
      <c r="E131" s="161"/>
      <c r="F131" s="146"/>
      <c r="G131" s="146"/>
      <c r="H131" s="146"/>
      <c r="I131" s="149"/>
      <c r="J131" s="61"/>
      <c r="K131" s="56"/>
    </row>
    <row r="132" spans="1:11" x14ac:dyDescent="0.2">
      <c r="A132" s="152"/>
      <c r="B132" s="155"/>
      <c r="C132" s="50" t="s">
        <v>113</v>
      </c>
      <c r="D132" s="158"/>
      <c r="E132" s="161"/>
      <c r="F132" s="146"/>
      <c r="G132" s="146"/>
      <c r="H132" s="146"/>
      <c r="I132" s="149"/>
      <c r="J132" s="61"/>
      <c r="K132" s="56"/>
    </row>
    <row r="133" spans="1:11" x14ac:dyDescent="0.2">
      <c r="A133" s="153"/>
      <c r="B133" s="156"/>
      <c r="C133" s="50" t="s">
        <v>113</v>
      </c>
      <c r="D133" s="159"/>
      <c r="E133" s="162"/>
      <c r="F133" s="147"/>
      <c r="G133" s="147"/>
      <c r="H133" s="147"/>
      <c r="I133" s="150"/>
      <c r="J133" s="61"/>
      <c r="K133" s="56"/>
    </row>
    <row r="134" spans="1:11" x14ac:dyDescent="0.2">
      <c r="A134" s="151" t="s">
        <v>76</v>
      </c>
      <c r="B134" s="154" t="s">
        <v>112</v>
      </c>
      <c r="C134" s="50" t="s">
        <v>113</v>
      </c>
      <c r="D134" s="157" t="s">
        <v>5</v>
      </c>
      <c r="E134" s="160"/>
      <c r="F134" s="145" t="str">
        <f t="shared" ref="F134" si="17">IFERROR(ROUND(AVERAGE(K134:K138),2),"0")</f>
        <v>0</v>
      </c>
      <c r="G134" s="145">
        <f>ROUND(E134*F134,2)</f>
        <v>0</v>
      </c>
      <c r="H134" s="145">
        <f>ROUND(G134*$D$7,2)</f>
        <v>0</v>
      </c>
      <c r="I134" s="148"/>
      <c r="J134" s="61"/>
      <c r="K134" s="56"/>
    </row>
    <row r="135" spans="1:11" x14ac:dyDescent="0.2">
      <c r="A135" s="152"/>
      <c r="B135" s="155"/>
      <c r="C135" s="50" t="s">
        <v>113</v>
      </c>
      <c r="D135" s="158"/>
      <c r="E135" s="161"/>
      <c r="F135" s="146"/>
      <c r="G135" s="146"/>
      <c r="H135" s="146"/>
      <c r="I135" s="149"/>
      <c r="J135" s="61"/>
      <c r="K135" s="56"/>
    </row>
    <row r="136" spans="1:11" x14ac:dyDescent="0.2">
      <c r="A136" s="152"/>
      <c r="B136" s="155"/>
      <c r="C136" s="50" t="s">
        <v>113</v>
      </c>
      <c r="D136" s="158"/>
      <c r="E136" s="161"/>
      <c r="F136" s="146"/>
      <c r="G136" s="146"/>
      <c r="H136" s="146"/>
      <c r="I136" s="149"/>
      <c r="J136" s="61"/>
      <c r="K136" s="56"/>
    </row>
    <row r="137" spans="1:11" x14ac:dyDescent="0.2">
      <c r="A137" s="152"/>
      <c r="B137" s="155"/>
      <c r="C137" s="50" t="s">
        <v>113</v>
      </c>
      <c r="D137" s="158"/>
      <c r="E137" s="161"/>
      <c r="F137" s="146"/>
      <c r="G137" s="146"/>
      <c r="H137" s="146"/>
      <c r="I137" s="149"/>
      <c r="J137" s="61"/>
      <c r="K137" s="56"/>
    </row>
    <row r="138" spans="1:11" x14ac:dyDescent="0.2">
      <c r="A138" s="153"/>
      <c r="B138" s="156"/>
      <c r="C138" s="50" t="s">
        <v>113</v>
      </c>
      <c r="D138" s="159"/>
      <c r="E138" s="162"/>
      <c r="F138" s="147"/>
      <c r="G138" s="147"/>
      <c r="H138" s="147"/>
      <c r="I138" s="150"/>
      <c r="J138" s="61"/>
      <c r="K138" s="56"/>
    </row>
    <row r="139" spans="1:11" x14ac:dyDescent="0.2">
      <c r="A139" s="151" t="s">
        <v>77</v>
      </c>
      <c r="B139" s="154" t="s">
        <v>112</v>
      </c>
      <c r="C139" s="50" t="s">
        <v>113</v>
      </c>
      <c r="D139" s="157" t="s">
        <v>5</v>
      </c>
      <c r="E139" s="160"/>
      <c r="F139" s="145" t="str">
        <f t="shared" ref="F139" si="18">IFERROR(ROUND(AVERAGE(K139:K143),2),"0")</f>
        <v>0</v>
      </c>
      <c r="G139" s="145">
        <f>ROUND(E139*F139,2)</f>
        <v>0</v>
      </c>
      <c r="H139" s="145">
        <f>ROUND(G139*$D$7,2)</f>
        <v>0</v>
      </c>
      <c r="I139" s="148"/>
      <c r="J139" s="61"/>
      <c r="K139" s="56"/>
    </row>
    <row r="140" spans="1:11" x14ac:dyDescent="0.2">
      <c r="A140" s="152"/>
      <c r="B140" s="155"/>
      <c r="C140" s="50" t="s">
        <v>113</v>
      </c>
      <c r="D140" s="158"/>
      <c r="E140" s="161"/>
      <c r="F140" s="146"/>
      <c r="G140" s="146"/>
      <c r="H140" s="146"/>
      <c r="I140" s="149"/>
      <c r="J140" s="61"/>
      <c r="K140" s="56"/>
    </row>
    <row r="141" spans="1:11" x14ac:dyDescent="0.2">
      <c r="A141" s="152"/>
      <c r="B141" s="155"/>
      <c r="C141" s="50" t="s">
        <v>113</v>
      </c>
      <c r="D141" s="158"/>
      <c r="E141" s="161"/>
      <c r="F141" s="146"/>
      <c r="G141" s="146"/>
      <c r="H141" s="146"/>
      <c r="I141" s="149"/>
      <c r="J141" s="61"/>
      <c r="K141" s="56"/>
    </row>
    <row r="142" spans="1:11" x14ac:dyDescent="0.2">
      <c r="A142" s="152"/>
      <c r="B142" s="155"/>
      <c r="C142" s="50" t="s">
        <v>113</v>
      </c>
      <c r="D142" s="158"/>
      <c r="E142" s="161"/>
      <c r="F142" s="146"/>
      <c r="G142" s="146"/>
      <c r="H142" s="146"/>
      <c r="I142" s="149"/>
      <c r="J142" s="61"/>
      <c r="K142" s="56"/>
    </row>
    <row r="143" spans="1:11" x14ac:dyDescent="0.2">
      <c r="A143" s="153"/>
      <c r="B143" s="156"/>
      <c r="C143" s="50" t="s">
        <v>113</v>
      </c>
      <c r="D143" s="159"/>
      <c r="E143" s="162"/>
      <c r="F143" s="147"/>
      <c r="G143" s="147"/>
      <c r="H143" s="147"/>
      <c r="I143" s="150"/>
      <c r="J143" s="61"/>
      <c r="K143" s="56"/>
    </row>
    <row r="144" spans="1:11" x14ac:dyDescent="0.2">
      <c r="A144" s="151" t="s">
        <v>78</v>
      </c>
      <c r="B144" s="154" t="s">
        <v>112</v>
      </c>
      <c r="C144" s="50" t="s">
        <v>113</v>
      </c>
      <c r="D144" s="157" t="s">
        <v>5</v>
      </c>
      <c r="E144" s="160"/>
      <c r="F144" s="145" t="str">
        <f t="shared" ref="F144" si="19">IFERROR(ROUND(AVERAGE(K144:K148),2),"0")</f>
        <v>0</v>
      </c>
      <c r="G144" s="145">
        <f>ROUND(E144*F144,2)</f>
        <v>0</v>
      </c>
      <c r="H144" s="145">
        <f>ROUND(G144*$D$7,2)</f>
        <v>0</v>
      </c>
      <c r="I144" s="148"/>
      <c r="J144" s="61"/>
      <c r="K144" s="56"/>
    </row>
    <row r="145" spans="1:11" x14ac:dyDescent="0.2">
      <c r="A145" s="152"/>
      <c r="B145" s="155"/>
      <c r="C145" s="50" t="s">
        <v>113</v>
      </c>
      <c r="D145" s="158"/>
      <c r="E145" s="161"/>
      <c r="F145" s="146"/>
      <c r="G145" s="146"/>
      <c r="H145" s="146"/>
      <c r="I145" s="149"/>
      <c r="J145" s="61"/>
      <c r="K145" s="56"/>
    </row>
    <row r="146" spans="1:11" x14ac:dyDescent="0.2">
      <c r="A146" s="152"/>
      <c r="B146" s="155"/>
      <c r="C146" s="50" t="s">
        <v>113</v>
      </c>
      <c r="D146" s="158"/>
      <c r="E146" s="161"/>
      <c r="F146" s="146"/>
      <c r="G146" s="146"/>
      <c r="H146" s="146"/>
      <c r="I146" s="149"/>
      <c r="J146" s="61"/>
      <c r="K146" s="56"/>
    </row>
    <row r="147" spans="1:11" x14ac:dyDescent="0.2">
      <c r="A147" s="152"/>
      <c r="B147" s="155"/>
      <c r="C147" s="50" t="s">
        <v>113</v>
      </c>
      <c r="D147" s="158"/>
      <c r="E147" s="161"/>
      <c r="F147" s="146"/>
      <c r="G147" s="146"/>
      <c r="H147" s="146"/>
      <c r="I147" s="149"/>
      <c r="J147" s="61"/>
      <c r="K147" s="56"/>
    </row>
    <row r="148" spans="1:11" x14ac:dyDescent="0.2">
      <c r="A148" s="153"/>
      <c r="B148" s="156"/>
      <c r="C148" s="50" t="s">
        <v>113</v>
      </c>
      <c r="D148" s="159"/>
      <c r="E148" s="162"/>
      <c r="F148" s="147"/>
      <c r="G148" s="147"/>
      <c r="H148" s="147"/>
      <c r="I148" s="150"/>
      <c r="J148" s="61"/>
      <c r="K148" s="56"/>
    </row>
    <row r="149" spans="1:11" ht="12.75" customHeight="1" x14ac:dyDescent="0.2">
      <c r="A149" s="51" t="s">
        <v>71</v>
      </c>
      <c r="B149" s="136" t="s">
        <v>80</v>
      </c>
      <c r="C149" s="137"/>
      <c r="D149" s="137"/>
      <c r="E149" s="137"/>
      <c r="F149" s="138"/>
      <c r="G149" s="74">
        <f>SUM(G150,G157,G164,G171,G178,G185,G192,G199,G206,G213)</f>
        <v>0</v>
      </c>
      <c r="H149" s="74">
        <f>SUM(H150,H157,H164,H171,H178,H185,H192,H199,H206,H213)</f>
        <v>0</v>
      </c>
      <c r="I149" s="60"/>
      <c r="J149" s="45"/>
    </row>
    <row r="150" spans="1:11" x14ac:dyDescent="0.2">
      <c r="A150" s="142" t="s">
        <v>182</v>
      </c>
      <c r="B150" s="139" t="s">
        <v>149</v>
      </c>
      <c r="C150" s="62" t="s">
        <v>150</v>
      </c>
      <c r="D150" s="63"/>
      <c r="E150" s="64"/>
      <c r="F150" s="57"/>
      <c r="G150" s="75">
        <f>SUM(G151:G156)</f>
        <v>0</v>
      </c>
      <c r="H150" s="75">
        <f>ROUND(G150*$D$7,2)</f>
        <v>0</v>
      </c>
      <c r="I150" s="139"/>
    </row>
    <row r="151" spans="1:11" x14ac:dyDescent="0.2">
      <c r="A151" s="143"/>
      <c r="B151" s="140"/>
      <c r="C151" s="65" t="s">
        <v>151</v>
      </c>
      <c r="D151" s="66"/>
      <c r="E151" s="67"/>
      <c r="F151" s="56"/>
      <c r="G151" s="76">
        <f t="shared" ref="G151:G156" si="20">ROUND(E151*F151,2)</f>
        <v>0</v>
      </c>
      <c r="H151" s="68"/>
      <c r="I151" s="140"/>
    </row>
    <row r="152" spans="1:11" ht="13.5" customHeight="1" x14ac:dyDescent="0.2">
      <c r="A152" s="143"/>
      <c r="B152" s="140"/>
      <c r="C152" s="65" t="s">
        <v>152</v>
      </c>
      <c r="D152" s="66"/>
      <c r="E152" s="67"/>
      <c r="F152" s="56"/>
      <c r="G152" s="76">
        <f t="shared" si="20"/>
        <v>0</v>
      </c>
      <c r="H152" s="68"/>
      <c r="I152" s="140"/>
    </row>
    <row r="153" spans="1:11" x14ac:dyDescent="0.2">
      <c r="A153" s="143"/>
      <c r="B153" s="140"/>
      <c r="C153" s="65" t="s">
        <v>153</v>
      </c>
      <c r="D153" s="66"/>
      <c r="E153" s="67"/>
      <c r="F153" s="56"/>
      <c r="G153" s="76">
        <f t="shared" si="20"/>
        <v>0</v>
      </c>
      <c r="H153" s="68"/>
      <c r="I153" s="140"/>
    </row>
    <row r="154" spans="1:11" x14ac:dyDescent="0.2">
      <c r="A154" s="143"/>
      <c r="B154" s="140"/>
      <c r="C154" s="65" t="s">
        <v>154</v>
      </c>
      <c r="D154" s="66"/>
      <c r="E154" s="67"/>
      <c r="F154" s="56"/>
      <c r="G154" s="76">
        <f t="shared" si="20"/>
        <v>0</v>
      </c>
      <c r="H154" s="68"/>
      <c r="I154" s="140"/>
    </row>
    <row r="155" spans="1:11" x14ac:dyDescent="0.2">
      <c r="A155" s="143"/>
      <c r="B155" s="140"/>
      <c r="C155" s="68" t="s">
        <v>155</v>
      </c>
      <c r="D155" s="66"/>
      <c r="E155" s="67"/>
      <c r="F155" s="56"/>
      <c r="G155" s="76">
        <f t="shared" si="20"/>
        <v>0</v>
      </c>
      <c r="H155" s="68"/>
      <c r="I155" s="140"/>
    </row>
    <row r="156" spans="1:11" x14ac:dyDescent="0.2">
      <c r="A156" s="144"/>
      <c r="B156" s="141"/>
      <c r="C156" s="68" t="s">
        <v>155</v>
      </c>
      <c r="D156" s="66"/>
      <c r="E156" s="67"/>
      <c r="F156" s="56"/>
      <c r="G156" s="76">
        <f t="shared" si="20"/>
        <v>0</v>
      </c>
      <c r="H156" s="68"/>
      <c r="I156" s="141"/>
    </row>
    <row r="157" spans="1:11" ht="12.75" customHeight="1" x14ac:dyDescent="0.2">
      <c r="A157" s="142" t="s">
        <v>183</v>
      </c>
      <c r="B157" s="139" t="s">
        <v>149</v>
      </c>
      <c r="C157" s="62" t="s">
        <v>150</v>
      </c>
      <c r="D157" s="63"/>
      <c r="E157" s="64"/>
      <c r="F157" s="57"/>
      <c r="G157" s="75">
        <f>SUM(G158:G163)</f>
        <v>0</v>
      </c>
      <c r="H157" s="75">
        <f>ROUND(G157*$D$7,2)</f>
        <v>0</v>
      </c>
      <c r="I157" s="139"/>
    </row>
    <row r="158" spans="1:11" x14ac:dyDescent="0.2">
      <c r="A158" s="143"/>
      <c r="B158" s="140"/>
      <c r="C158" s="65" t="s">
        <v>151</v>
      </c>
      <c r="D158" s="66"/>
      <c r="E158" s="67"/>
      <c r="F158" s="56"/>
      <c r="G158" s="76">
        <f t="shared" ref="G158:G163" si="21">ROUND(E158*F158,2)</f>
        <v>0</v>
      </c>
      <c r="H158" s="68"/>
      <c r="I158" s="140"/>
    </row>
    <row r="159" spans="1:11" x14ac:dyDescent="0.2">
      <c r="A159" s="143"/>
      <c r="B159" s="140"/>
      <c r="C159" s="65" t="s">
        <v>152</v>
      </c>
      <c r="D159" s="66"/>
      <c r="E159" s="67"/>
      <c r="F159" s="56"/>
      <c r="G159" s="76">
        <f t="shared" si="21"/>
        <v>0</v>
      </c>
      <c r="H159" s="68"/>
      <c r="I159" s="140"/>
    </row>
    <row r="160" spans="1:11" x14ac:dyDescent="0.2">
      <c r="A160" s="143"/>
      <c r="B160" s="140"/>
      <c r="C160" s="65" t="s">
        <v>153</v>
      </c>
      <c r="D160" s="66"/>
      <c r="E160" s="67"/>
      <c r="F160" s="56"/>
      <c r="G160" s="76">
        <f t="shared" si="21"/>
        <v>0</v>
      </c>
      <c r="H160" s="68"/>
      <c r="I160" s="140"/>
    </row>
    <row r="161" spans="1:9" x14ac:dyDescent="0.2">
      <c r="A161" s="143"/>
      <c r="B161" s="140"/>
      <c r="C161" s="65" t="s">
        <v>154</v>
      </c>
      <c r="D161" s="66"/>
      <c r="E161" s="67"/>
      <c r="F161" s="56"/>
      <c r="G161" s="76">
        <f t="shared" si="21"/>
        <v>0</v>
      </c>
      <c r="H161" s="68"/>
      <c r="I161" s="140"/>
    </row>
    <row r="162" spans="1:9" x14ac:dyDescent="0.2">
      <c r="A162" s="143"/>
      <c r="B162" s="140"/>
      <c r="C162" s="68" t="s">
        <v>155</v>
      </c>
      <c r="D162" s="66"/>
      <c r="E162" s="67"/>
      <c r="F162" s="56"/>
      <c r="G162" s="76">
        <f t="shared" si="21"/>
        <v>0</v>
      </c>
      <c r="H162" s="68"/>
      <c r="I162" s="140"/>
    </row>
    <row r="163" spans="1:9" x14ac:dyDescent="0.2">
      <c r="A163" s="144"/>
      <c r="B163" s="141"/>
      <c r="C163" s="68" t="s">
        <v>155</v>
      </c>
      <c r="D163" s="66"/>
      <c r="E163" s="67"/>
      <c r="F163" s="56"/>
      <c r="G163" s="76">
        <f t="shared" si="21"/>
        <v>0</v>
      </c>
      <c r="H163" s="68"/>
      <c r="I163" s="141"/>
    </row>
    <row r="164" spans="1:9" ht="12.75" customHeight="1" x14ac:dyDescent="0.2">
      <c r="A164" s="142" t="s">
        <v>184</v>
      </c>
      <c r="B164" s="139" t="s">
        <v>149</v>
      </c>
      <c r="C164" s="62" t="s">
        <v>150</v>
      </c>
      <c r="D164" s="63"/>
      <c r="E164" s="64"/>
      <c r="F164" s="57"/>
      <c r="G164" s="75">
        <f>SUM(G165:G170)</f>
        <v>0</v>
      </c>
      <c r="H164" s="75">
        <f>ROUND(G164*$D$7,2)</f>
        <v>0</v>
      </c>
      <c r="I164" s="139"/>
    </row>
    <row r="165" spans="1:9" x14ac:dyDescent="0.2">
      <c r="A165" s="143"/>
      <c r="B165" s="140"/>
      <c r="C165" s="65" t="s">
        <v>151</v>
      </c>
      <c r="D165" s="66"/>
      <c r="E165" s="67"/>
      <c r="F165" s="56"/>
      <c r="G165" s="76">
        <f t="shared" ref="G165:G170" si="22">ROUND(E165*F165,2)</f>
        <v>0</v>
      </c>
      <c r="H165" s="68"/>
      <c r="I165" s="140"/>
    </row>
    <row r="166" spans="1:9" x14ac:dyDescent="0.2">
      <c r="A166" s="143"/>
      <c r="B166" s="140"/>
      <c r="C166" s="65" t="s">
        <v>152</v>
      </c>
      <c r="D166" s="66"/>
      <c r="E166" s="67"/>
      <c r="F166" s="56"/>
      <c r="G166" s="76">
        <f t="shared" si="22"/>
        <v>0</v>
      </c>
      <c r="H166" s="68"/>
      <c r="I166" s="140"/>
    </row>
    <row r="167" spans="1:9" x14ac:dyDescent="0.2">
      <c r="A167" s="143"/>
      <c r="B167" s="140"/>
      <c r="C167" s="65" t="s">
        <v>153</v>
      </c>
      <c r="D167" s="66"/>
      <c r="E167" s="67"/>
      <c r="F167" s="56"/>
      <c r="G167" s="76">
        <f t="shared" si="22"/>
        <v>0</v>
      </c>
      <c r="H167" s="68"/>
      <c r="I167" s="140"/>
    </row>
    <row r="168" spans="1:9" x14ac:dyDescent="0.2">
      <c r="A168" s="143"/>
      <c r="B168" s="140"/>
      <c r="C168" s="65" t="s">
        <v>154</v>
      </c>
      <c r="D168" s="66"/>
      <c r="E168" s="67"/>
      <c r="F168" s="56"/>
      <c r="G168" s="76">
        <f t="shared" si="22"/>
        <v>0</v>
      </c>
      <c r="H168" s="68"/>
      <c r="I168" s="140"/>
    </row>
    <row r="169" spans="1:9" x14ac:dyDescent="0.2">
      <c r="A169" s="143"/>
      <c r="B169" s="140"/>
      <c r="C169" s="68" t="s">
        <v>155</v>
      </c>
      <c r="D169" s="66"/>
      <c r="E169" s="67"/>
      <c r="F169" s="56"/>
      <c r="G169" s="76">
        <f t="shared" si="22"/>
        <v>0</v>
      </c>
      <c r="H169" s="68"/>
      <c r="I169" s="140"/>
    </row>
    <row r="170" spans="1:9" x14ac:dyDescent="0.2">
      <c r="A170" s="144"/>
      <c r="B170" s="141"/>
      <c r="C170" s="68" t="s">
        <v>155</v>
      </c>
      <c r="D170" s="66"/>
      <c r="E170" s="67"/>
      <c r="F170" s="56"/>
      <c r="G170" s="76">
        <f t="shared" si="22"/>
        <v>0</v>
      </c>
      <c r="H170" s="68"/>
      <c r="I170" s="141"/>
    </row>
    <row r="171" spans="1:9" ht="12.75" customHeight="1" x14ac:dyDescent="0.2">
      <c r="A171" s="142" t="s">
        <v>185</v>
      </c>
      <c r="B171" s="139" t="s">
        <v>149</v>
      </c>
      <c r="C171" s="62" t="s">
        <v>150</v>
      </c>
      <c r="D171" s="63"/>
      <c r="E171" s="64"/>
      <c r="F171" s="57"/>
      <c r="G171" s="75">
        <f>SUM(G172:G177)</f>
        <v>0</v>
      </c>
      <c r="H171" s="75">
        <f>ROUND(G171*$D$7,2)</f>
        <v>0</v>
      </c>
      <c r="I171" s="139"/>
    </row>
    <row r="172" spans="1:9" ht="12.75" customHeight="1" x14ac:dyDescent="0.2">
      <c r="A172" s="143"/>
      <c r="B172" s="140"/>
      <c r="C172" s="65" t="s">
        <v>151</v>
      </c>
      <c r="D172" s="66"/>
      <c r="E172" s="67"/>
      <c r="F172" s="56"/>
      <c r="G172" s="76">
        <f t="shared" ref="G172:G177" si="23">ROUND(E172*F172,2)</f>
        <v>0</v>
      </c>
      <c r="H172" s="68"/>
      <c r="I172" s="140"/>
    </row>
    <row r="173" spans="1:9" ht="12.75" customHeight="1" x14ac:dyDescent="0.2">
      <c r="A173" s="143"/>
      <c r="B173" s="140"/>
      <c r="C173" s="65" t="s">
        <v>152</v>
      </c>
      <c r="D173" s="66"/>
      <c r="E173" s="67"/>
      <c r="F173" s="56"/>
      <c r="G173" s="76">
        <f t="shared" si="23"/>
        <v>0</v>
      </c>
      <c r="H173" s="68"/>
      <c r="I173" s="140"/>
    </row>
    <row r="174" spans="1:9" ht="12.75" customHeight="1" x14ac:dyDescent="0.2">
      <c r="A174" s="143"/>
      <c r="B174" s="140"/>
      <c r="C174" s="65" t="s">
        <v>153</v>
      </c>
      <c r="D174" s="66"/>
      <c r="E174" s="67"/>
      <c r="F174" s="56"/>
      <c r="G174" s="76">
        <f t="shared" si="23"/>
        <v>0</v>
      </c>
      <c r="H174" s="68"/>
      <c r="I174" s="140"/>
    </row>
    <row r="175" spans="1:9" ht="12.75" customHeight="1" x14ac:dyDescent="0.2">
      <c r="A175" s="143"/>
      <c r="B175" s="140"/>
      <c r="C175" s="65" t="s">
        <v>154</v>
      </c>
      <c r="D175" s="66"/>
      <c r="E175" s="67"/>
      <c r="F175" s="56"/>
      <c r="G175" s="76">
        <f t="shared" si="23"/>
        <v>0</v>
      </c>
      <c r="H175" s="68"/>
      <c r="I175" s="140"/>
    </row>
    <row r="176" spans="1:9" ht="12.75" customHeight="1" x14ac:dyDescent="0.2">
      <c r="A176" s="143"/>
      <c r="B176" s="140"/>
      <c r="C176" s="68" t="s">
        <v>155</v>
      </c>
      <c r="D176" s="66"/>
      <c r="E176" s="67"/>
      <c r="F176" s="56"/>
      <c r="G176" s="76">
        <f t="shared" si="23"/>
        <v>0</v>
      </c>
      <c r="H176" s="68"/>
      <c r="I176" s="140"/>
    </row>
    <row r="177" spans="1:9" ht="12.75" customHeight="1" x14ac:dyDescent="0.2">
      <c r="A177" s="144"/>
      <c r="B177" s="141"/>
      <c r="C177" s="68" t="s">
        <v>155</v>
      </c>
      <c r="D177" s="66"/>
      <c r="E177" s="67"/>
      <c r="F177" s="56"/>
      <c r="G177" s="76">
        <f t="shared" si="23"/>
        <v>0</v>
      </c>
      <c r="H177" s="68"/>
      <c r="I177" s="141"/>
    </row>
    <row r="178" spans="1:9" ht="12.75" customHeight="1" x14ac:dyDescent="0.2">
      <c r="A178" s="142" t="s">
        <v>186</v>
      </c>
      <c r="B178" s="139" t="s">
        <v>149</v>
      </c>
      <c r="C178" s="62" t="s">
        <v>150</v>
      </c>
      <c r="D178" s="63"/>
      <c r="E178" s="64"/>
      <c r="F178" s="57"/>
      <c r="G178" s="75">
        <f>SUM(G179:G184)</f>
        <v>0</v>
      </c>
      <c r="H178" s="75">
        <f>ROUND(G178*$D$7,2)</f>
        <v>0</v>
      </c>
      <c r="I178" s="139"/>
    </row>
    <row r="179" spans="1:9" ht="12.75" customHeight="1" x14ac:dyDescent="0.2">
      <c r="A179" s="143"/>
      <c r="B179" s="140"/>
      <c r="C179" s="65" t="s">
        <v>151</v>
      </c>
      <c r="D179" s="66"/>
      <c r="E179" s="67"/>
      <c r="F179" s="56"/>
      <c r="G179" s="76">
        <f t="shared" ref="G179:G184" si="24">ROUND(E179*F179,2)</f>
        <v>0</v>
      </c>
      <c r="H179" s="68"/>
      <c r="I179" s="140"/>
    </row>
    <row r="180" spans="1:9" ht="12.75" customHeight="1" x14ac:dyDescent="0.2">
      <c r="A180" s="143"/>
      <c r="B180" s="140"/>
      <c r="C180" s="65" t="s">
        <v>152</v>
      </c>
      <c r="D180" s="66"/>
      <c r="E180" s="67"/>
      <c r="F180" s="56"/>
      <c r="G180" s="76">
        <f t="shared" si="24"/>
        <v>0</v>
      </c>
      <c r="H180" s="68"/>
      <c r="I180" s="140"/>
    </row>
    <row r="181" spans="1:9" ht="12.75" customHeight="1" x14ac:dyDescent="0.2">
      <c r="A181" s="143"/>
      <c r="B181" s="140"/>
      <c r="C181" s="65" t="s">
        <v>153</v>
      </c>
      <c r="D181" s="66"/>
      <c r="E181" s="67"/>
      <c r="F181" s="56"/>
      <c r="G181" s="76">
        <f t="shared" si="24"/>
        <v>0</v>
      </c>
      <c r="H181" s="68"/>
      <c r="I181" s="140"/>
    </row>
    <row r="182" spans="1:9" ht="12.75" customHeight="1" x14ac:dyDescent="0.2">
      <c r="A182" s="143"/>
      <c r="B182" s="140"/>
      <c r="C182" s="65" t="s">
        <v>154</v>
      </c>
      <c r="D182" s="66"/>
      <c r="E182" s="67"/>
      <c r="F182" s="56"/>
      <c r="G182" s="76">
        <f t="shared" si="24"/>
        <v>0</v>
      </c>
      <c r="H182" s="68"/>
      <c r="I182" s="140"/>
    </row>
    <row r="183" spans="1:9" ht="12.75" customHeight="1" x14ac:dyDescent="0.2">
      <c r="A183" s="143"/>
      <c r="B183" s="140"/>
      <c r="C183" s="68" t="s">
        <v>155</v>
      </c>
      <c r="D183" s="66"/>
      <c r="E183" s="67"/>
      <c r="F183" s="56"/>
      <c r="G183" s="76">
        <f t="shared" si="24"/>
        <v>0</v>
      </c>
      <c r="H183" s="68"/>
      <c r="I183" s="140"/>
    </row>
    <row r="184" spans="1:9" ht="12.75" customHeight="1" x14ac:dyDescent="0.2">
      <c r="A184" s="144"/>
      <c r="B184" s="141"/>
      <c r="C184" s="68" t="s">
        <v>155</v>
      </c>
      <c r="D184" s="66"/>
      <c r="E184" s="67"/>
      <c r="F184" s="56"/>
      <c r="G184" s="76">
        <f t="shared" si="24"/>
        <v>0</v>
      </c>
      <c r="H184" s="68"/>
      <c r="I184" s="141"/>
    </row>
    <row r="185" spans="1:9" ht="12.75" customHeight="1" x14ac:dyDescent="0.2">
      <c r="A185" s="142" t="s">
        <v>187</v>
      </c>
      <c r="B185" s="139" t="s">
        <v>149</v>
      </c>
      <c r="C185" s="62" t="s">
        <v>150</v>
      </c>
      <c r="D185" s="63"/>
      <c r="E185" s="64"/>
      <c r="F185" s="57"/>
      <c r="G185" s="75">
        <f>SUM(G186:G191)</f>
        <v>0</v>
      </c>
      <c r="H185" s="75">
        <f>ROUND(G185*$D$7,2)</f>
        <v>0</v>
      </c>
      <c r="I185" s="139"/>
    </row>
    <row r="186" spans="1:9" ht="12.75" customHeight="1" x14ac:dyDescent="0.2">
      <c r="A186" s="143"/>
      <c r="B186" s="140"/>
      <c r="C186" s="65" t="s">
        <v>151</v>
      </c>
      <c r="D186" s="66"/>
      <c r="E186" s="67"/>
      <c r="F186" s="56"/>
      <c r="G186" s="76">
        <f t="shared" ref="G186:G191" si="25">ROUND(E186*F186,2)</f>
        <v>0</v>
      </c>
      <c r="H186" s="68"/>
      <c r="I186" s="140"/>
    </row>
    <row r="187" spans="1:9" ht="12.75" customHeight="1" x14ac:dyDescent="0.2">
      <c r="A187" s="143"/>
      <c r="B187" s="140"/>
      <c r="C187" s="65" t="s">
        <v>152</v>
      </c>
      <c r="D187" s="66"/>
      <c r="E187" s="67"/>
      <c r="F187" s="56"/>
      <c r="G187" s="76">
        <f t="shared" si="25"/>
        <v>0</v>
      </c>
      <c r="H187" s="68"/>
      <c r="I187" s="140"/>
    </row>
    <row r="188" spans="1:9" ht="12.75" customHeight="1" x14ac:dyDescent="0.2">
      <c r="A188" s="143"/>
      <c r="B188" s="140"/>
      <c r="C188" s="65" t="s">
        <v>153</v>
      </c>
      <c r="D188" s="66"/>
      <c r="E188" s="67"/>
      <c r="F188" s="56"/>
      <c r="G188" s="76">
        <f t="shared" si="25"/>
        <v>0</v>
      </c>
      <c r="H188" s="68"/>
      <c r="I188" s="140"/>
    </row>
    <row r="189" spans="1:9" ht="12.75" customHeight="1" x14ac:dyDescent="0.2">
      <c r="A189" s="143"/>
      <c r="B189" s="140"/>
      <c r="C189" s="65" t="s">
        <v>154</v>
      </c>
      <c r="D189" s="66"/>
      <c r="E189" s="67"/>
      <c r="F189" s="56"/>
      <c r="G189" s="76">
        <f t="shared" si="25"/>
        <v>0</v>
      </c>
      <c r="H189" s="68"/>
      <c r="I189" s="140"/>
    </row>
    <row r="190" spans="1:9" ht="12.75" customHeight="1" x14ac:dyDescent="0.2">
      <c r="A190" s="143"/>
      <c r="B190" s="140"/>
      <c r="C190" s="68" t="s">
        <v>155</v>
      </c>
      <c r="D190" s="66"/>
      <c r="E190" s="67"/>
      <c r="F190" s="56"/>
      <c r="G190" s="76">
        <f t="shared" si="25"/>
        <v>0</v>
      </c>
      <c r="H190" s="68"/>
      <c r="I190" s="140"/>
    </row>
    <row r="191" spans="1:9" ht="12.75" customHeight="1" x14ac:dyDescent="0.2">
      <c r="A191" s="144"/>
      <c r="B191" s="141"/>
      <c r="C191" s="68" t="s">
        <v>155</v>
      </c>
      <c r="D191" s="66"/>
      <c r="E191" s="67"/>
      <c r="F191" s="56"/>
      <c r="G191" s="76">
        <f t="shared" si="25"/>
        <v>0</v>
      </c>
      <c r="H191" s="68"/>
      <c r="I191" s="141"/>
    </row>
    <row r="192" spans="1:9" ht="12.75" customHeight="1" x14ac:dyDescent="0.2">
      <c r="A192" s="142" t="s">
        <v>188</v>
      </c>
      <c r="B192" s="139" t="s">
        <v>149</v>
      </c>
      <c r="C192" s="62" t="s">
        <v>150</v>
      </c>
      <c r="D192" s="63"/>
      <c r="E192" s="64"/>
      <c r="F192" s="57"/>
      <c r="G192" s="75">
        <f>SUM(G193:G198)</f>
        <v>0</v>
      </c>
      <c r="H192" s="75">
        <f>ROUND(G192*$D$7,2)</f>
        <v>0</v>
      </c>
      <c r="I192" s="139"/>
    </row>
    <row r="193" spans="1:9" ht="12.75" customHeight="1" x14ac:dyDescent="0.2">
      <c r="A193" s="143"/>
      <c r="B193" s="140"/>
      <c r="C193" s="65" t="s">
        <v>151</v>
      </c>
      <c r="D193" s="66"/>
      <c r="E193" s="67"/>
      <c r="F193" s="56"/>
      <c r="G193" s="76">
        <f t="shared" ref="G193:G198" si="26">ROUND(E193*F193,2)</f>
        <v>0</v>
      </c>
      <c r="H193" s="68"/>
      <c r="I193" s="140"/>
    </row>
    <row r="194" spans="1:9" ht="12.75" customHeight="1" x14ac:dyDescent="0.2">
      <c r="A194" s="143"/>
      <c r="B194" s="140"/>
      <c r="C194" s="65" t="s">
        <v>152</v>
      </c>
      <c r="D194" s="66"/>
      <c r="E194" s="67"/>
      <c r="F194" s="56"/>
      <c r="G194" s="76">
        <f t="shared" si="26"/>
        <v>0</v>
      </c>
      <c r="H194" s="68"/>
      <c r="I194" s="140"/>
    </row>
    <row r="195" spans="1:9" ht="12.75" customHeight="1" x14ac:dyDescent="0.2">
      <c r="A195" s="143"/>
      <c r="B195" s="140"/>
      <c r="C195" s="65" t="s">
        <v>153</v>
      </c>
      <c r="D195" s="66"/>
      <c r="E195" s="67"/>
      <c r="F195" s="56"/>
      <c r="G195" s="76">
        <f t="shared" si="26"/>
        <v>0</v>
      </c>
      <c r="H195" s="68"/>
      <c r="I195" s="140"/>
    </row>
    <row r="196" spans="1:9" ht="12.75" customHeight="1" x14ac:dyDescent="0.2">
      <c r="A196" s="143"/>
      <c r="B196" s="140"/>
      <c r="C196" s="65" t="s">
        <v>154</v>
      </c>
      <c r="D196" s="66"/>
      <c r="E196" s="67"/>
      <c r="F196" s="56"/>
      <c r="G196" s="76">
        <f t="shared" si="26"/>
        <v>0</v>
      </c>
      <c r="H196" s="68"/>
      <c r="I196" s="140"/>
    </row>
    <row r="197" spans="1:9" ht="12.75" customHeight="1" x14ac:dyDescent="0.2">
      <c r="A197" s="143"/>
      <c r="B197" s="140"/>
      <c r="C197" s="68" t="s">
        <v>155</v>
      </c>
      <c r="D197" s="66"/>
      <c r="E197" s="67"/>
      <c r="F197" s="56"/>
      <c r="G197" s="76">
        <f t="shared" si="26"/>
        <v>0</v>
      </c>
      <c r="H197" s="68"/>
      <c r="I197" s="140"/>
    </row>
    <row r="198" spans="1:9" ht="12.75" customHeight="1" x14ac:dyDescent="0.2">
      <c r="A198" s="144"/>
      <c r="B198" s="141"/>
      <c r="C198" s="68" t="s">
        <v>155</v>
      </c>
      <c r="D198" s="66"/>
      <c r="E198" s="67"/>
      <c r="F198" s="56"/>
      <c r="G198" s="76">
        <f t="shared" si="26"/>
        <v>0</v>
      </c>
      <c r="H198" s="68"/>
      <c r="I198" s="141"/>
    </row>
    <row r="199" spans="1:9" ht="12.75" customHeight="1" x14ac:dyDescent="0.2">
      <c r="A199" s="142" t="s">
        <v>189</v>
      </c>
      <c r="B199" s="139" t="s">
        <v>149</v>
      </c>
      <c r="C199" s="62" t="s">
        <v>150</v>
      </c>
      <c r="D199" s="63"/>
      <c r="E199" s="64"/>
      <c r="F199" s="57"/>
      <c r="G199" s="75">
        <f>SUM(G200:G205)</f>
        <v>0</v>
      </c>
      <c r="H199" s="75">
        <f>ROUND(G199*$D$7,2)</f>
        <v>0</v>
      </c>
      <c r="I199" s="139"/>
    </row>
    <row r="200" spans="1:9" ht="12.75" customHeight="1" x14ac:dyDescent="0.2">
      <c r="A200" s="143"/>
      <c r="B200" s="140"/>
      <c r="C200" s="65" t="s">
        <v>151</v>
      </c>
      <c r="D200" s="66"/>
      <c r="E200" s="67"/>
      <c r="F200" s="56"/>
      <c r="G200" s="76">
        <f t="shared" ref="G200:G205" si="27">ROUND(E200*F200,2)</f>
        <v>0</v>
      </c>
      <c r="H200" s="68"/>
      <c r="I200" s="140"/>
    </row>
    <row r="201" spans="1:9" ht="12.75" customHeight="1" x14ac:dyDescent="0.2">
      <c r="A201" s="143"/>
      <c r="B201" s="140"/>
      <c r="C201" s="65" t="s">
        <v>152</v>
      </c>
      <c r="D201" s="66"/>
      <c r="E201" s="67"/>
      <c r="F201" s="56"/>
      <c r="G201" s="76">
        <f t="shared" si="27"/>
        <v>0</v>
      </c>
      <c r="H201" s="68"/>
      <c r="I201" s="140"/>
    </row>
    <row r="202" spans="1:9" ht="12.75" customHeight="1" x14ac:dyDescent="0.2">
      <c r="A202" s="143"/>
      <c r="B202" s="140"/>
      <c r="C202" s="65" t="s">
        <v>153</v>
      </c>
      <c r="D202" s="66"/>
      <c r="E202" s="67"/>
      <c r="F202" s="56"/>
      <c r="G202" s="76">
        <f t="shared" si="27"/>
        <v>0</v>
      </c>
      <c r="H202" s="68"/>
      <c r="I202" s="140"/>
    </row>
    <row r="203" spans="1:9" ht="12.75" customHeight="1" x14ac:dyDescent="0.2">
      <c r="A203" s="143"/>
      <c r="B203" s="140"/>
      <c r="C203" s="65" t="s">
        <v>154</v>
      </c>
      <c r="D203" s="66"/>
      <c r="E203" s="67"/>
      <c r="F203" s="56"/>
      <c r="G203" s="76">
        <f t="shared" si="27"/>
        <v>0</v>
      </c>
      <c r="H203" s="68"/>
      <c r="I203" s="140"/>
    </row>
    <row r="204" spans="1:9" ht="12.75" customHeight="1" x14ac:dyDescent="0.2">
      <c r="A204" s="143"/>
      <c r="B204" s="140"/>
      <c r="C204" s="68" t="s">
        <v>155</v>
      </c>
      <c r="D204" s="66"/>
      <c r="E204" s="67"/>
      <c r="F204" s="56"/>
      <c r="G204" s="76">
        <f t="shared" si="27"/>
        <v>0</v>
      </c>
      <c r="H204" s="68"/>
      <c r="I204" s="140"/>
    </row>
    <row r="205" spans="1:9" ht="12.75" customHeight="1" x14ac:dyDescent="0.2">
      <c r="A205" s="144"/>
      <c r="B205" s="141"/>
      <c r="C205" s="68" t="s">
        <v>155</v>
      </c>
      <c r="D205" s="66"/>
      <c r="E205" s="67"/>
      <c r="F205" s="56"/>
      <c r="G205" s="76">
        <f t="shared" si="27"/>
        <v>0</v>
      </c>
      <c r="H205" s="68"/>
      <c r="I205" s="141"/>
    </row>
    <row r="206" spans="1:9" ht="12.75" customHeight="1" x14ac:dyDescent="0.2">
      <c r="A206" s="142" t="s">
        <v>190</v>
      </c>
      <c r="B206" s="139" t="s">
        <v>149</v>
      </c>
      <c r="C206" s="62" t="s">
        <v>150</v>
      </c>
      <c r="D206" s="63"/>
      <c r="E206" s="64"/>
      <c r="F206" s="57"/>
      <c r="G206" s="75">
        <f>SUM(G207:G212)</f>
        <v>0</v>
      </c>
      <c r="H206" s="75">
        <f>ROUND(G206*$D$7,2)</f>
        <v>0</v>
      </c>
      <c r="I206" s="139"/>
    </row>
    <row r="207" spans="1:9" ht="12.75" customHeight="1" x14ac:dyDescent="0.2">
      <c r="A207" s="143"/>
      <c r="B207" s="140"/>
      <c r="C207" s="65" t="s">
        <v>151</v>
      </c>
      <c r="D207" s="66"/>
      <c r="E207" s="67"/>
      <c r="F207" s="56"/>
      <c r="G207" s="76">
        <f t="shared" ref="G207:G212" si="28">ROUND(E207*F207,2)</f>
        <v>0</v>
      </c>
      <c r="H207" s="68"/>
      <c r="I207" s="140"/>
    </row>
    <row r="208" spans="1:9" ht="12.75" customHeight="1" x14ac:dyDescent="0.2">
      <c r="A208" s="143"/>
      <c r="B208" s="140"/>
      <c r="C208" s="65" t="s">
        <v>152</v>
      </c>
      <c r="D208" s="66"/>
      <c r="E208" s="67"/>
      <c r="F208" s="56"/>
      <c r="G208" s="76">
        <f t="shared" si="28"/>
        <v>0</v>
      </c>
      <c r="H208" s="68"/>
      <c r="I208" s="140"/>
    </row>
    <row r="209" spans="1:12" ht="12.75" customHeight="1" x14ac:dyDescent="0.2">
      <c r="A209" s="143"/>
      <c r="B209" s="140"/>
      <c r="C209" s="65" t="s">
        <v>153</v>
      </c>
      <c r="D209" s="66"/>
      <c r="E209" s="67"/>
      <c r="F209" s="56"/>
      <c r="G209" s="76">
        <f t="shared" si="28"/>
        <v>0</v>
      </c>
      <c r="H209" s="68"/>
      <c r="I209" s="140"/>
    </row>
    <row r="210" spans="1:12" ht="12.75" customHeight="1" x14ac:dyDescent="0.2">
      <c r="A210" s="143"/>
      <c r="B210" s="140"/>
      <c r="C210" s="65" t="s">
        <v>154</v>
      </c>
      <c r="D210" s="66"/>
      <c r="E210" s="67"/>
      <c r="F210" s="56"/>
      <c r="G210" s="76">
        <f t="shared" si="28"/>
        <v>0</v>
      </c>
      <c r="H210" s="68"/>
      <c r="I210" s="140"/>
    </row>
    <row r="211" spans="1:12" ht="12.75" customHeight="1" x14ac:dyDescent="0.2">
      <c r="A211" s="143"/>
      <c r="B211" s="140"/>
      <c r="C211" s="68" t="s">
        <v>155</v>
      </c>
      <c r="D211" s="66"/>
      <c r="E211" s="67"/>
      <c r="F211" s="56"/>
      <c r="G211" s="76">
        <f t="shared" si="28"/>
        <v>0</v>
      </c>
      <c r="H211" s="68"/>
      <c r="I211" s="140"/>
    </row>
    <row r="212" spans="1:12" ht="12.75" customHeight="1" x14ac:dyDescent="0.2">
      <c r="A212" s="144"/>
      <c r="B212" s="141"/>
      <c r="C212" s="68" t="s">
        <v>155</v>
      </c>
      <c r="D212" s="66"/>
      <c r="E212" s="67"/>
      <c r="F212" s="56"/>
      <c r="G212" s="76">
        <f t="shared" si="28"/>
        <v>0</v>
      </c>
      <c r="H212" s="68"/>
      <c r="I212" s="141"/>
    </row>
    <row r="213" spans="1:12" ht="12.75" customHeight="1" x14ac:dyDescent="0.2">
      <c r="A213" s="142" t="s">
        <v>191</v>
      </c>
      <c r="B213" s="139" t="s">
        <v>149</v>
      </c>
      <c r="C213" s="62" t="s">
        <v>150</v>
      </c>
      <c r="D213" s="63"/>
      <c r="E213" s="64"/>
      <c r="F213" s="57"/>
      <c r="G213" s="75">
        <f>SUM(G214:G219)</f>
        <v>0</v>
      </c>
      <c r="H213" s="75">
        <f>ROUND(G213*$D$7,2)</f>
        <v>0</v>
      </c>
      <c r="I213" s="139"/>
    </row>
    <row r="214" spans="1:12" ht="12.75" customHeight="1" x14ac:dyDescent="0.2">
      <c r="A214" s="143"/>
      <c r="B214" s="140"/>
      <c r="C214" s="65" t="s">
        <v>151</v>
      </c>
      <c r="D214" s="66"/>
      <c r="E214" s="67"/>
      <c r="F214" s="56"/>
      <c r="G214" s="76">
        <f t="shared" ref="G214:G219" si="29">ROUND(E214*F214,2)</f>
        <v>0</v>
      </c>
      <c r="H214" s="68"/>
      <c r="I214" s="140"/>
    </row>
    <row r="215" spans="1:12" ht="12.75" customHeight="1" x14ac:dyDescent="0.2">
      <c r="A215" s="143"/>
      <c r="B215" s="140"/>
      <c r="C215" s="65" t="s">
        <v>152</v>
      </c>
      <c r="D215" s="66"/>
      <c r="E215" s="67"/>
      <c r="F215" s="56"/>
      <c r="G215" s="76">
        <f t="shared" si="29"/>
        <v>0</v>
      </c>
      <c r="H215" s="68"/>
      <c r="I215" s="140"/>
    </row>
    <row r="216" spans="1:12" ht="12.75" customHeight="1" x14ac:dyDescent="0.2">
      <c r="A216" s="143"/>
      <c r="B216" s="140"/>
      <c r="C216" s="65" t="s">
        <v>153</v>
      </c>
      <c r="D216" s="66"/>
      <c r="E216" s="67"/>
      <c r="F216" s="56"/>
      <c r="G216" s="76">
        <f t="shared" si="29"/>
        <v>0</v>
      </c>
      <c r="H216" s="68"/>
      <c r="I216" s="140"/>
    </row>
    <row r="217" spans="1:12" x14ac:dyDescent="0.2">
      <c r="A217" s="143"/>
      <c r="B217" s="140"/>
      <c r="C217" s="65" t="s">
        <v>154</v>
      </c>
      <c r="D217" s="66"/>
      <c r="E217" s="67"/>
      <c r="F217" s="56"/>
      <c r="G217" s="76">
        <f t="shared" si="29"/>
        <v>0</v>
      </c>
      <c r="H217" s="68"/>
      <c r="I217" s="140"/>
    </row>
    <row r="218" spans="1:12" x14ac:dyDescent="0.2">
      <c r="A218" s="143"/>
      <c r="B218" s="140"/>
      <c r="C218" s="68" t="s">
        <v>155</v>
      </c>
      <c r="D218" s="66"/>
      <c r="E218" s="67"/>
      <c r="F218" s="56"/>
      <c r="G218" s="76">
        <f t="shared" si="29"/>
        <v>0</v>
      </c>
      <c r="H218" s="68"/>
      <c r="I218" s="140"/>
    </row>
    <row r="219" spans="1:12" x14ac:dyDescent="0.2">
      <c r="A219" s="144"/>
      <c r="B219" s="141"/>
      <c r="C219" s="68" t="s">
        <v>155</v>
      </c>
      <c r="D219" s="66"/>
      <c r="E219" s="67"/>
      <c r="F219" s="56"/>
      <c r="G219" s="76">
        <f t="shared" si="29"/>
        <v>0</v>
      </c>
      <c r="H219" s="68"/>
      <c r="I219" s="141"/>
    </row>
    <row r="220" spans="1:12" ht="26.25" customHeight="1" x14ac:dyDescent="0.2">
      <c r="A220" s="51" t="s">
        <v>98</v>
      </c>
      <c r="B220" s="175" t="s">
        <v>81</v>
      </c>
      <c r="C220" s="175"/>
      <c r="D220" s="175"/>
      <c r="E220" s="175"/>
      <c r="F220" s="175"/>
      <c r="G220" s="74">
        <f>SUM(G221:G240)</f>
        <v>0</v>
      </c>
      <c r="H220" s="74">
        <f>SUM(H221:H240)</f>
        <v>0</v>
      </c>
      <c r="I220" s="60"/>
      <c r="J220" s="45"/>
      <c r="K220" s="54" t="s">
        <v>148</v>
      </c>
      <c r="L220" s="54" t="s">
        <v>143</v>
      </c>
    </row>
    <row r="221" spans="1:12" x14ac:dyDescent="0.2">
      <c r="A221" s="46" t="s">
        <v>99</v>
      </c>
      <c r="B221" s="135" t="s">
        <v>72</v>
      </c>
      <c r="C221" s="135"/>
      <c r="D221" s="69" t="s">
        <v>125</v>
      </c>
      <c r="E221" s="70"/>
      <c r="F221" s="73">
        <f>K221*L221</f>
        <v>0</v>
      </c>
      <c r="G221" s="73">
        <f t="shared" si="0"/>
        <v>0</v>
      </c>
      <c r="H221" s="73">
        <f>ROUND(G221*$D$7,2)</f>
        <v>0</v>
      </c>
      <c r="I221" s="50"/>
      <c r="J221" s="45"/>
      <c r="K221" s="56"/>
      <c r="L221" s="56"/>
    </row>
    <row r="222" spans="1:12" x14ac:dyDescent="0.2">
      <c r="A222" s="46" t="s">
        <v>100</v>
      </c>
      <c r="B222" s="135" t="s">
        <v>72</v>
      </c>
      <c r="C222" s="135"/>
      <c r="D222" s="69" t="s">
        <v>125</v>
      </c>
      <c r="E222" s="70"/>
      <c r="F222" s="73">
        <f t="shared" ref="F222:F228" si="30">K222*L222</f>
        <v>0</v>
      </c>
      <c r="G222" s="73">
        <f t="shared" ref="G222:G228" si="31">ROUND(E222*F222,2)</f>
        <v>0</v>
      </c>
      <c r="H222" s="73">
        <f t="shared" ref="H222:H228" si="32">ROUND(G222*$D$7,2)</f>
        <v>0</v>
      </c>
      <c r="I222" s="50"/>
      <c r="J222" s="45"/>
      <c r="K222" s="56"/>
      <c r="L222" s="56"/>
    </row>
    <row r="223" spans="1:12" x14ac:dyDescent="0.2">
      <c r="A223" s="46" t="s">
        <v>101</v>
      </c>
      <c r="B223" s="135" t="s">
        <v>72</v>
      </c>
      <c r="C223" s="135"/>
      <c r="D223" s="69" t="s">
        <v>125</v>
      </c>
      <c r="E223" s="70"/>
      <c r="F223" s="73">
        <f t="shared" si="30"/>
        <v>0</v>
      </c>
      <c r="G223" s="73">
        <f t="shared" si="31"/>
        <v>0</v>
      </c>
      <c r="H223" s="73">
        <f t="shared" si="32"/>
        <v>0</v>
      </c>
      <c r="I223" s="50"/>
      <c r="J223" s="45"/>
      <c r="K223" s="56"/>
      <c r="L223" s="56"/>
    </row>
    <row r="224" spans="1:12" x14ac:dyDescent="0.2">
      <c r="A224" s="46" t="s">
        <v>102</v>
      </c>
      <c r="B224" s="135" t="s">
        <v>72</v>
      </c>
      <c r="C224" s="135"/>
      <c r="D224" s="69" t="s">
        <v>125</v>
      </c>
      <c r="E224" s="70"/>
      <c r="F224" s="73">
        <f t="shared" si="30"/>
        <v>0</v>
      </c>
      <c r="G224" s="73">
        <f t="shared" si="31"/>
        <v>0</v>
      </c>
      <c r="H224" s="73">
        <f t="shared" si="32"/>
        <v>0</v>
      </c>
      <c r="I224" s="50"/>
      <c r="J224" s="45"/>
      <c r="K224" s="56"/>
      <c r="L224" s="56"/>
    </row>
    <row r="225" spans="1:12" x14ac:dyDescent="0.2">
      <c r="A225" s="46" t="s">
        <v>103</v>
      </c>
      <c r="B225" s="135" t="s">
        <v>72</v>
      </c>
      <c r="C225" s="135"/>
      <c r="D225" s="69" t="s">
        <v>125</v>
      </c>
      <c r="E225" s="70"/>
      <c r="F225" s="73">
        <f t="shared" si="30"/>
        <v>0</v>
      </c>
      <c r="G225" s="73">
        <f t="shared" si="31"/>
        <v>0</v>
      </c>
      <c r="H225" s="73">
        <f t="shared" si="32"/>
        <v>0</v>
      </c>
      <c r="I225" s="50"/>
      <c r="J225" s="45"/>
      <c r="K225" s="56"/>
      <c r="L225" s="56"/>
    </row>
    <row r="226" spans="1:12" x14ac:dyDescent="0.2">
      <c r="A226" s="46" t="s">
        <v>221</v>
      </c>
      <c r="B226" s="135" t="s">
        <v>72</v>
      </c>
      <c r="C226" s="135"/>
      <c r="D226" s="69" t="s">
        <v>125</v>
      </c>
      <c r="E226" s="70"/>
      <c r="F226" s="73">
        <f t="shared" si="30"/>
        <v>0</v>
      </c>
      <c r="G226" s="73">
        <f t="shared" si="31"/>
        <v>0</v>
      </c>
      <c r="H226" s="73">
        <f t="shared" si="32"/>
        <v>0</v>
      </c>
      <c r="I226" s="50"/>
      <c r="J226" s="45"/>
      <c r="K226" s="56"/>
      <c r="L226" s="56"/>
    </row>
    <row r="227" spans="1:12" x14ac:dyDescent="0.2">
      <c r="A227" s="46" t="s">
        <v>222</v>
      </c>
      <c r="B227" s="135" t="s">
        <v>72</v>
      </c>
      <c r="C227" s="135"/>
      <c r="D227" s="69" t="s">
        <v>125</v>
      </c>
      <c r="E227" s="70"/>
      <c r="F227" s="73">
        <f t="shared" si="30"/>
        <v>0</v>
      </c>
      <c r="G227" s="73">
        <f t="shared" si="31"/>
        <v>0</v>
      </c>
      <c r="H227" s="73">
        <f t="shared" si="32"/>
        <v>0</v>
      </c>
      <c r="I227" s="50"/>
      <c r="J227" s="45"/>
      <c r="K227" s="56"/>
      <c r="L227" s="56"/>
    </row>
    <row r="228" spans="1:12" x14ac:dyDescent="0.2">
      <c r="A228" s="46" t="s">
        <v>223</v>
      </c>
      <c r="B228" s="135" t="s">
        <v>72</v>
      </c>
      <c r="C228" s="135"/>
      <c r="D228" s="69" t="s">
        <v>125</v>
      </c>
      <c r="E228" s="70"/>
      <c r="F228" s="73">
        <f t="shared" si="30"/>
        <v>0</v>
      </c>
      <c r="G228" s="73">
        <f t="shared" si="31"/>
        <v>0</v>
      </c>
      <c r="H228" s="73">
        <f t="shared" si="32"/>
        <v>0</v>
      </c>
      <c r="I228" s="50"/>
      <c r="J228" s="45"/>
      <c r="K228" s="56"/>
      <c r="L228" s="56"/>
    </row>
    <row r="229" spans="1:12" x14ac:dyDescent="0.2">
      <c r="A229" s="46" t="s">
        <v>224</v>
      </c>
      <c r="B229" s="135" t="s">
        <v>72</v>
      </c>
      <c r="C229" s="135"/>
      <c r="D229" s="69" t="s">
        <v>125</v>
      </c>
      <c r="E229" s="70"/>
      <c r="F229" s="73">
        <f t="shared" ref="F229:F236" si="33">K229*L229</f>
        <v>0</v>
      </c>
      <c r="G229" s="73">
        <f t="shared" ref="G229:G236" si="34">ROUND(E229*F229,2)</f>
        <v>0</v>
      </c>
      <c r="H229" s="73">
        <f t="shared" ref="H229:H236" si="35">ROUND(G229*$D$7,2)</f>
        <v>0</v>
      </c>
      <c r="I229" s="50"/>
      <c r="J229" s="45"/>
      <c r="K229" s="56"/>
      <c r="L229" s="56"/>
    </row>
    <row r="230" spans="1:12" x14ac:dyDescent="0.2">
      <c r="A230" s="46" t="s">
        <v>225</v>
      </c>
      <c r="B230" s="135" t="s">
        <v>72</v>
      </c>
      <c r="C230" s="135"/>
      <c r="D230" s="69" t="s">
        <v>125</v>
      </c>
      <c r="E230" s="70"/>
      <c r="F230" s="73">
        <f t="shared" si="33"/>
        <v>0</v>
      </c>
      <c r="G230" s="73">
        <f t="shared" si="34"/>
        <v>0</v>
      </c>
      <c r="H230" s="73">
        <f t="shared" si="35"/>
        <v>0</v>
      </c>
      <c r="I230" s="50"/>
      <c r="J230" s="45"/>
      <c r="K230" s="56"/>
      <c r="L230" s="56"/>
    </row>
    <row r="231" spans="1:12" x14ac:dyDescent="0.2">
      <c r="A231" s="46" t="s">
        <v>226</v>
      </c>
      <c r="B231" s="135" t="s">
        <v>72</v>
      </c>
      <c r="C231" s="135"/>
      <c r="D231" s="69" t="s">
        <v>125</v>
      </c>
      <c r="E231" s="70"/>
      <c r="F231" s="73">
        <f t="shared" si="33"/>
        <v>0</v>
      </c>
      <c r="G231" s="73">
        <f t="shared" si="34"/>
        <v>0</v>
      </c>
      <c r="H231" s="73">
        <f t="shared" si="35"/>
        <v>0</v>
      </c>
      <c r="I231" s="50"/>
      <c r="J231" s="45"/>
      <c r="K231" s="56"/>
      <c r="L231" s="56"/>
    </row>
    <row r="232" spans="1:12" x14ac:dyDescent="0.2">
      <c r="A232" s="46" t="s">
        <v>227</v>
      </c>
      <c r="B232" s="135" t="s">
        <v>72</v>
      </c>
      <c r="C232" s="135"/>
      <c r="D232" s="69" t="s">
        <v>125</v>
      </c>
      <c r="E232" s="70"/>
      <c r="F232" s="73">
        <f t="shared" si="33"/>
        <v>0</v>
      </c>
      <c r="G232" s="73">
        <f t="shared" si="34"/>
        <v>0</v>
      </c>
      <c r="H232" s="73">
        <f t="shared" si="35"/>
        <v>0</v>
      </c>
      <c r="I232" s="50"/>
      <c r="J232" s="45"/>
      <c r="K232" s="56"/>
      <c r="L232" s="56"/>
    </row>
    <row r="233" spans="1:12" x14ac:dyDescent="0.2">
      <c r="A233" s="46" t="s">
        <v>228</v>
      </c>
      <c r="B233" s="135" t="s">
        <v>72</v>
      </c>
      <c r="C233" s="135"/>
      <c r="D233" s="69" t="s">
        <v>125</v>
      </c>
      <c r="E233" s="70"/>
      <c r="F233" s="73">
        <f t="shared" si="33"/>
        <v>0</v>
      </c>
      <c r="G233" s="73">
        <f t="shared" si="34"/>
        <v>0</v>
      </c>
      <c r="H233" s="73">
        <f t="shared" si="35"/>
        <v>0</v>
      </c>
      <c r="I233" s="50"/>
      <c r="J233" s="45"/>
      <c r="K233" s="56"/>
      <c r="L233" s="56"/>
    </row>
    <row r="234" spans="1:12" x14ac:dyDescent="0.2">
      <c r="A234" s="46" t="s">
        <v>229</v>
      </c>
      <c r="B234" s="135" t="s">
        <v>72</v>
      </c>
      <c r="C234" s="135"/>
      <c r="D234" s="69" t="s">
        <v>125</v>
      </c>
      <c r="E234" s="70"/>
      <c r="F234" s="73">
        <f t="shared" si="33"/>
        <v>0</v>
      </c>
      <c r="G234" s="73">
        <f t="shared" si="34"/>
        <v>0</v>
      </c>
      <c r="H234" s="73">
        <f t="shared" si="35"/>
        <v>0</v>
      </c>
      <c r="I234" s="50"/>
      <c r="J234" s="45"/>
      <c r="K234" s="56"/>
      <c r="L234" s="56"/>
    </row>
    <row r="235" spans="1:12" x14ac:dyDescent="0.2">
      <c r="A235" s="46" t="s">
        <v>230</v>
      </c>
      <c r="B235" s="135" t="s">
        <v>72</v>
      </c>
      <c r="C235" s="135"/>
      <c r="D235" s="69" t="s">
        <v>125</v>
      </c>
      <c r="E235" s="70"/>
      <c r="F235" s="73">
        <f t="shared" si="33"/>
        <v>0</v>
      </c>
      <c r="G235" s="73">
        <f t="shared" si="34"/>
        <v>0</v>
      </c>
      <c r="H235" s="73">
        <f t="shared" si="35"/>
        <v>0</v>
      </c>
      <c r="I235" s="50"/>
      <c r="J235" s="45"/>
      <c r="K235" s="56"/>
      <c r="L235" s="56"/>
    </row>
    <row r="236" spans="1:12" x14ac:dyDescent="0.2">
      <c r="A236" s="46" t="s">
        <v>231</v>
      </c>
      <c r="B236" s="135" t="s">
        <v>72</v>
      </c>
      <c r="C236" s="135"/>
      <c r="D236" s="69" t="s">
        <v>125</v>
      </c>
      <c r="E236" s="70"/>
      <c r="F236" s="73">
        <f t="shared" si="33"/>
        <v>0</v>
      </c>
      <c r="G236" s="73">
        <f t="shared" si="34"/>
        <v>0</v>
      </c>
      <c r="H236" s="73">
        <f t="shared" si="35"/>
        <v>0</v>
      </c>
      <c r="I236" s="50"/>
      <c r="J236" s="45"/>
      <c r="K236" s="56"/>
      <c r="L236" s="56"/>
    </row>
    <row r="237" spans="1:12" x14ac:dyDescent="0.2">
      <c r="A237" s="46" t="s">
        <v>232</v>
      </c>
      <c r="B237" s="135" t="s">
        <v>72</v>
      </c>
      <c r="C237" s="135"/>
      <c r="D237" s="69" t="s">
        <v>125</v>
      </c>
      <c r="E237" s="70"/>
      <c r="F237" s="73">
        <f t="shared" ref="F237:F240" si="36">K237*L237</f>
        <v>0</v>
      </c>
      <c r="G237" s="73">
        <f t="shared" si="0"/>
        <v>0</v>
      </c>
      <c r="H237" s="73">
        <f t="shared" ref="H237:H240" si="37">ROUND(G237*$D$7,2)</f>
        <v>0</v>
      </c>
      <c r="I237" s="50"/>
      <c r="J237" s="45"/>
      <c r="K237" s="56"/>
      <c r="L237" s="56"/>
    </row>
    <row r="238" spans="1:12" x14ac:dyDescent="0.2">
      <c r="A238" s="46" t="s">
        <v>233</v>
      </c>
      <c r="B238" s="135" t="s">
        <v>72</v>
      </c>
      <c r="C238" s="135"/>
      <c r="D238" s="69" t="s">
        <v>125</v>
      </c>
      <c r="E238" s="70"/>
      <c r="F238" s="73">
        <f t="shared" si="36"/>
        <v>0</v>
      </c>
      <c r="G238" s="73">
        <f t="shared" si="0"/>
        <v>0</v>
      </c>
      <c r="H238" s="73">
        <f t="shared" si="37"/>
        <v>0</v>
      </c>
      <c r="I238" s="50"/>
      <c r="J238" s="45"/>
      <c r="K238" s="56"/>
      <c r="L238" s="56"/>
    </row>
    <row r="239" spans="1:12" x14ac:dyDescent="0.2">
      <c r="A239" s="46" t="s">
        <v>234</v>
      </c>
      <c r="B239" s="135" t="s">
        <v>72</v>
      </c>
      <c r="C239" s="135"/>
      <c r="D239" s="69" t="s">
        <v>125</v>
      </c>
      <c r="E239" s="70"/>
      <c r="F239" s="73">
        <f t="shared" si="36"/>
        <v>0</v>
      </c>
      <c r="G239" s="73">
        <f t="shared" si="0"/>
        <v>0</v>
      </c>
      <c r="H239" s="73">
        <f t="shared" si="37"/>
        <v>0</v>
      </c>
      <c r="I239" s="50"/>
      <c r="J239" s="45"/>
      <c r="K239" s="56"/>
      <c r="L239" s="56"/>
    </row>
    <row r="240" spans="1:12" x14ac:dyDescent="0.2">
      <c r="A240" s="46" t="s">
        <v>235</v>
      </c>
      <c r="B240" s="135" t="s">
        <v>72</v>
      </c>
      <c r="C240" s="135"/>
      <c r="D240" s="69" t="s">
        <v>125</v>
      </c>
      <c r="E240" s="70"/>
      <c r="F240" s="73">
        <f t="shared" si="36"/>
        <v>0</v>
      </c>
      <c r="G240" s="73">
        <f t="shared" si="0"/>
        <v>0</v>
      </c>
      <c r="H240" s="73">
        <f t="shared" si="37"/>
        <v>0</v>
      </c>
      <c r="I240" s="50"/>
      <c r="J240" s="45"/>
      <c r="K240" s="56"/>
      <c r="L240" s="56"/>
    </row>
    <row r="241" spans="1:12" ht="26.25" customHeight="1" x14ac:dyDescent="0.2">
      <c r="A241" s="51" t="s">
        <v>104</v>
      </c>
      <c r="B241" s="175" t="s">
        <v>110</v>
      </c>
      <c r="C241" s="175"/>
      <c r="D241" s="175"/>
      <c r="E241" s="175"/>
      <c r="F241" s="175"/>
      <c r="G241" s="74">
        <f>SUM(G242:G246)</f>
        <v>0</v>
      </c>
      <c r="H241" s="74">
        <f>SUM(H242:H246)</f>
        <v>0</v>
      </c>
      <c r="I241" s="60"/>
      <c r="J241" s="45"/>
      <c r="K241" s="54" t="s">
        <v>148</v>
      </c>
      <c r="L241" s="54" t="s">
        <v>143</v>
      </c>
    </row>
    <row r="242" spans="1:12" x14ac:dyDescent="0.2">
      <c r="A242" s="46" t="s">
        <v>105</v>
      </c>
      <c r="B242" s="135" t="s">
        <v>111</v>
      </c>
      <c r="C242" s="135"/>
      <c r="D242" s="69" t="s">
        <v>125</v>
      </c>
      <c r="E242" s="70"/>
      <c r="F242" s="73">
        <f>K242*L242</f>
        <v>0</v>
      </c>
      <c r="G242" s="73">
        <f t="shared" ref="G242:G246" si="38">ROUND(E242*F242,2)</f>
        <v>0</v>
      </c>
      <c r="H242" s="73">
        <f t="shared" ref="H242:H246" si="39">ROUND(G242*$D$7,2)</f>
        <v>0</v>
      </c>
      <c r="I242" s="50"/>
      <c r="J242" s="45"/>
      <c r="K242" s="56"/>
      <c r="L242" s="56"/>
    </row>
    <row r="243" spans="1:12" x14ac:dyDescent="0.2">
      <c r="A243" s="46" t="s">
        <v>106</v>
      </c>
      <c r="B243" s="135" t="s">
        <v>111</v>
      </c>
      <c r="C243" s="135"/>
      <c r="D243" s="69" t="s">
        <v>125</v>
      </c>
      <c r="E243" s="70"/>
      <c r="F243" s="73">
        <f t="shared" ref="F243:F246" si="40">K243*L243</f>
        <v>0</v>
      </c>
      <c r="G243" s="73">
        <f t="shared" si="38"/>
        <v>0</v>
      </c>
      <c r="H243" s="73">
        <f t="shared" si="39"/>
        <v>0</v>
      </c>
      <c r="I243" s="50"/>
      <c r="J243" s="45"/>
      <c r="K243" s="56"/>
      <c r="L243" s="56"/>
    </row>
    <row r="244" spans="1:12" x14ac:dyDescent="0.2">
      <c r="A244" s="46" t="s">
        <v>107</v>
      </c>
      <c r="B244" s="135" t="s">
        <v>111</v>
      </c>
      <c r="C244" s="135"/>
      <c r="D244" s="69" t="s">
        <v>125</v>
      </c>
      <c r="E244" s="70"/>
      <c r="F244" s="73">
        <f t="shared" si="40"/>
        <v>0</v>
      </c>
      <c r="G244" s="73">
        <f t="shared" si="38"/>
        <v>0</v>
      </c>
      <c r="H244" s="73">
        <f t="shared" si="39"/>
        <v>0</v>
      </c>
      <c r="I244" s="50"/>
      <c r="J244" s="45"/>
      <c r="K244" s="56"/>
      <c r="L244" s="56"/>
    </row>
    <row r="245" spans="1:12" x14ac:dyDescent="0.2">
      <c r="A245" s="46" t="s">
        <v>108</v>
      </c>
      <c r="B245" s="135" t="s">
        <v>111</v>
      </c>
      <c r="C245" s="135"/>
      <c r="D245" s="69" t="s">
        <v>125</v>
      </c>
      <c r="E245" s="70"/>
      <c r="F245" s="73">
        <f t="shared" si="40"/>
        <v>0</v>
      </c>
      <c r="G245" s="73">
        <f t="shared" si="38"/>
        <v>0</v>
      </c>
      <c r="H245" s="73">
        <f t="shared" si="39"/>
        <v>0</v>
      </c>
      <c r="I245" s="50"/>
      <c r="J245" s="45"/>
      <c r="K245" s="56"/>
      <c r="L245" s="56"/>
    </row>
    <row r="246" spans="1:12" x14ac:dyDescent="0.2">
      <c r="A246" s="46" t="s">
        <v>109</v>
      </c>
      <c r="B246" s="135" t="s">
        <v>111</v>
      </c>
      <c r="C246" s="135"/>
      <c r="D246" s="69" t="s">
        <v>125</v>
      </c>
      <c r="E246" s="70"/>
      <c r="F246" s="73">
        <f t="shared" si="40"/>
        <v>0</v>
      </c>
      <c r="G246" s="73">
        <f t="shared" si="38"/>
        <v>0</v>
      </c>
      <c r="H246" s="73">
        <f t="shared" si="39"/>
        <v>0</v>
      </c>
      <c r="I246" s="50"/>
      <c r="J246" s="45"/>
      <c r="K246" s="56"/>
      <c r="L246" s="56"/>
    </row>
    <row r="247" spans="1:12" x14ac:dyDescent="0.2">
      <c r="A247" s="174" t="s">
        <v>43</v>
      </c>
      <c r="B247" s="174"/>
      <c r="C247" s="174"/>
      <c r="D247" s="174"/>
      <c r="E247" s="174"/>
      <c r="F247" s="174"/>
      <c r="G247" s="72">
        <f>G10+G21</f>
        <v>0</v>
      </c>
      <c r="H247" s="72">
        <f>H10+H21</f>
        <v>0</v>
      </c>
      <c r="I247" s="44"/>
      <c r="J247" s="45"/>
    </row>
    <row r="248" spans="1:12" x14ac:dyDescent="0.2">
      <c r="G248" s="71"/>
      <c r="H248" s="71"/>
    </row>
  </sheetData>
  <sheetProtection algorithmName="SHA-512" hashValue="0BU3RanZiLdpI+3aLScBs0TqkA7vynssRKt9XlkKmUHohGSHSA0CvgqLlDYdR6p2fB+T+JGWGTWJfXOEe96DEg==" saltValue="bh+NjmeEMaDsmRFSQyHhig==" spinCount="100000" sheet="1" objects="1" scenarios="1" formatRows="0"/>
  <mergeCells count="237">
    <mergeCell ref="A109:A113"/>
    <mergeCell ref="B109:B113"/>
    <mergeCell ref="D109:D113"/>
    <mergeCell ref="E109:E113"/>
    <mergeCell ref="F109:F113"/>
    <mergeCell ref="G109:G113"/>
    <mergeCell ref="H109:H113"/>
    <mergeCell ref="I109:I113"/>
    <mergeCell ref="A129:A133"/>
    <mergeCell ref="B129:B133"/>
    <mergeCell ref="D129:D133"/>
    <mergeCell ref="E129:E133"/>
    <mergeCell ref="F129:F133"/>
    <mergeCell ref="G129:G133"/>
    <mergeCell ref="H129:H133"/>
    <mergeCell ref="I129:I133"/>
    <mergeCell ref="A114:A118"/>
    <mergeCell ref="B114:B118"/>
    <mergeCell ref="D114:D118"/>
    <mergeCell ref="E114:E118"/>
    <mergeCell ref="F114:F118"/>
    <mergeCell ref="G114:G118"/>
    <mergeCell ref="H114:H118"/>
    <mergeCell ref="I114:I118"/>
    <mergeCell ref="G99:G103"/>
    <mergeCell ref="H99:H103"/>
    <mergeCell ref="I99:I103"/>
    <mergeCell ref="A104:A108"/>
    <mergeCell ref="B104:B108"/>
    <mergeCell ref="D104:D108"/>
    <mergeCell ref="E104:E108"/>
    <mergeCell ref="F104:F108"/>
    <mergeCell ref="G104:G108"/>
    <mergeCell ref="H104:H108"/>
    <mergeCell ref="I104:I108"/>
    <mergeCell ref="B93:C93"/>
    <mergeCell ref="B94:C94"/>
    <mergeCell ref="B95:C95"/>
    <mergeCell ref="B96:C96"/>
    <mergeCell ref="B97:C97"/>
    <mergeCell ref="B98:F98"/>
    <mergeCell ref="A99:A103"/>
    <mergeCell ref="B99:B103"/>
    <mergeCell ref="D99:D103"/>
    <mergeCell ref="E99:E103"/>
    <mergeCell ref="F99:F103"/>
    <mergeCell ref="B60:C60"/>
    <mergeCell ref="B61:C61"/>
    <mergeCell ref="B39:C39"/>
    <mergeCell ref="B40:C40"/>
    <mergeCell ref="B41:C41"/>
    <mergeCell ref="B42:C42"/>
    <mergeCell ref="B68:C68"/>
    <mergeCell ref="B72:C72"/>
    <mergeCell ref="B73:C73"/>
    <mergeCell ref="B62:C62"/>
    <mergeCell ref="B63:C63"/>
    <mergeCell ref="B64:C64"/>
    <mergeCell ref="B65:C65"/>
    <mergeCell ref="B66:C66"/>
    <mergeCell ref="B67:C67"/>
    <mergeCell ref="B69:C69"/>
    <mergeCell ref="B70:C70"/>
    <mergeCell ref="B71:F71"/>
    <mergeCell ref="B45:C45"/>
    <mergeCell ref="B46:C46"/>
    <mergeCell ref="B58:C58"/>
    <mergeCell ref="B59:C59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D6:I6"/>
    <mergeCell ref="I134:I138"/>
    <mergeCell ref="A139:A143"/>
    <mergeCell ref="B139:B143"/>
    <mergeCell ref="D139:D143"/>
    <mergeCell ref="E139:E143"/>
    <mergeCell ref="F139:F143"/>
    <mergeCell ref="A134:A138"/>
    <mergeCell ref="B134:B138"/>
    <mergeCell ref="D134:D138"/>
    <mergeCell ref="E134:E138"/>
    <mergeCell ref="F134:F138"/>
    <mergeCell ref="G134:G138"/>
    <mergeCell ref="H134:H138"/>
    <mergeCell ref="G139:G143"/>
    <mergeCell ref="H139:H143"/>
    <mergeCell ref="I139:I143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119:I12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A119:A123"/>
    <mergeCell ref="B119:B123"/>
    <mergeCell ref="D119:D123"/>
    <mergeCell ref="E119:E123"/>
    <mergeCell ref="F119:F123"/>
    <mergeCell ref="H119:H123"/>
    <mergeCell ref="G119:G12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50:A156"/>
    <mergeCell ref="B150:B156"/>
    <mergeCell ref="I150:I156"/>
    <mergeCell ref="B149:F149"/>
    <mergeCell ref="A157:A163"/>
    <mergeCell ref="B157:B163"/>
    <mergeCell ref="I157:I163"/>
    <mergeCell ref="A164:A170"/>
    <mergeCell ref="B164:B170"/>
    <mergeCell ref="I164:I170"/>
    <mergeCell ref="A171:A177"/>
    <mergeCell ref="B171:B177"/>
    <mergeCell ref="I171:I177"/>
    <mergeCell ref="A178:A184"/>
    <mergeCell ref="B178:B184"/>
    <mergeCell ref="I178:I184"/>
    <mergeCell ref="A185:A191"/>
    <mergeCell ref="B185:B191"/>
    <mergeCell ref="I185:I191"/>
    <mergeCell ref="I213:I219"/>
    <mergeCell ref="B220:F220"/>
    <mergeCell ref="B221:C221"/>
    <mergeCell ref="A192:A198"/>
    <mergeCell ref="B192:B198"/>
    <mergeCell ref="I192:I198"/>
    <mergeCell ref="A199:A205"/>
    <mergeCell ref="B199:B205"/>
    <mergeCell ref="I199:I205"/>
    <mergeCell ref="A206:A212"/>
    <mergeCell ref="B206:B212"/>
    <mergeCell ref="I206:I212"/>
    <mergeCell ref="B241:F241"/>
    <mergeCell ref="B242:C242"/>
    <mergeCell ref="B243:C243"/>
    <mergeCell ref="B244:C244"/>
    <mergeCell ref="B245:C245"/>
    <mergeCell ref="B246:C246"/>
    <mergeCell ref="A247:F247"/>
    <mergeCell ref="A213:A219"/>
    <mergeCell ref="B213:B219"/>
    <mergeCell ref="B237:C237"/>
    <mergeCell ref="B238:C238"/>
    <mergeCell ref="B239:C239"/>
    <mergeCell ref="B240:C240"/>
    <mergeCell ref="B236:C23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229:C229"/>
    <mergeCell ref="B230:C230"/>
    <mergeCell ref="B231:C231"/>
    <mergeCell ref="B232:C232"/>
    <mergeCell ref="B233:C233"/>
    <mergeCell ref="B234:C234"/>
    <mergeCell ref="B235:C235"/>
    <mergeCell ref="B222:C222"/>
    <mergeCell ref="B223:C223"/>
    <mergeCell ref="B224:C224"/>
    <mergeCell ref="B225:C225"/>
    <mergeCell ref="B226:C226"/>
    <mergeCell ref="B227:C227"/>
    <mergeCell ref="B228:C228"/>
    <mergeCell ref="B85:C85"/>
    <mergeCell ref="B86:C86"/>
    <mergeCell ref="B87:C87"/>
    <mergeCell ref="B88:C88"/>
    <mergeCell ref="B89:C89"/>
    <mergeCell ref="B90:C90"/>
    <mergeCell ref="B91:C91"/>
    <mergeCell ref="B92:C92"/>
  </mergeCells>
  <conditionalFormatting sqref="L10:L20">
    <cfRule type="duplicateValues" dxfId="19" priority="1"/>
  </conditionalFormatting>
  <dataValidations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Įveskite vienos pareigybės darbuotojų fizinio rodiklio pasiekimui skiriamą darbo laiką valandomis." sqref="E99:E148"/>
    <dataValidation allowBlank="1" showErrorMessage="1" sqref="F99:F148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99:I148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 vadovaudamiesi Aprašo 57 punktu." sqref="D7">
      <formula1>"0%,25%,35%,40%,45%,50%,60%,65%,70%,75%,80%"</formula1>
    </dataValidation>
    <dataValidation type="list" allowBlank="1" showInputMessage="1" showErrorMessage="1" sqref="H7">
      <formula1>"4,5"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70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B248488-03CC-4D55-BE26-516CAC9274F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28</vt:i4>
      </vt:variant>
      <vt:variant>
        <vt:lpstr>Įvardinti diapazonai</vt:lpstr>
      </vt:variant>
      <vt:variant>
        <vt:i4>26</vt:i4>
      </vt:variant>
    </vt:vector>
  </HeadingPairs>
  <TitlesOfParts>
    <vt:vector size="54" baseType="lpstr">
      <vt:lpstr>Instrukcija</vt:lpstr>
      <vt:lpstr>Suvestine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Netiesioginės išlaidos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'Netiesioginės išlaidos'!Print_Area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L.Sestokiene</dc:creator>
  <cp:lastModifiedBy>Jakaitiene Jurate</cp:lastModifiedBy>
  <cp:lastPrinted>2015-12-31T07:16:58Z</cp:lastPrinted>
  <dcterms:created xsi:type="dcterms:W3CDTF">2015-01-27T12:12:35Z</dcterms:created>
  <dcterms:modified xsi:type="dcterms:W3CDTF">2018-06-28T10:47:12Z</dcterms:modified>
</cp:coreProperties>
</file>