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showInkAnnotation="0" codeName="Šios_darbaknygės" defaultThemeVersion="153222"/>
  <mc:AlternateContent xmlns:mc="http://schemas.openxmlformats.org/markup-compatibility/2006">
    <mc:Choice Requires="x15">
      <x15ac:absPath xmlns:x15ac="http://schemas.microsoft.com/office/spreadsheetml/2010/11/ac" url="C:\Users\t.jankauskas\Downloads\"/>
    </mc:Choice>
  </mc:AlternateContent>
  <bookViews>
    <workbookView xWindow="0" yWindow="0" windowWidth="15345" windowHeight="5865" tabRatio="939" firstSheet="1" activeTab="1"/>
  </bookViews>
  <sheets>
    <sheet name="DATA" sheetId="41" state="veryHidden" r:id="rId1"/>
    <sheet name="Instrukcija" sheetId="3" r:id="rId2"/>
    <sheet name="Suvestine" sheetId="6" r:id="rId3"/>
    <sheet name="1" sheetId="4" r:id="rId4"/>
    <sheet name="2" sheetId="42" r:id="rId5"/>
    <sheet name="3" sheetId="43" r:id="rId6"/>
    <sheet name="4" sheetId="44" r:id="rId7"/>
    <sheet name="5" sheetId="45" r:id="rId8"/>
    <sheet name="6" sheetId="46" r:id="rId9"/>
    <sheet name="7" sheetId="47" r:id="rId10"/>
    <sheet name="8" sheetId="48" r:id="rId11"/>
    <sheet name="9" sheetId="49" r:id="rId12"/>
    <sheet name="10" sheetId="50" r:id="rId13"/>
    <sheet name="11" sheetId="51" r:id="rId14"/>
    <sheet name="12" sheetId="52" r:id="rId15"/>
    <sheet name="13" sheetId="53" r:id="rId16"/>
    <sheet name="14" sheetId="54" r:id="rId17"/>
    <sheet name="15" sheetId="55" r:id="rId18"/>
    <sheet name="16" sheetId="56" r:id="rId19"/>
    <sheet name="17" sheetId="57" r:id="rId20"/>
    <sheet name="18" sheetId="58" r:id="rId21"/>
    <sheet name="19" sheetId="59" r:id="rId22"/>
    <sheet name="20" sheetId="60" r:id="rId23"/>
    <sheet name="21" sheetId="61" r:id="rId24"/>
    <sheet name="22" sheetId="62" r:id="rId25"/>
    <sheet name="23" sheetId="63" r:id="rId26"/>
    <sheet name="24" sheetId="64" r:id="rId27"/>
    <sheet name="25" sheetId="65" r:id="rId28"/>
    <sheet name="Netiesioginės išlaidos" sheetId="39" r:id="rId29"/>
  </sheets>
  <definedNames>
    <definedName name="_xlnm.Print_Area" localSheetId="3">'1'!$A$1:$R$259</definedName>
    <definedName name="_xlnm.Print_Area" localSheetId="12">'10'!$A$1:$R$259</definedName>
    <definedName name="_xlnm.Print_Area" localSheetId="13">'11'!$A$1:$R$259</definedName>
    <definedName name="_xlnm.Print_Area" localSheetId="14">'12'!$A$1:$R$259</definedName>
    <definedName name="_xlnm.Print_Area" localSheetId="15">'13'!$A$1:$R$259</definedName>
    <definedName name="_xlnm.Print_Area" localSheetId="16">'14'!$A$1:$R$259</definedName>
    <definedName name="_xlnm.Print_Area" localSheetId="17">'15'!$A$1:$R$259</definedName>
    <definedName name="_xlnm.Print_Area" localSheetId="18">'16'!$A$1:$R$259</definedName>
    <definedName name="_xlnm.Print_Area" localSheetId="19">'17'!$A$1:$R$259</definedName>
    <definedName name="_xlnm.Print_Area" localSheetId="20">'18'!$A$1:$R$259</definedName>
    <definedName name="_xlnm.Print_Area" localSheetId="21">'19'!$A$1:$R$259</definedName>
    <definedName name="_xlnm.Print_Area" localSheetId="4">'2'!$A$1:$R$259</definedName>
    <definedName name="_xlnm.Print_Area" localSheetId="22">'20'!$A$1:$R$259</definedName>
    <definedName name="_xlnm.Print_Area" localSheetId="23">'21'!$A$1:$R$259</definedName>
    <definedName name="_xlnm.Print_Area" localSheetId="24">'22'!$A$1:$R$259</definedName>
    <definedName name="_xlnm.Print_Area" localSheetId="25">'23'!$A$1:$R$259</definedName>
    <definedName name="_xlnm.Print_Area" localSheetId="26">'24'!$A$1:$R$259</definedName>
    <definedName name="_xlnm.Print_Area" localSheetId="27">'25'!$A$1:$R$259</definedName>
    <definedName name="_xlnm.Print_Area" localSheetId="5">'3'!$A$1:$R$259</definedName>
    <definedName name="_xlnm.Print_Area" localSheetId="6">'4'!$A$1:$R$259</definedName>
    <definedName name="_xlnm.Print_Area" localSheetId="7">'5'!$A$1:$R$259</definedName>
    <definedName name="_xlnm.Print_Area" localSheetId="8">'6'!$A$1:$R$259</definedName>
    <definedName name="_xlnm.Print_Area" localSheetId="9">'7'!$A$1:$R$259</definedName>
    <definedName name="_xlnm.Print_Area" localSheetId="10">'8'!$A$1:$R$259</definedName>
    <definedName name="_xlnm.Print_Area" localSheetId="11">'9'!$A$1:$R$259</definedName>
    <definedName name="_xlnm.Print_Area" localSheetId="28">'Netiesioginės išlaidos'!$A$1:$J$15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8" i="65" l="1"/>
  <c r="G258" i="65" s="1"/>
  <c r="H258" i="65" s="1"/>
  <c r="F257" i="65"/>
  <c r="G257" i="65" s="1"/>
  <c r="H257" i="65" s="1"/>
  <c r="F256" i="65"/>
  <c r="G256" i="65" s="1"/>
  <c r="H256" i="65" s="1"/>
  <c r="F255" i="65"/>
  <c r="G255" i="65" s="1"/>
  <c r="H255" i="65" s="1"/>
  <c r="G254" i="65"/>
  <c r="F254" i="65"/>
  <c r="F252" i="65"/>
  <c r="G252" i="65" s="1"/>
  <c r="H252" i="65" s="1"/>
  <c r="G251" i="65"/>
  <c r="H251" i="65" s="1"/>
  <c r="F251" i="65"/>
  <c r="F250" i="65"/>
  <c r="G250" i="65" s="1"/>
  <c r="H250" i="65" s="1"/>
  <c r="F249" i="65"/>
  <c r="G249" i="65" s="1"/>
  <c r="H249" i="65" s="1"/>
  <c r="F248" i="65"/>
  <c r="G248" i="65" s="1"/>
  <c r="H248" i="65" s="1"/>
  <c r="F247" i="65"/>
  <c r="G247" i="65" s="1"/>
  <c r="H247" i="65" s="1"/>
  <c r="F246" i="65"/>
  <c r="G246" i="65" s="1"/>
  <c r="H246" i="65" s="1"/>
  <c r="F245" i="65"/>
  <c r="G245" i="65" s="1"/>
  <c r="H245" i="65" s="1"/>
  <c r="F244" i="65"/>
  <c r="G244" i="65" s="1"/>
  <c r="H244" i="65" s="1"/>
  <c r="F243" i="65"/>
  <c r="G243" i="65" s="1"/>
  <c r="H243" i="65" s="1"/>
  <c r="F242" i="65"/>
  <c r="G242" i="65" s="1"/>
  <c r="H242" i="65" s="1"/>
  <c r="G241" i="65"/>
  <c r="H241" i="65" s="1"/>
  <c r="F241" i="65"/>
  <c r="F240" i="65"/>
  <c r="G240" i="65" s="1"/>
  <c r="H240" i="65" s="1"/>
  <c r="F239" i="65"/>
  <c r="G239" i="65" s="1"/>
  <c r="H239" i="65" s="1"/>
  <c r="F238" i="65"/>
  <c r="G238" i="65" s="1"/>
  <c r="H238" i="65" s="1"/>
  <c r="F237" i="65"/>
  <c r="G237" i="65" s="1"/>
  <c r="H237" i="65" s="1"/>
  <c r="F236" i="65"/>
  <c r="G236" i="65" s="1"/>
  <c r="H236" i="65" s="1"/>
  <c r="G234" i="65"/>
  <c r="G233" i="65"/>
  <c r="G232" i="65"/>
  <c r="G231" i="65"/>
  <c r="G230" i="65"/>
  <c r="G229" i="65"/>
  <c r="G227" i="65"/>
  <c r="G226" i="65"/>
  <c r="G225" i="65"/>
  <c r="G224" i="65"/>
  <c r="G223" i="65"/>
  <c r="G222" i="65"/>
  <c r="G220" i="65"/>
  <c r="G219" i="65"/>
  <c r="G218" i="65"/>
  <c r="G217" i="65"/>
  <c r="G216" i="65"/>
  <c r="G215" i="65"/>
  <c r="G213" i="65"/>
  <c r="G212" i="65"/>
  <c r="G211" i="65"/>
  <c r="G210" i="65"/>
  <c r="G209" i="65"/>
  <c r="G208" i="65"/>
  <c r="G206" i="65"/>
  <c r="G205" i="65"/>
  <c r="G204" i="65"/>
  <c r="G203" i="65"/>
  <c r="G202" i="65"/>
  <c r="G201" i="65"/>
  <c r="G199" i="65"/>
  <c r="G198" i="65"/>
  <c r="G197" i="65"/>
  <c r="G196" i="65"/>
  <c r="G195" i="65"/>
  <c r="G194" i="65"/>
  <c r="G192" i="65"/>
  <c r="G191" i="65"/>
  <c r="G190" i="65"/>
  <c r="G189" i="65"/>
  <c r="G188" i="65"/>
  <c r="G187" i="65"/>
  <c r="G185" i="65"/>
  <c r="G184" i="65"/>
  <c r="G183" i="65"/>
  <c r="G182" i="65"/>
  <c r="G181" i="65"/>
  <c r="G180" i="65"/>
  <c r="G178" i="65"/>
  <c r="G177" i="65"/>
  <c r="G176" i="65"/>
  <c r="G175" i="65"/>
  <c r="G174" i="65"/>
  <c r="G173" i="65"/>
  <c r="G171" i="65"/>
  <c r="G170" i="65"/>
  <c r="G169" i="65"/>
  <c r="G168" i="65"/>
  <c r="G167" i="65"/>
  <c r="G166" i="65"/>
  <c r="F159" i="65"/>
  <c r="G159" i="65" s="1"/>
  <c r="H159" i="65" s="1"/>
  <c r="F154" i="65"/>
  <c r="G154" i="65" s="1"/>
  <c r="H154" i="65" s="1"/>
  <c r="F149" i="65"/>
  <c r="G149" i="65" s="1"/>
  <c r="H149" i="65" s="1"/>
  <c r="F144" i="65"/>
  <c r="G144" i="65" s="1"/>
  <c r="H144" i="65" s="1"/>
  <c r="F139" i="65"/>
  <c r="G139" i="65" s="1"/>
  <c r="H139" i="65" s="1"/>
  <c r="F134" i="65"/>
  <c r="G134" i="65" s="1"/>
  <c r="H134" i="65" s="1"/>
  <c r="F129" i="65"/>
  <c r="G129" i="65" s="1"/>
  <c r="H129" i="65" s="1"/>
  <c r="F124" i="65"/>
  <c r="G124" i="65" s="1"/>
  <c r="H124" i="65" s="1"/>
  <c r="F119" i="65"/>
  <c r="G119" i="65" s="1"/>
  <c r="H119" i="65" s="1"/>
  <c r="F114" i="65"/>
  <c r="G114" i="65" s="1"/>
  <c r="S112" i="65"/>
  <c r="O112" i="65"/>
  <c r="R112" i="65" s="1"/>
  <c r="F112" i="65" s="1"/>
  <c r="G112" i="65" s="1"/>
  <c r="H112" i="65" s="1"/>
  <c r="S111" i="65"/>
  <c r="O111" i="65"/>
  <c r="R111" i="65" s="1"/>
  <c r="F111" i="65" s="1"/>
  <c r="G111" i="65" s="1"/>
  <c r="H111" i="65" s="1"/>
  <c r="S110" i="65"/>
  <c r="O110" i="65"/>
  <c r="R110" i="65" s="1"/>
  <c r="F110" i="65" s="1"/>
  <c r="G110" i="65" s="1"/>
  <c r="H110" i="65" s="1"/>
  <c r="S109" i="65"/>
  <c r="O109" i="65"/>
  <c r="R109" i="65" s="1"/>
  <c r="F109" i="65" s="1"/>
  <c r="G109" i="65" s="1"/>
  <c r="H109" i="65" s="1"/>
  <c r="S108" i="65"/>
  <c r="O108" i="65"/>
  <c r="R108" i="65" s="1"/>
  <c r="F108" i="65" s="1"/>
  <c r="G108" i="65" s="1"/>
  <c r="H108" i="65" s="1"/>
  <c r="S107" i="65"/>
  <c r="O107" i="65"/>
  <c r="R107" i="65" s="1"/>
  <c r="F107" i="65" s="1"/>
  <c r="G107" i="65" s="1"/>
  <c r="H107" i="65" s="1"/>
  <c r="S106" i="65"/>
  <c r="O106" i="65"/>
  <c r="R106" i="65" s="1"/>
  <c r="F106" i="65" s="1"/>
  <c r="G106" i="65" s="1"/>
  <c r="H106" i="65" s="1"/>
  <c r="S105" i="65"/>
  <c r="O105" i="65"/>
  <c r="R105" i="65" s="1"/>
  <c r="F105" i="65" s="1"/>
  <c r="G105" i="65" s="1"/>
  <c r="H105" i="65" s="1"/>
  <c r="S104" i="65"/>
  <c r="O104" i="65"/>
  <c r="R104" i="65" s="1"/>
  <c r="F104" i="65" s="1"/>
  <c r="G104" i="65" s="1"/>
  <c r="H104" i="65" s="1"/>
  <c r="S103" i="65"/>
  <c r="R103" i="65"/>
  <c r="F103" i="65" s="1"/>
  <c r="G103" i="65" s="1"/>
  <c r="H103" i="65" s="1"/>
  <c r="O103" i="65"/>
  <c r="S102" i="65"/>
  <c r="O102" i="65"/>
  <c r="R102" i="65" s="1"/>
  <c r="F102" i="65" s="1"/>
  <c r="G102" i="65" s="1"/>
  <c r="H102" i="65" s="1"/>
  <c r="S101" i="65"/>
  <c r="O101" i="65"/>
  <c r="R101" i="65" s="1"/>
  <c r="F101" i="65" s="1"/>
  <c r="G101" i="65" s="1"/>
  <c r="H101" i="65" s="1"/>
  <c r="S100" i="65"/>
  <c r="R100" i="65"/>
  <c r="F100" i="65" s="1"/>
  <c r="G100" i="65" s="1"/>
  <c r="H100" i="65" s="1"/>
  <c r="O100" i="65"/>
  <c r="S99" i="65"/>
  <c r="O99" i="65"/>
  <c r="R99" i="65" s="1"/>
  <c r="F99" i="65" s="1"/>
  <c r="G99" i="65" s="1"/>
  <c r="H99" i="65" s="1"/>
  <c r="S98" i="65"/>
  <c r="O98" i="65"/>
  <c r="R98" i="65" s="1"/>
  <c r="F98" i="65" s="1"/>
  <c r="G98" i="65" s="1"/>
  <c r="H98" i="65" s="1"/>
  <c r="S97" i="65"/>
  <c r="O97" i="65"/>
  <c r="R97" i="65" s="1"/>
  <c r="F97" i="65" s="1"/>
  <c r="G97" i="65" s="1"/>
  <c r="H97" i="65" s="1"/>
  <c r="S96" i="65"/>
  <c r="O96" i="65"/>
  <c r="R96" i="65" s="1"/>
  <c r="F96" i="65" s="1"/>
  <c r="G96" i="65" s="1"/>
  <c r="H96" i="65" s="1"/>
  <c r="S95" i="65"/>
  <c r="O95" i="65"/>
  <c r="R95" i="65" s="1"/>
  <c r="F95" i="65" s="1"/>
  <c r="G95" i="65" s="1"/>
  <c r="H95" i="65" s="1"/>
  <c r="S94" i="65"/>
  <c r="O94" i="65"/>
  <c r="R94" i="65" s="1"/>
  <c r="F94" i="65" s="1"/>
  <c r="G94" i="65" s="1"/>
  <c r="H94" i="65" s="1"/>
  <c r="S93" i="65"/>
  <c r="O93" i="65"/>
  <c r="R93" i="65" s="1"/>
  <c r="F93" i="65" s="1"/>
  <c r="G93" i="65" s="1"/>
  <c r="H93" i="65" s="1"/>
  <c r="S92" i="65"/>
  <c r="O92" i="65"/>
  <c r="R92" i="65" s="1"/>
  <c r="F92" i="65" s="1"/>
  <c r="G92" i="65" s="1"/>
  <c r="H92" i="65" s="1"/>
  <c r="S91" i="65"/>
  <c r="O91" i="65"/>
  <c r="R91" i="65" s="1"/>
  <c r="F91" i="65" s="1"/>
  <c r="G91" i="65" s="1"/>
  <c r="H91" i="65" s="1"/>
  <c r="S90" i="65"/>
  <c r="O90" i="65"/>
  <c r="R90" i="65" s="1"/>
  <c r="F90" i="65" s="1"/>
  <c r="G90" i="65" s="1"/>
  <c r="H90" i="65" s="1"/>
  <c r="S89" i="65"/>
  <c r="R89" i="65"/>
  <c r="F89" i="65" s="1"/>
  <c r="G89" i="65" s="1"/>
  <c r="H89" i="65" s="1"/>
  <c r="O89" i="65"/>
  <c r="S88" i="65"/>
  <c r="O88" i="65"/>
  <c r="R88" i="65" s="1"/>
  <c r="F88" i="65" s="1"/>
  <c r="G88" i="65" s="1"/>
  <c r="H88" i="65" s="1"/>
  <c r="S87" i="65"/>
  <c r="O87" i="65"/>
  <c r="R87" i="65" s="1"/>
  <c r="F87" i="65" s="1"/>
  <c r="G87" i="65" s="1"/>
  <c r="H87" i="65" s="1"/>
  <c r="S86" i="65"/>
  <c r="R86" i="65"/>
  <c r="F86" i="65" s="1"/>
  <c r="G86" i="65" s="1"/>
  <c r="H86" i="65" s="1"/>
  <c r="O86" i="65"/>
  <c r="S85" i="65"/>
  <c r="O85" i="65"/>
  <c r="R85" i="65" s="1"/>
  <c r="F85" i="65" s="1"/>
  <c r="G85" i="65" s="1"/>
  <c r="H85" i="65" s="1"/>
  <c r="S84" i="65"/>
  <c r="O84" i="65"/>
  <c r="R84" i="65" s="1"/>
  <c r="F84" i="65" s="1"/>
  <c r="G84" i="65" s="1"/>
  <c r="G82" i="65"/>
  <c r="H82" i="65" s="1"/>
  <c r="G81" i="65"/>
  <c r="H81" i="65" s="1"/>
  <c r="G80" i="65"/>
  <c r="H80" i="65" s="1"/>
  <c r="G79" i="65"/>
  <c r="H79" i="65" s="1"/>
  <c r="G78" i="65"/>
  <c r="H78" i="65" s="1"/>
  <c r="G77" i="65"/>
  <c r="H77" i="65" s="1"/>
  <c r="G76" i="65"/>
  <c r="H76" i="65" s="1"/>
  <c r="G75" i="65"/>
  <c r="H75" i="65" s="1"/>
  <c r="G74" i="65"/>
  <c r="H74" i="65" s="1"/>
  <c r="G73" i="65"/>
  <c r="H73" i="65" s="1"/>
  <c r="G72" i="65"/>
  <c r="H72" i="65" s="1"/>
  <c r="G71" i="65"/>
  <c r="H71" i="65" s="1"/>
  <c r="G70" i="65"/>
  <c r="H70" i="65" s="1"/>
  <c r="G69" i="65"/>
  <c r="H69" i="65" s="1"/>
  <c r="G68" i="65"/>
  <c r="H68" i="65" s="1"/>
  <c r="G67" i="65"/>
  <c r="H67" i="65" s="1"/>
  <c r="G66" i="65"/>
  <c r="H66" i="65" s="1"/>
  <c r="G65" i="65"/>
  <c r="H65" i="65" s="1"/>
  <c r="G64" i="65"/>
  <c r="H64" i="65" s="1"/>
  <c r="G63" i="65"/>
  <c r="H63" i="65" s="1"/>
  <c r="G62" i="65"/>
  <c r="H62" i="65" s="1"/>
  <c r="G61" i="65"/>
  <c r="H61" i="65" s="1"/>
  <c r="G60" i="65"/>
  <c r="H60" i="65" s="1"/>
  <c r="G59" i="65"/>
  <c r="H59" i="65" s="1"/>
  <c r="G58" i="65"/>
  <c r="H58" i="65" s="1"/>
  <c r="G57" i="65"/>
  <c r="H57" i="65" s="1"/>
  <c r="G56" i="65"/>
  <c r="H56" i="65" s="1"/>
  <c r="G54" i="65"/>
  <c r="H54" i="65" s="1"/>
  <c r="G53" i="65"/>
  <c r="H53" i="65" s="1"/>
  <c r="G52" i="65"/>
  <c r="H52" i="65" s="1"/>
  <c r="G51" i="65"/>
  <c r="H51" i="65" s="1"/>
  <c r="G50" i="65"/>
  <c r="H50" i="65" s="1"/>
  <c r="G49" i="65"/>
  <c r="H49" i="65" s="1"/>
  <c r="G48" i="65"/>
  <c r="H48" i="65" s="1"/>
  <c r="G47" i="65"/>
  <c r="H47" i="65" s="1"/>
  <c r="G46" i="65"/>
  <c r="H46" i="65" s="1"/>
  <c r="G45" i="65"/>
  <c r="H45" i="65" s="1"/>
  <c r="G43" i="65"/>
  <c r="H43" i="65" s="1"/>
  <c r="G42" i="65"/>
  <c r="H42" i="65" s="1"/>
  <c r="G41" i="65"/>
  <c r="H41" i="65" s="1"/>
  <c r="G40" i="65"/>
  <c r="H40" i="65" s="1"/>
  <c r="G39" i="65"/>
  <c r="H39" i="65" s="1"/>
  <c r="G38" i="65"/>
  <c r="H38" i="65" s="1"/>
  <c r="G37" i="65"/>
  <c r="H37" i="65" s="1"/>
  <c r="G36" i="65"/>
  <c r="H36" i="65" s="1"/>
  <c r="G35" i="65"/>
  <c r="H35" i="65" s="1"/>
  <c r="G34" i="65"/>
  <c r="H34" i="65" s="1"/>
  <c r="G32" i="65"/>
  <c r="H32" i="65" s="1"/>
  <c r="G31" i="65"/>
  <c r="H31" i="65" s="1"/>
  <c r="G30" i="65"/>
  <c r="H30" i="65" s="1"/>
  <c r="G29" i="65"/>
  <c r="H29" i="65" s="1"/>
  <c r="G28" i="65"/>
  <c r="H28" i="65" s="1"/>
  <c r="G27" i="65"/>
  <c r="H27" i="65" s="1"/>
  <c r="G26" i="65"/>
  <c r="H26" i="65" s="1"/>
  <c r="G25" i="65"/>
  <c r="H25" i="65" s="1"/>
  <c r="G24" i="65"/>
  <c r="H24" i="65" s="1"/>
  <c r="G23" i="65"/>
  <c r="H23" i="65" s="1"/>
  <c r="G20" i="65"/>
  <c r="H20" i="65" s="1"/>
  <c r="G19" i="65"/>
  <c r="H19" i="65" s="1"/>
  <c r="G18" i="65"/>
  <c r="H18" i="65" s="1"/>
  <c r="G17" i="65"/>
  <c r="H17" i="65" s="1"/>
  <c r="G16" i="65"/>
  <c r="H16" i="65" s="1"/>
  <c r="G15" i="65"/>
  <c r="H15" i="65" s="1"/>
  <c r="G14" i="65"/>
  <c r="H14" i="65" s="1"/>
  <c r="G13" i="65"/>
  <c r="H13" i="65" s="1"/>
  <c r="G12" i="65"/>
  <c r="H12" i="65" s="1"/>
  <c r="G11" i="65"/>
  <c r="H11" i="65" s="1"/>
  <c r="G258" i="64"/>
  <c r="H258" i="64" s="1"/>
  <c r="F258" i="64"/>
  <c r="F257" i="64"/>
  <c r="G257" i="64" s="1"/>
  <c r="H257" i="64" s="1"/>
  <c r="F256" i="64"/>
  <c r="G256" i="64" s="1"/>
  <c r="H256" i="64" s="1"/>
  <c r="H255" i="64"/>
  <c r="G255" i="64"/>
  <c r="F255" i="64"/>
  <c r="G254" i="64"/>
  <c r="F254" i="64"/>
  <c r="H252" i="64"/>
  <c r="G252" i="64"/>
  <c r="F252" i="64"/>
  <c r="G251" i="64"/>
  <c r="H251" i="64" s="1"/>
  <c r="F251" i="64"/>
  <c r="F250" i="64"/>
  <c r="G250" i="64" s="1"/>
  <c r="H250" i="64" s="1"/>
  <c r="F249" i="64"/>
  <c r="G249" i="64" s="1"/>
  <c r="H249" i="64" s="1"/>
  <c r="H248" i="64"/>
  <c r="G248" i="64"/>
  <c r="F248" i="64"/>
  <c r="G247" i="64"/>
  <c r="H247" i="64" s="1"/>
  <c r="F247" i="64"/>
  <c r="F246" i="64"/>
  <c r="G246" i="64" s="1"/>
  <c r="H246" i="64" s="1"/>
  <c r="F245" i="64"/>
  <c r="G245" i="64" s="1"/>
  <c r="H245" i="64" s="1"/>
  <c r="H244" i="64"/>
  <c r="G244" i="64"/>
  <c r="F244" i="64"/>
  <c r="G243" i="64"/>
  <c r="H243" i="64" s="1"/>
  <c r="F243" i="64"/>
  <c r="F242" i="64"/>
  <c r="G242" i="64" s="1"/>
  <c r="H242" i="64" s="1"/>
  <c r="F241" i="64"/>
  <c r="G241" i="64" s="1"/>
  <c r="H241" i="64" s="1"/>
  <c r="H240" i="64"/>
  <c r="G240" i="64"/>
  <c r="F240" i="64"/>
  <c r="G239" i="64"/>
  <c r="H239" i="64" s="1"/>
  <c r="F239" i="64"/>
  <c r="F238" i="64"/>
  <c r="G238" i="64" s="1"/>
  <c r="H238" i="64" s="1"/>
  <c r="F237" i="64"/>
  <c r="G237" i="64" s="1"/>
  <c r="H237" i="64" s="1"/>
  <c r="H236" i="64"/>
  <c r="G236" i="64"/>
  <c r="F236" i="64"/>
  <c r="G234" i="64"/>
  <c r="G233" i="64"/>
  <c r="G232" i="64"/>
  <c r="G231" i="64"/>
  <c r="G230" i="64"/>
  <c r="G229" i="64"/>
  <c r="G228" i="64"/>
  <c r="H228" i="64" s="1"/>
  <c r="G227" i="64"/>
  <c r="G226" i="64"/>
  <c r="G225" i="64"/>
  <c r="G224" i="64"/>
  <c r="G221" i="64" s="1"/>
  <c r="H221" i="64" s="1"/>
  <c r="G223" i="64"/>
  <c r="G222" i="64"/>
  <c r="G220" i="64"/>
  <c r="G219" i="64"/>
  <c r="G218" i="64"/>
  <c r="G217" i="64"/>
  <c r="G214" i="64" s="1"/>
  <c r="H214" i="64" s="1"/>
  <c r="G216" i="64"/>
  <c r="G215" i="64"/>
  <c r="G213" i="64"/>
  <c r="G212" i="64"/>
  <c r="G211" i="64"/>
  <c r="G210" i="64"/>
  <c r="G209" i="64"/>
  <c r="G208" i="64"/>
  <c r="G207" i="64"/>
  <c r="H207" i="64" s="1"/>
  <c r="G206" i="64"/>
  <c r="G205" i="64"/>
  <c r="G204" i="64"/>
  <c r="G203" i="64"/>
  <c r="G202" i="64"/>
  <c r="G201" i="64"/>
  <c r="G200" i="64"/>
  <c r="H200" i="64" s="1"/>
  <c r="G199" i="64"/>
  <c r="G198" i="64"/>
  <c r="G197" i="64"/>
  <c r="G196" i="64"/>
  <c r="G193" i="64" s="1"/>
  <c r="H193" i="64" s="1"/>
  <c r="G195" i="64"/>
  <c r="G194" i="64"/>
  <c r="G192" i="64"/>
  <c r="G191" i="64"/>
  <c r="G190" i="64"/>
  <c r="G189" i="64"/>
  <c r="G188" i="64"/>
  <c r="G187" i="64"/>
  <c r="G186" i="64"/>
  <c r="H186" i="64" s="1"/>
  <c r="G185" i="64"/>
  <c r="G184" i="64"/>
  <c r="G183" i="64"/>
  <c r="G182" i="64"/>
  <c r="G179" i="64" s="1"/>
  <c r="H179" i="64" s="1"/>
  <c r="G181" i="64"/>
  <c r="G180" i="64"/>
  <c r="G178" i="64"/>
  <c r="G177" i="64"/>
  <c r="G176" i="64"/>
  <c r="G175" i="64"/>
  <c r="G174" i="64"/>
  <c r="G173" i="64"/>
  <c r="G172" i="64"/>
  <c r="H172" i="64" s="1"/>
  <c r="G171" i="64"/>
  <c r="G170" i="64"/>
  <c r="G169" i="64"/>
  <c r="G168" i="64"/>
  <c r="G167" i="64"/>
  <c r="G166" i="64"/>
  <c r="G165" i="64"/>
  <c r="H159" i="64"/>
  <c r="G159" i="64"/>
  <c r="F159" i="64"/>
  <c r="F154" i="64"/>
  <c r="G154" i="64" s="1"/>
  <c r="H154" i="64" s="1"/>
  <c r="F149" i="64"/>
  <c r="G149" i="64" s="1"/>
  <c r="H149" i="64" s="1"/>
  <c r="H144" i="64"/>
  <c r="G144" i="64"/>
  <c r="F144" i="64"/>
  <c r="H139" i="64"/>
  <c r="G139" i="64"/>
  <c r="F139" i="64"/>
  <c r="G134" i="64"/>
  <c r="H134" i="64" s="1"/>
  <c r="F134" i="64"/>
  <c r="F129" i="64"/>
  <c r="G129" i="64" s="1"/>
  <c r="H129" i="64" s="1"/>
  <c r="H124" i="64"/>
  <c r="G124" i="64"/>
  <c r="F124" i="64"/>
  <c r="G119" i="64"/>
  <c r="H119" i="64" s="1"/>
  <c r="F119" i="64"/>
  <c r="G114" i="64"/>
  <c r="F114" i="64"/>
  <c r="S112" i="64"/>
  <c r="R112" i="64"/>
  <c r="F112" i="64" s="1"/>
  <c r="G112" i="64" s="1"/>
  <c r="H112" i="64" s="1"/>
  <c r="O112" i="64"/>
  <c r="S111" i="64"/>
  <c r="O111" i="64"/>
  <c r="R111" i="64" s="1"/>
  <c r="F111" i="64" s="1"/>
  <c r="G111" i="64" s="1"/>
  <c r="H111" i="64" s="1"/>
  <c r="S110" i="64"/>
  <c r="R110" i="64"/>
  <c r="F110" i="64" s="1"/>
  <c r="G110" i="64" s="1"/>
  <c r="H110" i="64" s="1"/>
  <c r="O110" i="64"/>
  <c r="S109" i="64"/>
  <c r="O109" i="64"/>
  <c r="R109" i="64" s="1"/>
  <c r="F109" i="64" s="1"/>
  <c r="G109" i="64" s="1"/>
  <c r="H109" i="64" s="1"/>
  <c r="S108" i="64"/>
  <c r="R108" i="64"/>
  <c r="F108" i="64" s="1"/>
  <c r="G108" i="64" s="1"/>
  <c r="H108" i="64" s="1"/>
  <c r="O108" i="64"/>
  <c r="S107" i="64"/>
  <c r="O107" i="64"/>
  <c r="R107" i="64" s="1"/>
  <c r="F107" i="64" s="1"/>
  <c r="G107" i="64" s="1"/>
  <c r="H107" i="64" s="1"/>
  <c r="S106" i="64"/>
  <c r="R106" i="64"/>
  <c r="F106" i="64" s="1"/>
  <c r="G106" i="64" s="1"/>
  <c r="H106" i="64" s="1"/>
  <c r="O106" i="64"/>
  <c r="S105" i="64"/>
  <c r="O105" i="64"/>
  <c r="R105" i="64" s="1"/>
  <c r="F105" i="64" s="1"/>
  <c r="G105" i="64" s="1"/>
  <c r="H105" i="64" s="1"/>
  <c r="S104" i="64"/>
  <c r="R104" i="64"/>
  <c r="F104" i="64" s="1"/>
  <c r="G104" i="64" s="1"/>
  <c r="H104" i="64" s="1"/>
  <c r="O104" i="64"/>
  <c r="S103" i="64"/>
  <c r="O103" i="64"/>
  <c r="R103" i="64" s="1"/>
  <c r="F103" i="64" s="1"/>
  <c r="G103" i="64" s="1"/>
  <c r="H103" i="64" s="1"/>
  <c r="S102" i="64"/>
  <c r="R102" i="64"/>
  <c r="F102" i="64" s="1"/>
  <c r="G102" i="64" s="1"/>
  <c r="H102" i="64" s="1"/>
  <c r="O102" i="64"/>
  <c r="S101" i="64"/>
  <c r="O101" i="64"/>
  <c r="R101" i="64" s="1"/>
  <c r="F101" i="64" s="1"/>
  <c r="G101" i="64" s="1"/>
  <c r="H101" i="64" s="1"/>
  <c r="S100" i="64"/>
  <c r="R100" i="64"/>
  <c r="F100" i="64" s="1"/>
  <c r="G100" i="64" s="1"/>
  <c r="H100" i="64" s="1"/>
  <c r="O100" i="64"/>
  <c r="S99" i="64"/>
  <c r="O99" i="64"/>
  <c r="R99" i="64" s="1"/>
  <c r="F99" i="64" s="1"/>
  <c r="G99" i="64" s="1"/>
  <c r="H99" i="64" s="1"/>
  <c r="S98" i="64"/>
  <c r="R98" i="64"/>
  <c r="F98" i="64" s="1"/>
  <c r="G98" i="64" s="1"/>
  <c r="H98" i="64" s="1"/>
  <c r="O98" i="64"/>
  <c r="S97" i="64"/>
  <c r="O97" i="64"/>
  <c r="R97" i="64" s="1"/>
  <c r="F97" i="64" s="1"/>
  <c r="G97" i="64" s="1"/>
  <c r="H97" i="64" s="1"/>
  <c r="S96" i="64"/>
  <c r="R96" i="64"/>
  <c r="F96" i="64" s="1"/>
  <c r="G96" i="64" s="1"/>
  <c r="H96" i="64" s="1"/>
  <c r="O96" i="64"/>
  <c r="S95" i="64"/>
  <c r="O95" i="64"/>
  <c r="R95" i="64" s="1"/>
  <c r="F95" i="64" s="1"/>
  <c r="G95" i="64" s="1"/>
  <c r="H95" i="64" s="1"/>
  <c r="S94" i="64"/>
  <c r="R94" i="64"/>
  <c r="F94" i="64" s="1"/>
  <c r="G94" i="64" s="1"/>
  <c r="H94" i="64" s="1"/>
  <c r="O94" i="64"/>
  <c r="S93" i="64"/>
  <c r="O93" i="64"/>
  <c r="R93" i="64" s="1"/>
  <c r="F93" i="64" s="1"/>
  <c r="G93" i="64" s="1"/>
  <c r="H93" i="64" s="1"/>
  <c r="S92" i="64"/>
  <c r="R92" i="64"/>
  <c r="F92" i="64" s="1"/>
  <c r="G92" i="64" s="1"/>
  <c r="H92" i="64" s="1"/>
  <c r="O92" i="64"/>
  <c r="S91" i="64"/>
  <c r="O91" i="64"/>
  <c r="R91" i="64" s="1"/>
  <c r="F91" i="64" s="1"/>
  <c r="G91" i="64" s="1"/>
  <c r="H91" i="64" s="1"/>
  <c r="S90" i="64"/>
  <c r="R90" i="64"/>
  <c r="F90" i="64" s="1"/>
  <c r="G90" i="64" s="1"/>
  <c r="H90" i="64" s="1"/>
  <c r="O90" i="64"/>
  <c r="S89" i="64"/>
  <c r="O89" i="64"/>
  <c r="R89" i="64" s="1"/>
  <c r="F89" i="64" s="1"/>
  <c r="G89" i="64" s="1"/>
  <c r="H89" i="64" s="1"/>
  <c r="S88" i="64"/>
  <c r="R88" i="64"/>
  <c r="F88" i="64" s="1"/>
  <c r="G88" i="64" s="1"/>
  <c r="H88" i="64" s="1"/>
  <c r="O88" i="64"/>
  <c r="S87" i="64"/>
  <c r="O87" i="64"/>
  <c r="R87" i="64" s="1"/>
  <c r="F87" i="64" s="1"/>
  <c r="G87" i="64" s="1"/>
  <c r="H87" i="64" s="1"/>
  <c r="S86" i="64"/>
  <c r="R86" i="64"/>
  <c r="F86" i="64" s="1"/>
  <c r="G86" i="64" s="1"/>
  <c r="H86" i="64" s="1"/>
  <c r="O86" i="64"/>
  <c r="S85" i="64"/>
  <c r="O85" i="64"/>
  <c r="R85" i="64" s="1"/>
  <c r="F85" i="64" s="1"/>
  <c r="G85" i="64" s="1"/>
  <c r="H85" i="64" s="1"/>
  <c r="S84" i="64"/>
  <c r="R84" i="64"/>
  <c r="F84" i="64" s="1"/>
  <c r="G84" i="64" s="1"/>
  <c r="O84" i="64"/>
  <c r="H82" i="64"/>
  <c r="G82" i="64"/>
  <c r="H81" i="64"/>
  <c r="G81" i="64"/>
  <c r="H80" i="64"/>
  <c r="G80" i="64"/>
  <c r="H79" i="64"/>
  <c r="G79" i="64"/>
  <c r="H78" i="64"/>
  <c r="G78" i="64"/>
  <c r="H77" i="64"/>
  <c r="G77" i="64"/>
  <c r="H76" i="64"/>
  <c r="G76" i="64"/>
  <c r="H75" i="64"/>
  <c r="G75" i="64"/>
  <c r="H74" i="64"/>
  <c r="G74" i="64"/>
  <c r="H73" i="64"/>
  <c r="G73" i="64"/>
  <c r="H72" i="64"/>
  <c r="G72" i="64"/>
  <c r="H71" i="64"/>
  <c r="G71" i="64"/>
  <c r="H70" i="64"/>
  <c r="G70" i="64"/>
  <c r="H69" i="64"/>
  <c r="G69" i="64"/>
  <c r="H68" i="64"/>
  <c r="G68" i="64"/>
  <c r="H67" i="64"/>
  <c r="G67" i="64"/>
  <c r="H66" i="64"/>
  <c r="G66" i="64"/>
  <c r="H65" i="64"/>
  <c r="G65" i="64"/>
  <c r="H64" i="64"/>
  <c r="G64" i="64"/>
  <c r="H63" i="64"/>
  <c r="G63" i="64"/>
  <c r="H62" i="64"/>
  <c r="G62" i="64"/>
  <c r="H61" i="64"/>
  <c r="G61" i="64"/>
  <c r="H60" i="64"/>
  <c r="G60" i="64"/>
  <c r="H59" i="64"/>
  <c r="G59" i="64"/>
  <c r="H58" i="64"/>
  <c r="G58" i="64"/>
  <c r="H57" i="64"/>
  <c r="G57" i="64"/>
  <c r="H56" i="64"/>
  <c r="H55" i="64" s="1"/>
  <c r="G56" i="64"/>
  <c r="G55" i="64" s="1"/>
  <c r="G54" i="64"/>
  <c r="H54" i="64" s="1"/>
  <c r="H53" i="64"/>
  <c r="G53" i="64"/>
  <c r="G52" i="64"/>
  <c r="H52" i="64" s="1"/>
  <c r="H51" i="64"/>
  <c r="G51" i="64"/>
  <c r="G50" i="64"/>
  <c r="H50" i="64" s="1"/>
  <c r="H49" i="64"/>
  <c r="G49" i="64"/>
  <c r="G48" i="64"/>
  <c r="H48" i="64" s="1"/>
  <c r="H47" i="64"/>
  <c r="G47" i="64"/>
  <c r="G46" i="64"/>
  <c r="H46" i="64" s="1"/>
  <c r="H45" i="64"/>
  <c r="G45" i="64"/>
  <c r="G44" i="64"/>
  <c r="H43" i="64"/>
  <c r="G43" i="64"/>
  <c r="G42" i="64"/>
  <c r="H42" i="64" s="1"/>
  <c r="H41" i="64"/>
  <c r="G41" i="64"/>
  <c r="G40" i="64"/>
  <c r="H40" i="64" s="1"/>
  <c r="H39" i="64"/>
  <c r="G39" i="64"/>
  <c r="G38" i="64"/>
  <c r="H38" i="64" s="1"/>
  <c r="H37" i="64"/>
  <c r="G37" i="64"/>
  <c r="G36" i="64"/>
  <c r="H36" i="64" s="1"/>
  <c r="H35" i="64"/>
  <c r="G35" i="64"/>
  <c r="G34" i="64"/>
  <c r="G33" i="64" s="1"/>
  <c r="H32" i="64"/>
  <c r="G32" i="64"/>
  <c r="H31" i="64"/>
  <c r="G31" i="64"/>
  <c r="H30" i="64"/>
  <c r="G30" i="64"/>
  <c r="H29" i="64"/>
  <c r="G29" i="64"/>
  <c r="H28" i="64"/>
  <c r="G28" i="64"/>
  <c r="H27" i="64"/>
  <c r="G27" i="64"/>
  <c r="H26" i="64"/>
  <c r="G26" i="64"/>
  <c r="H25" i="64"/>
  <c r="G25" i="64"/>
  <c r="H24" i="64"/>
  <c r="G24" i="64"/>
  <c r="H23" i="64"/>
  <c r="G23" i="64"/>
  <c r="H22" i="64"/>
  <c r="G22" i="64"/>
  <c r="G20" i="64"/>
  <c r="H20" i="64" s="1"/>
  <c r="H19" i="64"/>
  <c r="G19" i="64"/>
  <c r="G18" i="64"/>
  <c r="H18" i="64" s="1"/>
  <c r="H17" i="64"/>
  <c r="G17" i="64"/>
  <c r="G16" i="64"/>
  <c r="H16" i="64" s="1"/>
  <c r="H15" i="64"/>
  <c r="G15" i="64"/>
  <c r="G14" i="64"/>
  <c r="H14" i="64" s="1"/>
  <c r="H13" i="64"/>
  <c r="G13" i="64"/>
  <c r="G12" i="64"/>
  <c r="H12" i="64" s="1"/>
  <c r="H11" i="64"/>
  <c r="G11" i="64"/>
  <c r="G10" i="64"/>
  <c r="F258" i="63"/>
  <c r="G258" i="63" s="1"/>
  <c r="H258" i="63" s="1"/>
  <c r="F257" i="63"/>
  <c r="G257" i="63" s="1"/>
  <c r="H257" i="63" s="1"/>
  <c r="G256" i="63"/>
  <c r="H256" i="63" s="1"/>
  <c r="F256" i="63"/>
  <c r="G255" i="63"/>
  <c r="H255" i="63" s="1"/>
  <c r="F255" i="63"/>
  <c r="F254" i="63"/>
  <c r="G254" i="63" s="1"/>
  <c r="G252" i="63"/>
  <c r="H252" i="63" s="1"/>
  <c r="F252" i="63"/>
  <c r="F251" i="63"/>
  <c r="G251" i="63" s="1"/>
  <c r="H251" i="63" s="1"/>
  <c r="H250" i="63"/>
  <c r="F250" i="63"/>
  <c r="G250" i="63" s="1"/>
  <c r="G249" i="63"/>
  <c r="H249" i="63" s="1"/>
  <c r="F249" i="63"/>
  <c r="F248" i="63"/>
  <c r="G248" i="63" s="1"/>
  <c r="H248" i="63" s="1"/>
  <c r="G247" i="63"/>
  <c r="H247" i="63" s="1"/>
  <c r="F247" i="63"/>
  <c r="F246" i="63"/>
  <c r="G246" i="63" s="1"/>
  <c r="H246" i="63" s="1"/>
  <c r="H245" i="63"/>
  <c r="G245" i="63"/>
  <c r="F245" i="63"/>
  <c r="H244" i="63"/>
  <c r="G244" i="63"/>
  <c r="F244" i="63"/>
  <c r="F243" i="63"/>
  <c r="G243" i="63" s="1"/>
  <c r="H243" i="63" s="1"/>
  <c r="H242" i="63"/>
  <c r="F242" i="63"/>
  <c r="G242" i="63" s="1"/>
  <c r="G241" i="63"/>
  <c r="H241" i="63" s="1"/>
  <c r="F241" i="63"/>
  <c r="F240" i="63"/>
  <c r="G240" i="63" s="1"/>
  <c r="H240" i="63" s="1"/>
  <c r="G239" i="63"/>
  <c r="H239" i="63" s="1"/>
  <c r="F239" i="63"/>
  <c r="F238" i="63"/>
  <c r="G238" i="63" s="1"/>
  <c r="H238" i="63" s="1"/>
  <c r="H237" i="63"/>
  <c r="G237" i="63"/>
  <c r="F237" i="63"/>
  <c r="G236" i="63"/>
  <c r="G235" i="63" s="1"/>
  <c r="F236" i="63"/>
  <c r="G234" i="63"/>
  <c r="G233" i="63"/>
  <c r="G232" i="63"/>
  <c r="G231" i="63"/>
  <c r="G230" i="63"/>
  <c r="G229" i="63"/>
  <c r="G228" i="63" s="1"/>
  <c r="H228" i="63" s="1"/>
  <c r="G227" i="63"/>
  <c r="G226" i="63"/>
  <c r="G225" i="63"/>
  <c r="G224" i="63"/>
  <c r="G223" i="63"/>
  <c r="G222" i="63"/>
  <c r="G221" i="63"/>
  <c r="H221" i="63" s="1"/>
  <c r="G220" i="63"/>
  <c r="G219" i="63"/>
  <c r="G218" i="63"/>
  <c r="G217" i="63"/>
  <c r="G214" i="63" s="1"/>
  <c r="H214" i="63" s="1"/>
  <c r="G216" i="63"/>
  <c r="G215" i="63"/>
  <c r="G213" i="63"/>
  <c r="G212" i="63"/>
  <c r="G211" i="63"/>
  <c r="G210" i="63"/>
  <c r="G209" i="63"/>
  <c r="G207" i="63" s="1"/>
  <c r="H207" i="63" s="1"/>
  <c r="G208" i="63"/>
  <c r="G206" i="63"/>
  <c r="G205" i="63"/>
  <c r="G204" i="63"/>
  <c r="G203" i="63"/>
  <c r="G202" i="63"/>
  <c r="G201" i="63"/>
  <c r="G199" i="63"/>
  <c r="G198" i="63"/>
  <c r="G197" i="63"/>
  <c r="G196" i="63"/>
  <c r="G195" i="63"/>
  <c r="G194" i="63"/>
  <c r="G193" i="63"/>
  <c r="H193" i="63" s="1"/>
  <c r="G192" i="63"/>
  <c r="G191" i="63"/>
  <c r="G190" i="63"/>
  <c r="G189" i="63"/>
  <c r="G186" i="63" s="1"/>
  <c r="H186" i="63" s="1"/>
  <c r="G188" i="63"/>
  <c r="G187" i="63"/>
  <c r="G185" i="63"/>
  <c r="G184" i="63"/>
  <c r="G183" i="63"/>
  <c r="G182" i="63"/>
  <c r="G181" i="63"/>
  <c r="G179" i="63" s="1"/>
  <c r="H179" i="63" s="1"/>
  <c r="G180" i="63"/>
  <c r="G178" i="63"/>
  <c r="G177" i="63"/>
  <c r="G176" i="63"/>
  <c r="G175" i="63"/>
  <c r="G174" i="63"/>
  <c r="G173" i="63"/>
  <c r="G172" i="63" s="1"/>
  <c r="H172" i="63" s="1"/>
  <c r="G171" i="63"/>
  <c r="G170" i="63"/>
  <c r="G169" i="63"/>
  <c r="G168" i="63"/>
  <c r="G167" i="63"/>
  <c r="G166" i="63"/>
  <c r="G165" i="63"/>
  <c r="F159" i="63"/>
  <c r="G159" i="63" s="1"/>
  <c r="H159" i="63" s="1"/>
  <c r="F154" i="63"/>
  <c r="G154" i="63" s="1"/>
  <c r="H154" i="63" s="1"/>
  <c r="G149" i="63"/>
  <c r="H149" i="63" s="1"/>
  <c r="F149" i="63"/>
  <c r="F144" i="63"/>
  <c r="G144" i="63" s="1"/>
  <c r="H144" i="63" s="1"/>
  <c r="F139" i="63"/>
  <c r="G139" i="63" s="1"/>
  <c r="H139" i="63" s="1"/>
  <c r="H134" i="63"/>
  <c r="F134" i="63"/>
  <c r="G134" i="63" s="1"/>
  <c r="G129" i="63"/>
  <c r="H129" i="63" s="1"/>
  <c r="F129" i="63"/>
  <c r="H124" i="63"/>
  <c r="F124" i="63"/>
  <c r="G124" i="63" s="1"/>
  <c r="F119" i="63"/>
  <c r="G119" i="63" s="1"/>
  <c r="F114" i="63"/>
  <c r="G114" i="63" s="1"/>
  <c r="H114" i="63" s="1"/>
  <c r="S112" i="63"/>
  <c r="O112" i="63"/>
  <c r="R112" i="63" s="1"/>
  <c r="F112" i="63" s="1"/>
  <c r="G112" i="63" s="1"/>
  <c r="H112" i="63" s="1"/>
  <c r="S111" i="63"/>
  <c r="R111" i="63"/>
  <c r="F111" i="63" s="1"/>
  <c r="G111" i="63" s="1"/>
  <c r="H111" i="63" s="1"/>
  <c r="O111" i="63"/>
  <c r="S110" i="63"/>
  <c r="O110" i="63"/>
  <c r="R110" i="63" s="1"/>
  <c r="F110" i="63" s="1"/>
  <c r="G110" i="63" s="1"/>
  <c r="H110" i="63" s="1"/>
  <c r="S109" i="63"/>
  <c r="R109" i="63"/>
  <c r="O109" i="63"/>
  <c r="F109" i="63"/>
  <c r="G109" i="63" s="1"/>
  <c r="H109" i="63" s="1"/>
  <c r="S108" i="63"/>
  <c r="R108" i="63"/>
  <c r="F108" i="63" s="1"/>
  <c r="G108" i="63" s="1"/>
  <c r="H108" i="63" s="1"/>
  <c r="O108" i="63"/>
  <c r="S107" i="63"/>
  <c r="R107" i="63"/>
  <c r="O107" i="63"/>
  <c r="G107" i="63"/>
  <c r="H107" i="63" s="1"/>
  <c r="F107" i="63"/>
  <c r="S106" i="63"/>
  <c r="O106" i="63"/>
  <c r="R106" i="63" s="1"/>
  <c r="F106" i="63" s="1"/>
  <c r="G106" i="63" s="1"/>
  <c r="H106" i="63" s="1"/>
  <c r="S105" i="63"/>
  <c r="R105" i="63"/>
  <c r="O105" i="63"/>
  <c r="F105" i="63"/>
  <c r="G105" i="63" s="1"/>
  <c r="H105" i="63" s="1"/>
  <c r="S104" i="63"/>
  <c r="O104" i="63"/>
  <c r="R104" i="63" s="1"/>
  <c r="F104" i="63" s="1"/>
  <c r="G104" i="63" s="1"/>
  <c r="H104" i="63"/>
  <c r="S103" i="63"/>
  <c r="R103" i="63"/>
  <c r="O103" i="63"/>
  <c r="F103" i="63"/>
  <c r="G103" i="63" s="1"/>
  <c r="H103" i="63" s="1"/>
  <c r="S102" i="63"/>
  <c r="O102" i="63"/>
  <c r="R102" i="63" s="1"/>
  <c r="F102" i="63"/>
  <c r="G102" i="63" s="1"/>
  <c r="H102" i="63" s="1"/>
  <c r="S101" i="63"/>
  <c r="R101" i="63"/>
  <c r="O101" i="63"/>
  <c r="F101" i="63"/>
  <c r="G101" i="63" s="1"/>
  <c r="H101" i="63" s="1"/>
  <c r="S100" i="63"/>
  <c r="R100" i="63"/>
  <c r="O100" i="63"/>
  <c r="F100" i="63"/>
  <c r="G100" i="63" s="1"/>
  <c r="H100" i="63" s="1"/>
  <c r="S99" i="63"/>
  <c r="R99" i="63"/>
  <c r="O99" i="63"/>
  <c r="H99" i="63"/>
  <c r="G99" i="63"/>
  <c r="F99" i="63"/>
  <c r="S98" i="63"/>
  <c r="R98" i="63"/>
  <c r="F98" i="63" s="1"/>
  <c r="G98" i="63" s="1"/>
  <c r="H98" i="63" s="1"/>
  <c r="O98" i="63"/>
  <c r="S97" i="63"/>
  <c r="R97" i="63"/>
  <c r="F97" i="63" s="1"/>
  <c r="G97" i="63" s="1"/>
  <c r="H97" i="63" s="1"/>
  <c r="O97" i="63"/>
  <c r="S96" i="63"/>
  <c r="O96" i="63"/>
  <c r="R96" i="63" s="1"/>
  <c r="F96" i="63" s="1"/>
  <c r="G96" i="63" s="1"/>
  <c r="H96" i="63" s="1"/>
  <c r="S95" i="63"/>
  <c r="R95" i="63"/>
  <c r="F95" i="63" s="1"/>
  <c r="G95" i="63" s="1"/>
  <c r="H95" i="63" s="1"/>
  <c r="O95" i="63"/>
  <c r="S94" i="63"/>
  <c r="O94" i="63"/>
  <c r="R94" i="63" s="1"/>
  <c r="F94" i="63" s="1"/>
  <c r="G94" i="63" s="1"/>
  <c r="H94" i="63" s="1"/>
  <c r="S93" i="63"/>
  <c r="R93" i="63"/>
  <c r="O93" i="63"/>
  <c r="F93" i="63"/>
  <c r="G93" i="63" s="1"/>
  <c r="H93" i="63" s="1"/>
  <c r="S92" i="63"/>
  <c r="R92" i="63"/>
  <c r="F92" i="63" s="1"/>
  <c r="G92" i="63" s="1"/>
  <c r="H92" i="63" s="1"/>
  <c r="O92" i="63"/>
  <c r="S91" i="63"/>
  <c r="R91" i="63"/>
  <c r="O91" i="63"/>
  <c r="G91" i="63"/>
  <c r="H91" i="63" s="1"/>
  <c r="F91" i="63"/>
  <c r="S90" i="63"/>
  <c r="O90" i="63"/>
  <c r="R90" i="63" s="1"/>
  <c r="F90" i="63" s="1"/>
  <c r="G90" i="63" s="1"/>
  <c r="H90" i="63" s="1"/>
  <c r="S89" i="63"/>
  <c r="R89" i="63"/>
  <c r="O89" i="63"/>
  <c r="F89" i="63"/>
  <c r="G89" i="63" s="1"/>
  <c r="H89" i="63" s="1"/>
  <c r="S88" i="63"/>
  <c r="O88" i="63"/>
  <c r="R88" i="63" s="1"/>
  <c r="F88" i="63" s="1"/>
  <c r="G88" i="63" s="1"/>
  <c r="H88" i="63"/>
  <c r="S87" i="63"/>
  <c r="R87" i="63"/>
  <c r="O87" i="63"/>
  <c r="F87" i="63"/>
  <c r="G87" i="63" s="1"/>
  <c r="H87" i="63" s="1"/>
  <c r="S86" i="63"/>
  <c r="O86" i="63"/>
  <c r="R86" i="63" s="1"/>
  <c r="F86" i="63"/>
  <c r="G86" i="63" s="1"/>
  <c r="H86" i="63" s="1"/>
  <c r="S85" i="63"/>
  <c r="R85" i="63"/>
  <c r="O85" i="63"/>
  <c r="F85" i="63"/>
  <c r="G85" i="63" s="1"/>
  <c r="H85" i="63" s="1"/>
  <c r="S84" i="63"/>
  <c r="R84" i="63"/>
  <c r="O84" i="63"/>
  <c r="F84" i="63"/>
  <c r="G84" i="63" s="1"/>
  <c r="G82" i="63"/>
  <c r="H82" i="63" s="1"/>
  <c r="G81" i="63"/>
  <c r="H81" i="63" s="1"/>
  <c r="G80" i="63"/>
  <c r="H80" i="63" s="1"/>
  <c r="G79" i="63"/>
  <c r="H79" i="63" s="1"/>
  <c r="G78" i="63"/>
  <c r="H78" i="63" s="1"/>
  <c r="G77" i="63"/>
  <c r="H77" i="63" s="1"/>
  <c r="G76" i="63"/>
  <c r="H76" i="63" s="1"/>
  <c r="H75" i="63"/>
  <c r="G75" i="63"/>
  <c r="G74" i="63"/>
  <c r="H74" i="63" s="1"/>
  <c r="G73" i="63"/>
  <c r="H73" i="63" s="1"/>
  <c r="G72" i="63"/>
  <c r="H72" i="63" s="1"/>
  <c r="G71" i="63"/>
  <c r="H71" i="63" s="1"/>
  <c r="G70" i="63"/>
  <c r="H70" i="63" s="1"/>
  <c r="G69" i="63"/>
  <c r="H69" i="63" s="1"/>
  <c r="G68" i="63"/>
  <c r="H68" i="63" s="1"/>
  <c r="H67" i="63"/>
  <c r="G67" i="63"/>
  <c r="G66" i="63"/>
  <c r="H66" i="63" s="1"/>
  <c r="G65" i="63"/>
  <c r="H65" i="63" s="1"/>
  <c r="G64" i="63"/>
  <c r="H64" i="63" s="1"/>
  <c r="G63" i="63"/>
  <c r="H63" i="63" s="1"/>
  <c r="G62" i="63"/>
  <c r="H62" i="63" s="1"/>
  <c r="G61" i="63"/>
  <c r="H61" i="63" s="1"/>
  <c r="G60" i="63"/>
  <c r="H60" i="63" s="1"/>
  <c r="H59" i="63"/>
  <c r="G59" i="63"/>
  <c r="G58" i="63"/>
  <c r="H58" i="63" s="1"/>
  <c r="G57" i="63"/>
  <c r="H57" i="63" s="1"/>
  <c r="H55" i="63" s="1"/>
  <c r="G56" i="63"/>
  <c r="H56" i="63" s="1"/>
  <c r="G55" i="63"/>
  <c r="G54" i="63"/>
  <c r="H54" i="63" s="1"/>
  <c r="G53" i="63"/>
  <c r="H53" i="63" s="1"/>
  <c r="G52" i="63"/>
  <c r="H52" i="63" s="1"/>
  <c r="H51" i="63"/>
  <c r="G51" i="63"/>
  <c r="G50" i="63"/>
  <c r="H50" i="63" s="1"/>
  <c r="G49" i="63"/>
  <c r="H49" i="63" s="1"/>
  <c r="G48" i="63"/>
  <c r="H48" i="63" s="1"/>
  <c r="G47" i="63"/>
  <c r="H47" i="63" s="1"/>
  <c r="G46" i="63"/>
  <c r="H46" i="63" s="1"/>
  <c r="G45" i="63"/>
  <c r="H45" i="63" s="1"/>
  <c r="H43" i="63"/>
  <c r="G43" i="63"/>
  <c r="G42" i="63"/>
  <c r="H42" i="63" s="1"/>
  <c r="G41" i="63"/>
  <c r="H41" i="63" s="1"/>
  <c r="G40" i="63"/>
  <c r="H40" i="63" s="1"/>
  <c r="G39" i="63"/>
  <c r="H39" i="63" s="1"/>
  <c r="G38" i="63"/>
  <c r="H38" i="63" s="1"/>
  <c r="G37" i="63"/>
  <c r="H37" i="63" s="1"/>
  <c r="G36" i="63"/>
  <c r="H36" i="63" s="1"/>
  <c r="H35" i="63"/>
  <c r="H33" i="63" s="1"/>
  <c r="G35" i="63"/>
  <c r="G34" i="63"/>
  <c r="H34" i="63" s="1"/>
  <c r="G33" i="63"/>
  <c r="G32" i="63"/>
  <c r="H32" i="63" s="1"/>
  <c r="G31" i="63"/>
  <c r="H31" i="63" s="1"/>
  <c r="G30" i="63"/>
  <c r="H30" i="63" s="1"/>
  <c r="G29" i="63"/>
  <c r="H29" i="63" s="1"/>
  <c r="G28" i="63"/>
  <c r="H28" i="63" s="1"/>
  <c r="H27" i="63"/>
  <c r="G27" i="63"/>
  <c r="G26" i="63"/>
  <c r="H26" i="63" s="1"/>
  <c r="G25" i="63"/>
  <c r="H25" i="63" s="1"/>
  <c r="G24" i="63"/>
  <c r="H24" i="63" s="1"/>
  <c r="G23" i="63"/>
  <c r="H23" i="63" s="1"/>
  <c r="G20" i="63"/>
  <c r="H20" i="63" s="1"/>
  <c r="H19" i="63"/>
  <c r="G19" i="63"/>
  <c r="G18" i="63"/>
  <c r="H18" i="63" s="1"/>
  <c r="G17" i="63"/>
  <c r="H17" i="63" s="1"/>
  <c r="G16" i="63"/>
  <c r="H16" i="63" s="1"/>
  <c r="G15" i="63"/>
  <c r="H15" i="63" s="1"/>
  <c r="G14" i="63"/>
  <c r="H14" i="63" s="1"/>
  <c r="G13" i="63"/>
  <c r="H13" i="63" s="1"/>
  <c r="G12" i="63"/>
  <c r="H11" i="63"/>
  <c r="G11" i="63"/>
  <c r="F258" i="62"/>
  <c r="G258" i="62" s="1"/>
  <c r="H258" i="62" s="1"/>
  <c r="F257" i="62"/>
  <c r="G257" i="62" s="1"/>
  <c r="H257" i="62" s="1"/>
  <c r="H256" i="62"/>
  <c r="G256" i="62"/>
  <c r="F256" i="62"/>
  <c r="F255" i="62"/>
  <c r="G255" i="62" s="1"/>
  <c r="H255" i="62" s="1"/>
  <c r="F254" i="62"/>
  <c r="G254" i="62" s="1"/>
  <c r="F252" i="62"/>
  <c r="G252" i="62" s="1"/>
  <c r="H252" i="62" s="1"/>
  <c r="F251" i="62"/>
  <c r="G251" i="62" s="1"/>
  <c r="H251" i="62" s="1"/>
  <c r="F250" i="62"/>
  <c r="G250" i="62" s="1"/>
  <c r="H250" i="62" s="1"/>
  <c r="G249" i="62"/>
  <c r="H249" i="62" s="1"/>
  <c r="F249" i="62"/>
  <c r="F248" i="62"/>
  <c r="G248" i="62" s="1"/>
  <c r="H248" i="62" s="1"/>
  <c r="F247" i="62"/>
  <c r="G247" i="62" s="1"/>
  <c r="H247" i="62" s="1"/>
  <c r="F246" i="62"/>
  <c r="G246" i="62" s="1"/>
  <c r="H246" i="62" s="1"/>
  <c r="G245" i="62"/>
  <c r="H245" i="62" s="1"/>
  <c r="F245" i="62"/>
  <c r="F244" i="62"/>
  <c r="G244" i="62" s="1"/>
  <c r="H244" i="62" s="1"/>
  <c r="F243" i="62"/>
  <c r="G243" i="62" s="1"/>
  <c r="H243" i="62" s="1"/>
  <c r="F242" i="62"/>
  <c r="G242" i="62" s="1"/>
  <c r="H242" i="62" s="1"/>
  <c r="G241" i="62"/>
  <c r="H241" i="62" s="1"/>
  <c r="F241" i="62"/>
  <c r="F240" i="62"/>
  <c r="G240" i="62" s="1"/>
  <c r="H240" i="62" s="1"/>
  <c r="F239" i="62"/>
  <c r="G239" i="62" s="1"/>
  <c r="H239" i="62" s="1"/>
  <c r="F238" i="62"/>
  <c r="G238" i="62" s="1"/>
  <c r="H238" i="62" s="1"/>
  <c r="G237" i="62"/>
  <c r="H237" i="62" s="1"/>
  <c r="F237" i="62"/>
  <c r="F236" i="62"/>
  <c r="G236" i="62" s="1"/>
  <c r="G234" i="62"/>
  <c r="G233" i="62"/>
  <c r="G232" i="62"/>
  <c r="G231" i="62"/>
  <c r="G230" i="62"/>
  <c r="G229" i="62"/>
  <c r="G228" i="62"/>
  <c r="H228" i="62" s="1"/>
  <c r="G227" i="62"/>
  <c r="G226" i="62"/>
  <c r="G225" i="62"/>
  <c r="G224" i="62"/>
  <c r="G221" i="62" s="1"/>
  <c r="H221" i="62" s="1"/>
  <c r="G223" i="62"/>
  <c r="G222" i="62"/>
  <c r="G220" i="62"/>
  <c r="G219" i="62"/>
  <c r="G218" i="62"/>
  <c r="G217" i="62"/>
  <c r="G216" i="62"/>
  <c r="G214" i="62" s="1"/>
  <c r="H214" i="62" s="1"/>
  <c r="G215" i="62"/>
  <c r="G213" i="62"/>
  <c r="G212" i="62"/>
  <c r="G211" i="62"/>
  <c r="G210" i="62"/>
  <c r="G209" i="62"/>
  <c r="G208" i="62"/>
  <c r="G207" i="62" s="1"/>
  <c r="H207" i="62" s="1"/>
  <c r="G206" i="62"/>
  <c r="G205" i="62"/>
  <c r="G204" i="62"/>
  <c r="G203" i="62"/>
  <c r="G202" i="62"/>
  <c r="G201" i="62"/>
  <c r="G200" i="62"/>
  <c r="H200" i="62" s="1"/>
  <c r="G199" i="62"/>
  <c r="G198" i="62"/>
  <c r="G197" i="62"/>
  <c r="G196" i="62"/>
  <c r="G193" i="62" s="1"/>
  <c r="H193" i="62" s="1"/>
  <c r="G195" i="62"/>
  <c r="G194" i="62"/>
  <c r="G192" i="62"/>
  <c r="G191" i="62"/>
  <c r="G190" i="62"/>
  <c r="G189" i="62"/>
  <c r="G188" i="62"/>
  <c r="G186" i="62" s="1"/>
  <c r="H186" i="62" s="1"/>
  <c r="G187" i="62"/>
  <c r="G185" i="62"/>
  <c r="G184" i="62"/>
  <c r="G183" i="62"/>
  <c r="G182" i="62"/>
  <c r="G181" i="62"/>
  <c r="G180" i="62"/>
  <c r="G179" i="62" s="1"/>
  <c r="H179" i="62" s="1"/>
  <c r="G178" i="62"/>
  <c r="G177" i="62"/>
  <c r="G176" i="62"/>
  <c r="G175" i="62"/>
  <c r="G174" i="62"/>
  <c r="G173" i="62"/>
  <c r="G172" i="62"/>
  <c r="H172" i="62" s="1"/>
  <c r="G171" i="62"/>
  <c r="G170" i="62"/>
  <c r="G169" i="62"/>
  <c r="G168" i="62"/>
  <c r="G165" i="62" s="1"/>
  <c r="G167" i="62"/>
  <c r="G166" i="62"/>
  <c r="F159" i="62"/>
  <c r="G159" i="62" s="1"/>
  <c r="H159" i="62" s="1"/>
  <c r="H154" i="62"/>
  <c r="F154" i="62"/>
  <c r="G154" i="62" s="1"/>
  <c r="G149" i="62"/>
  <c r="H149" i="62" s="1"/>
  <c r="F149" i="62"/>
  <c r="F144" i="62"/>
  <c r="G144" i="62" s="1"/>
  <c r="H144" i="62" s="1"/>
  <c r="G139" i="62"/>
  <c r="H139" i="62" s="1"/>
  <c r="F139" i="62"/>
  <c r="F134" i="62"/>
  <c r="G134" i="62" s="1"/>
  <c r="H134" i="62" s="1"/>
  <c r="H129" i="62"/>
  <c r="G129" i="62"/>
  <c r="F129" i="62"/>
  <c r="G124" i="62"/>
  <c r="H124" i="62" s="1"/>
  <c r="F124" i="62"/>
  <c r="F119" i="62"/>
  <c r="G119" i="62" s="1"/>
  <c r="H114" i="62"/>
  <c r="F114" i="62"/>
  <c r="G114" i="62" s="1"/>
  <c r="S112" i="62"/>
  <c r="O112" i="62"/>
  <c r="R112" i="62" s="1"/>
  <c r="F112" i="62" s="1"/>
  <c r="G112" i="62" s="1"/>
  <c r="H112" i="62" s="1"/>
  <c r="S111" i="62"/>
  <c r="R111" i="62"/>
  <c r="O111" i="62"/>
  <c r="F111" i="62"/>
  <c r="G111" i="62" s="1"/>
  <c r="H111" i="62" s="1"/>
  <c r="S110" i="62"/>
  <c r="R110" i="62"/>
  <c r="F110" i="62" s="1"/>
  <c r="G110" i="62" s="1"/>
  <c r="H110" i="62" s="1"/>
  <c r="O110" i="62"/>
  <c r="S109" i="62"/>
  <c r="R109" i="62"/>
  <c r="O109" i="62"/>
  <c r="G109" i="62"/>
  <c r="H109" i="62" s="1"/>
  <c r="F109" i="62"/>
  <c r="S108" i="62"/>
  <c r="O108" i="62"/>
  <c r="R108" i="62" s="1"/>
  <c r="F108" i="62" s="1"/>
  <c r="G108" i="62" s="1"/>
  <c r="H108" i="62" s="1"/>
  <c r="S107" i="62"/>
  <c r="R107" i="62"/>
  <c r="O107" i="62"/>
  <c r="F107" i="62"/>
  <c r="G107" i="62" s="1"/>
  <c r="H107" i="62" s="1"/>
  <c r="S106" i="62"/>
  <c r="O106" i="62"/>
  <c r="R106" i="62" s="1"/>
  <c r="F106" i="62" s="1"/>
  <c r="G106" i="62" s="1"/>
  <c r="H106" i="62" s="1"/>
  <c r="S105" i="62"/>
  <c r="R105" i="62"/>
  <c r="O105" i="62"/>
  <c r="F105" i="62"/>
  <c r="G105" i="62" s="1"/>
  <c r="H105" i="62" s="1"/>
  <c r="S104" i="62"/>
  <c r="O104" i="62"/>
  <c r="R104" i="62" s="1"/>
  <c r="F104" i="62" s="1"/>
  <c r="G104" i="62" s="1"/>
  <c r="H104" i="62" s="1"/>
  <c r="S103" i="62"/>
  <c r="R103" i="62"/>
  <c r="O103" i="62"/>
  <c r="F103" i="62"/>
  <c r="G103" i="62" s="1"/>
  <c r="H103" i="62" s="1"/>
  <c r="S102" i="62"/>
  <c r="R102" i="62"/>
  <c r="F102" i="62" s="1"/>
  <c r="G102" i="62" s="1"/>
  <c r="H102" i="62" s="1"/>
  <c r="O102" i="62"/>
  <c r="S101" i="62"/>
  <c r="R101" i="62"/>
  <c r="O101" i="62"/>
  <c r="G101" i="62"/>
  <c r="H101" i="62" s="1"/>
  <c r="F101" i="62"/>
  <c r="S100" i="62"/>
  <c r="O100" i="62"/>
  <c r="R100" i="62" s="1"/>
  <c r="F100" i="62" s="1"/>
  <c r="G100" i="62" s="1"/>
  <c r="H100" i="62" s="1"/>
  <c r="S99" i="62"/>
  <c r="R99" i="62"/>
  <c r="O99" i="62"/>
  <c r="F99" i="62"/>
  <c r="G99" i="62" s="1"/>
  <c r="H99" i="62" s="1"/>
  <c r="S98" i="62"/>
  <c r="O98" i="62"/>
  <c r="R98" i="62" s="1"/>
  <c r="F98" i="62" s="1"/>
  <c r="G98" i="62" s="1"/>
  <c r="H98" i="62" s="1"/>
  <c r="S97" i="62"/>
  <c r="R97" i="62"/>
  <c r="O97" i="62"/>
  <c r="F97" i="62"/>
  <c r="G97" i="62" s="1"/>
  <c r="H97" i="62" s="1"/>
  <c r="S96" i="62"/>
  <c r="O96" i="62"/>
  <c r="R96" i="62" s="1"/>
  <c r="F96" i="62" s="1"/>
  <c r="G96" i="62" s="1"/>
  <c r="H96" i="62" s="1"/>
  <c r="S95" i="62"/>
  <c r="R95" i="62"/>
  <c r="O95" i="62"/>
  <c r="F95" i="62"/>
  <c r="G95" i="62" s="1"/>
  <c r="H95" i="62" s="1"/>
  <c r="S94" i="62"/>
  <c r="R94" i="62"/>
  <c r="F94" i="62" s="1"/>
  <c r="G94" i="62" s="1"/>
  <c r="H94" i="62" s="1"/>
  <c r="O94" i="62"/>
  <c r="S93" i="62"/>
  <c r="R93" i="62"/>
  <c r="O93" i="62"/>
  <c r="G93" i="62"/>
  <c r="H93" i="62" s="1"/>
  <c r="F93" i="62"/>
  <c r="S92" i="62"/>
  <c r="O92" i="62"/>
  <c r="R92" i="62" s="1"/>
  <c r="F92" i="62" s="1"/>
  <c r="G92" i="62" s="1"/>
  <c r="H92" i="62" s="1"/>
  <c r="S91" i="62"/>
  <c r="R91" i="62"/>
  <c r="O91" i="62"/>
  <c r="F91" i="62"/>
  <c r="G91" i="62" s="1"/>
  <c r="H91" i="62" s="1"/>
  <c r="S90" i="62"/>
  <c r="O90" i="62"/>
  <c r="R90" i="62" s="1"/>
  <c r="F90" i="62" s="1"/>
  <c r="G90" i="62" s="1"/>
  <c r="H90" i="62" s="1"/>
  <c r="S89" i="62"/>
  <c r="R89" i="62"/>
  <c r="O89" i="62"/>
  <c r="F89" i="62"/>
  <c r="G89" i="62" s="1"/>
  <c r="H89" i="62" s="1"/>
  <c r="S88" i="62"/>
  <c r="O88" i="62"/>
  <c r="R88" i="62" s="1"/>
  <c r="F88" i="62" s="1"/>
  <c r="G88" i="62" s="1"/>
  <c r="H88" i="62" s="1"/>
  <c r="S87" i="62"/>
  <c r="R87" i="62"/>
  <c r="O87" i="62"/>
  <c r="F87" i="62"/>
  <c r="G87" i="62" s="1"/>
  <c r="H87" i="62" s="1"/>
  <c r="S86" i="62"/>
  <c r="R86" i="62"/>
  <c r="F86" i="62" s="1"/>
  <c r="G86" i="62" s="1"/>
  <c r="H86" i="62" s="1"/>
  <c r="O86" i="62"/>
  <c r="S85" i="62"/>
  <c r="R85" i="62"/>
  <c r="O85" i="62"/>
  <c r="G85" i="62"/>
  <c r="H85" i="62" s="1"/>
  <c r="F85" i="62"/>
  <c r="S84" i="62"/>
  <c r="O84" i="62"/>
  <c r="R84" i="62" s="1"/>
  <c r="F84" i="62" s="1"/>
  <c r="G84" i="62" s="1"/>
  <c r="G82" i="62"/>
  <c r="H82" i="62" s="1"/>
  <c r="G81" i="62"/>
  <c r="H81" i="62" s="1"/>
  <c r="G80" i="62"/>
  <c r="H80" i="62" s="1"/>
  <c r="G79" i="62"/>
  <c r="H79" i="62" s="1"/>
  <c r="G78" i="62"/>
  <c r="H78" i="62" s="1"/>
  <c r="H77" i="62"/>
  <c r="G77" i="62"/>
  <c r="G76" i="62"/>
  <c r="H76" i="62" s="1"/>
  <c r="G75" i="62"/>
  <c r="H75" i="62" s="1"/>
  <c r="G74" i="62"/>
  <c r="H74" i="62" s="1"/>
  <c r="G73" i="62"/>
  <c r="H73" i="62" s="1"/>
  <c r="G72" i="62"/>
  <c r="H72" i="62" s="1"/>
  <c r="G71" i="62"/>
  <c r="H71" i="62" s="1"/>
  <c r="G70" i="62"/>
  <c r="H70" i="62" s="1"/>
  <c r="H69" i="62"/>
  <c r="G69" i="62"/>
  <c r="G68" i="62"/>
  <c r="H68" i="62" s="1"/>
  <c r="G67" i="62"/>
  <c r="H67" i="62" s="1"/>
  <c r="G66" i="62"/>
  <c r="H66" i="62" s="1"/>
  <c r="G65" i="62"/>
  <c r="H65" i="62" s="1"/>
  <c r="G64" i="62"/>
  <c r="H64" i="62" s="1"/>
  <c r="G63" i="62"/>
  <c r="H63" i="62" s="1"/>
  <c r="G62" i="62"/>
  <c r="H62" i="62" s="1"/>
  <c r="H61" i="62"/>
  <c r="G61" i="62"/>
  <c r="G60" i="62"/>
  <c r="H60" i="62" s="1"/>
  <c r="G59" i="62"/>
  <c r="H59" i="62" s="1"/>
  <c r="G58" i="62"/>
  <c r="H58" i="62" s="1"/>
  <c r="G57" i="62"/>
  <c r="H57" i="62" s="1"/>
  <c r="G56" i="62"/>
  <c r="H56" i="62" s="1"/>
  <c r="G54" i="62"/>
  <c r="H54" i="62" s="1"/>
  <c r="H53" i="62"/>
  <c r="G53" i="62"/>
  <c r="G52" i="62"/>
  <c r="H52" i="62" s="1"/>
  <c r="G51" i="62"/>
  <c r="H51" i="62" s="1"/>
  <c r="G50" i="62"/>
  <c r="H50" i="62" s="1"/>
  <c r="G49" i="62"/>
  <c r="H49" i="62" s="1"/>
  <c r="G48" i="62"/>
  <c r="H48" i="62" s="1"/>
  <c r="G47" i="62"/>
  <c r="H47" i="62" s="1"/>
  <c r="G46" i="62"/>
  <c r="H46" i="62" s="1"/>
  <c r="H45" i="62"/>
  <c r="G45" i="62"/>
  <c r="G43" i="62"/>
  <c r="H43" i="62" s="1"/>
  <c r="G42" i="62"/>
  <c r="H42" i="62" s="1"/>
  <c r="G41" i="62"/>
  <c r="H41" i="62" s="1"/>
  <c r="G40" i="62"/>
  <c r="H40" i="62" s="1"/>
  <c r="G39" i="62"/>
  <c r="H39" i="62" s="1"/>
  <c r="G38" i="62"/>
  <c r="H38" i="62" s="1"/>
  <c r="H37" i="62"/>
  <c r="G37" i="62"/>
  <c r="G36" i="62"/>
  <c r="H36" i="62" s="1"/>
  <c r="G35" i="62"/>
  <c r="H35" i="62" s="1"/>
  <c r="H33" i="62" s="1"/>
  <c r="G34" i="62"/>
  <c r="H34" i="62" s="1"/>
  <c r="G32" i="62"/>
  <c r="H32" i="62" s="1"/>
  <c r="G31" i="62"/>
  <c r="H31" i="62" s="1"/>
  <c r="G30" i="62"/>
  <c r="H30" i="62" s="1"/>
  <c r="H29" i="62"/>
  <c r="G29" i="62"/>
  <c r="G28" i="62"/>
  <c r="H28" i="62" s="1"/>
  <c r="G27" i="62"/>
  <c r="H27" i="62" s="1"/>
  <c r="G26" i="62"/>
  <c r="H26" i="62" s="1"/>
  <c r="G25" i="62"/>
  <c r="H25" i="62" s="1"/>
  <c r="G24" i="62"/>
  <c r="H24" i="62" s="1"/>
  <c r="G23" i="62"/>
  <c r="H23" i="62" s="1"/>
  <c r="H22" i="62" s="1"/>
  <c r="G20" i="62"/>
  <c r="H20" i="62" s="1"/>
  <c r="G19" i="62"/>
  <c r="H19" i="62" s="1"/>
  <c r="G18" i="62"/>
  <c r="H18" i="62" s="1"/>
  <c r="G17" i="62"/>
  <c r="H17" i="62" s="1"/>
  <c r="G16" i="62"/>
  <c r="H16" i="62" s="1"/>
  <c r="G15" i="62"/>
  <c r="H15" i="62" s="1"/>
  <c r="G14" i="62"/>
  <c r="H14" i="62" s="1"/>
  <c r="H13" i="62"/>
  <c r="G13" i="62"/>
  <c r="G12" i="62"/>
  <c r="H12" i="62" s="1"/>
  <c r="G11" i="62"/>
  <c r="G10" i="62" s="1"/>
  <c r="F258" i="61"/>
  <c r="G258" i="61" s="1"/>
  <c r="H258" i="61" s="1"/>
  <c r="F257" i="61"/>
  <c r="G257" i="61" s="1"/>
  <c r="H257" i="61" s="1"/>
  <c r="F256" i="61"/>
  <c r="G256" i="61" s="1"/>
  <c r="H256" i="61" s="1"/>
  <c r="F255" i="61"/>
  <c r="G255" i="61" s="1"/>
  <c r="H255" i="61" s="1"/>
  <c r="F254" i="61"/>
  <c r="G254" i="61" s="1"/>
  <c r="F252" i="61"/>
  <c r="G252" i="61" s="1"/>
  <c r="H252" i="61" s="1"/>
  <c r="F251" i="61"/>
  <c r="G251" i="61" s="1"/>
  <c r="H251" i="61" s="1"/>
  <c r="F250" i="61"/>
  <c r="G250" i="61" s="1"/>
  <c r="H250" i="61" s="1"/>
  <c r="F249" i="61"/>
  <c r="G249" i="61" s="1"/>
  <c r="H249" i="61" s="1"/>
  <c r="F248" i="61"/>
  <c r="G248" i="61" s="1"/>
  <c r="H248" i="61" s="1"/>
  <c r="F247" i="61"/>
  <c r="G247" i="61" s="1"/>
  <c r="H247" i="61" s="1"/>
  <c r="F246" i="61"/>
  <c r="G246" i="61" s="1"/>
  <c r="H246" i="61" s="1"/>
  <c r="F245" i="61"/>
  <c r="G245" i="61" s="1"/>
  <c r="H245" i="61" s="1"/>
  <c r="F244" i="61"/>
  <c r="G244" i="61" s="1"/>
  <c r="H244" i="61" s="1"/>
  <c r="F243" i="61"/>
  <c r="G243" i="61" s="1"/>
  <c r="H243" i="61" s="1"/>
  <c r="F242" i="61"/>
  <c r="G242" i="61" s="1"/>
  <c r="H242" i="61" s="1"/>
  <c r="G241" i="61"/>
  <c r="H241" i="61" s="1"/>
  <c r="F241" i="61"/>
  <c r="F240" i="61"/>
  <c r="G240" i="61" s="1"/>
  <c r="H240" i="61" s="1"/>
  <c r="F239" i="61"/>
  <c r="G239" i="61" s="1"/>
  <c r="H239" i="61" s="1"/>
  <c r="F238" i="61"/>
  <c r="G238" i="61" s="1"/>
  <c r="H238" i="61" s="1"/>
  <c r="F237" i="61"/>
  <c r="G237" i="61" s="1"/>
  <c r="H237" i="61" s="1"/>
  <c r="F236" i="61"/>
  <c r="G236" i="61" s="1"/>
  <c r="G234" i="61"/>
  <c r="G233" i="61"/>
  <c r="G232" i="61"/>
  <c r="G231" i="61"/>
  <c r="G230" i="61"/>
  <c r="G229" i="61"/>
  <c r="G227" i="61"/>
  <c r="G226" i="61"/>
  <c r="G225" i="61"/>
  <c r="G224" i="61"/>
  <c r="G223" i="61"/>
  <c r="G222" i="61"/>
  <c r="G220" i="61"/>
  <c r="G219" i="61"/>
  <c r="G218" i="61"/>
  <c r="G217" i="61"/>
  <c r="G216" i="61"/>
  <c r="G215" i="61"/>
  <c r="G213" i="61"/>
  <c r="G212" i="61"/>
  <c r="G211" i="61"/>
  <c r="G210" i="61"/>
  <c r="G209" i="61"/>
  <c r="G208" i="61"/>
  <c r="G206" i="61"/>
  <c r="G205" i="61"/>
  <c r="G204" i="61"/>
  <c r="G203" i="61"/>
  <c r="G202" i="61"/>
  <c r="G201" i="61"/>
  <c r="G199" i="61"/>
  <c r="G198" i="61"/>
  <c r="G197" i="61"/>
  <c r="G196" i="61"/>
  <c r="G195" i="61"/>
  <c r="G194" i="61"/>
  <c r="G192" i="61"/>
  <c r="G191" i="61"/>
  <c r="G190" i="61"/>
  <c r="G189" i="61"/>
  <c r="G188" i="61"/>
  <c r="G187" i="61"/>
  <c r="G185" i="61"/>
  <c r="G184" i="61"/>
  <c r="G183" i="61"/>
  <c r="G182" i="61"/>
  <c r="G181" i="61"/>
  <c r="G180" i="61"/>
  <c r="G178" i="61"/>
  <c r="G177" i="61"/>
  <c r="G176" i="61"/>
  <c r="G175" i="61"/>
  <c r="G174" i="61"/>
  <c r="G173" i="61"/>
  <c r="G171" i="61"/>
  <c r="G170" i="61"/>
  <c r="G169" i="61"/>
  <c r="G168" i="61"/>
  <c r="G167" i="61"/>
  <c r="G166" i="61"/>
  <c r="F159" i="61"/>
  <c r="G159" i="61" s="1"/>
  <c r="H159" i="61" s="1"/>
  <c r="F154" i="61"/>
  <c r="G154" i="61" s="1"/>
  <c r="H154" i="61" s="1"/>
  <c r="F149" i="61"/>
  <c r="G149" i="61" s="1"/>
  <c r="H149" i="61" s="1"/>
  <c r="F144" i="61"/>
  <c r="G144" i="61" s="1"/>
  <c r="H144" i="61" s="1"/>
  <c r="F139" i="61"/>
  <c r="G139" i="61" s="1"/>
  <c r="H139" i="61" s="1"/>
  <c r="F134" i="61"/>
  <c r="G134" i="61" s="1"/>
  <c r="H134" i="61" s="1"/>
  <c r="F129" i="61"/>
  <c r="G129" i="61" s="1"/>
  <c r="H129" i="61" s="1"/>
  <c r="F124" i="61"/>
  <c r="G124" i="61" s="1"/>
  <c r="H124" i="61" s="1"/>
  <c r="F119" i="61"/>
  <c r="G119" i="61" s="1"/>
  <c r="F114" i="61"/>
  <c r="G114" i="61" s="1"/>
  <c r="H114" i="61" s="1"/>
  <c r="S112" i="61"/>
  <c r="O112" i="61"/>
  <c r="R112" i="61" s="1"/>
  <c r="F112" i="61" s="1"/>
  <c r="G112" i="61" s="1"/>
  <c r="H112" i="61" s="1"/>
  <c r="S111" i="61"/>
  <c r="O111" i="61"/>
  <c r="R111" i="61" s="1"/>
  <c r="F111" i="61" s="1"/>
  <c r="G111" i="61" s="1"/>
  <c r="H111" i="61" s="1"/>
  <c r="S110" i="61"/>
  <c r="O110" i="61"/>
  <c r="R110" i="61" s="1"/>
  <c r="F110" i="61" s="1"/>
  <c r="G110" i="61" s="1"/>
  <c r="H110" i="61" s="1"/>
  <c r="S109" i="61"/>
  <c r="O109" i="61"/>
  <c r="R109" i="61" s="1"/>
  <c r="F109" i="61" s="1"/>
  <c r="G109" i="61" s="1"/>
  <c r="H109" i="61" s="1"/>
  <c r="S108" i="61"/>
  <c r="O108" i="61"/>
  <c r="R108" i="61" s="1"/>
  <c r="F108" i="61" s="1"/>
  <c r="G108" i="61" s="1"/>
  <c r="H108" i="61" s="1"/>
  <c r="S107" i="61"/>
  <c r="O107" i="61"/>
  <c r="R107" i="61" s="1"/>
  <c r="F107" i="61" s="1"/>
  <c r="G107" i="61" s="1"/>
  <c r="H107" i="61" s="1"/>
  <c r="S106" i="61"/>
  <c r="O106" i="61"/>
  <c r="R106" i="61" s="1"/>
  <c r="F106" i="61" s="1"/>
  <c r="G106" i="61" s="1"/>
  <c r="H106" i="61" s="1"/>
  <c r="S105" i="61"/>
  <c r="O105" i="61"/>
  <c r="R105" i="61" s="1"/>
  <c r="F105" i="61" s="1"/>
  <c r="G105" i="61" s="1"/>
  <c r="H105" i="61" s="1"/>
  <c r="S104" i="61"/>
  <c r="O104" i="61"/>
  <c r="R104" i="61" s="1"/>
  <c r="F104" i="61" s="1"/>
  <c r="G104" i="61" s="1"/>
  <c r="H104" i="61" s="1"/>
  <c r="S103" i="61"/>
  <c r="O103" i="61"/>
  <c r="R103" i="61" s="1"/>
  <c r="F103" i="61" s="1"/>
  <c r="G103" i="61" s="1"/>
  <c r="H103" i="61" s="1"/>
  <c r="S102" i="61"/>
  <c r="O102" i="61"/>
  <c r="R102" i="61" s="1"/>
  <c r="F102" i="61" s="1"/>
  <c r="G102" i="61" s="1"/>
  <c r="H102" i="61" s="1"/>
  <c r="S101" i="61"/>
  <c r="R101" i="61"/>
  <c r="F101" i="61" s="1"/>
  <c r="G101" i="61" s="1"/>
  <c r="H101" i="61" s="1"/>
  <c r="O101" i="61"/>
  <c r="S100" i="61"/>
  <c r="O100" i="61"/>
  <c r="R100" i="61" s="1"/>
  <c r="F100" i="61" s="1"/>
  <c r="G100" i="61" s="1"/>
  <c r="H100" i="61" s="1"/>
  <c r="S99" i="61"/>
  <c r="O99" i="61"/>
  <c r="R99" i="61" s="1"/>
  <c r="F99" i="61" s="1"/>
  <c r="G99" i="61" s="1"/>
  <c r="H99" i="61" s="1"/>
  <c r="S98" i="61"/>
  <c r="O98" i="61"/>
  <c r="R98" i="61" s="1"/>
  <c r="F98" i="61" s="1"/>
  <c r="G98" i="61" s="1"/>
  <c r="H98" i="61" s="1"/>
  <c r="S97" i="61"/>
  <c r="O97" i="61"/>
  <c r="R97" i="61" s="1"/>
  <c r="F97" i="61" s="1"/>
  <c r="G97" i="61" s="1"/>
  <c r="H97" i="61" s="1"/>
  <c r="S96" i="61"/>
  <c r="O96" i="61"/>
  <c r="R96" i="61" s="1"/>
  <c r="F96" i="61" s="1"/>
  <c r="G96" i="61" s="1"/>
  <c r="H96" i="61" s="1"/>
  <c r="S95" i="61"/>
  <c r="O95" i="61"/>
  <c r="R95" i="61" s="1"/>
  <c r="F95" i="61" s="1"/>
  <c r="G95" i="61" s="1"/>
  <c r="H95" i="61" s="1"/>
  <c r="S94" i="61"/>
  <c r="O94" i="61"/>
  <c r="R94" i="61" s="1"/>
  <c r="F94" i="61" s="1"/>
  <c r="G94" i="61" s="1"/>
  <c r="H94" i="61" s="1"/>
  <c r="S93" i="61"/>
  <c r="O93" i="61"/>
  <c r="R93" i="61" s="1"/>
  <c r="F93" i="61" s="1"/>
  <c r="G93" i="61" s="1"/>
  <c r="H93" i="61" s="1"/>
  <c r="S92" i="61"/>
  <c r="O92" i="61"/>
  <c r="R92" i="61" s="1"/>
  <c r="F92" i="61" s="1"/>
  <c r="G92" i="61" s="1"/>
  <c r="H92" i="61" s="1"/>
  <c r="S91" i="61"/>
  <c r="O91" i="61"/>
  <c r="R91" i="61" s="1"/>
  <c r="F91" i="61" s="1"/>
  <c r="G91" i="61" s="1"/>
  <c r="H91" i="61" s="1"/>
  <c r="S90" i="61"/>
  <c r="O90" i="61"/>
  <c r="R90" i="61" s="1"/>
  <c r="F90" i="61" s="1"/>
  <c r="G90" i="61" s="1"/>
  <c r="H90" i="61" s="1"/>
  <c r="S89" i="61"/>
  <c r="O89" i="61"/>
  <c r="R89" i="61" s="1"/>
  <c r="F89" i="61" s="1"/>
  <c r="G89" i="61" s="1"/>
  <c r="H89" i="61" s="1"/>
  <c r="S88" i="61"/>
  <c r="O88" i="61"/>
  <c r="R88" i="61" s="1"/>
  <c r="F88" i="61" s="1"/>
  <c r="G88" i="61" s="1"/>
  <c r="H88" i="61" s="1"/>
  <c r="S87" i="61"/>
  <c r="O87" i="61"/>
  <c r="R87" i="61" s="1"/>
  <c r="F87" i="61" s="1"/>
  <c r="G87" i="61" s="1"/>
  <c r="H87" i="61" s="1"/>
  <c r="S86" i="61"/>
  <c r="O86" i="61"/>
  <c r="R86" i="61" s="1"/>
  <c r="F86" i="61" s="1"/>
  <c r="G86" i="61" s="1"/>
  <c r="H86" i="61" s="1"/>
  <c r="S85" i="61"/>
  <c r="O85" i="61"/>
  <c r="R85" i="61" s="1"/>
  <c r="F85" i="61" s="1"/>
  <c r="G85" i="61" s="1"/>
  <c r="H85" i="61" s="1"/>
  <c r="S84" i="61"/>
  <c r="O84" i="61"/>
  <c r="R84" i="61" s="1"/>
  <c r="F84" i="61" s="1"/>
  <c r="G84" i="61" s="1"/>
  <c r="G82" i="61"/>
  <c r="H82" i="61" s="1"/>
  <c r="G81" i="61"/>
  <c r="H81" i="61" s="1"/>
  <c r="G80" i="61"/>
  <c r="H80" i="61" s="1"/>
  <c r="G79" i="61"/>
  <c r="H79" i="61" s="1"/>
  <c r="G78" i="61"/>
  <c r="H78" i="61" s="1"/>
  <c r="G77" i="61"/>
  <c r="H77" i="61" s="1"/>
  <c r="G76" i="61"/>
  <c r="H76" i="61" s="1"/>
  <c r="G75" i="61"/>
  <c r="H75" i="61" s="1"/>
  <c r="G74" i="61"/>
  <c r="H74" i="61" s="1"/>
  <c r="G73" i="61"/>
  <c r="H73" i="61" s="1"/>
  <c r="G72" i="61"/>
  <c r="H72" i="61" s="1"/>
  <c r="G71" i="61"/>
  <c r="H71" i="61" s="1"/>
  <c r="G70" i="61"/>
  <c r="H70" i="61" s="1"/>
  <c r="G69" i="61"/>
  <c r="H69" i="61" s="1"/>
  <c r="G68" i="61"/>
  <c r="H68" i="61" s="1"/>
  <c r="G67" i="61"/>
  <c r="H67" i="61" s="1"/>
  <c r="G66" i="61"/>
  <c r="H66" i="61" s="1"/>
  <c r="G65" i="61"/>
  <c r="H65" i="61" s="1"/>
  <c r="G64" i="61"/>
  <c r="H64" i="61" s="1"/>
  <c r="G63" i="61"/>
  <c r="H63" i="61" s="1"/>
  <c r="G62" i="61"/>
  <c r="H62" i="61" s="1"/>
  <c r="G61" i="61"/>
  <c r="H61" i="61" s="1"/>
  <c r="G60" i="61"/>
  <c r="H60" i="61" s="1"/>
  <c r="G59" i="61"/>
  <c r="H59" i="61" s="1"/>
  <c r="G58" i="61"/>
  <c r="H58" i="61" s="1"/>
  <c r="G57" i="61"/>
  <c r="H57" i="61" s="1"/>
  <c r="G56" i="61"/>
  <c r="H56" i="61" s="1"/>
  <c r="G54" i="61"/>
  <c r="H54" i="61" s="1"/>
  <c r="G53" i="61"/>
  <c r="H53" i="61" s="1"/>
  <c r="G52" i="61"/>
  <c r="H52" i="61" s="1"/>
  <c r="G51" i="61"/>
  <c r="H51" i="61" s="1"/>
  <c r="G50" i="61"/>
  <c r="H50" i="61" s="1"/>
  <c r="G49" i="61"/>
  <c r="H49" i="61" s="1"/>
  <c r="G48" i="61"/>
  <c r="H48" i="61" s="1"/>
  <c r="G47" i="61"/>
  <c r="H47" i="61" s="1"/>
  <c r="G46" i="61"/>
  <c r="H46" i="61" s="1"/>
  <c r="G45" i="61"/>
  <c r="H45" i="61" s="1"/>
  <c r="G43" i="61"/>
  <c r="H43" i="61" s="1"/>
  <c r="G42" i="61"/>
  <c r="H42" i="61" s="1"/>
  <c r="G41" i="61"/>
  <c r="H41" i="61" s="1"/>
  <c r="G40" i="61"/>
  <c r="H40" i="61" s="1"/>
  <c r="G39" i="61"/>
  <c r="H39" i="61" s="1"/>
  <c r="G38" i="61"/>
  <c r="H38" i="61" s="1"/>
  <c r="G37" i="61"/>
  <c r="H37" i="61" s="1"/>
  <c r="G36" i="61"/>
  <c r="H36" i="61" s="1"/>
  <c r="G35" i="61"/>
  <c r="H35" i="61" s="1"/>
  <c r="G34" i="61"/>
  <c r="H34" i="61" s="1"/>
  <c r="G32" i="61"/>
  <c r="H32" i="61" s="1"/>
  <c r="G31" i="61"/>
  <c r="H31" i="61" s="1"/>
  <c r="G30" i="61"/>
  <c r="H30" i="61" s="1"/>
  <c r="G29" i="61"/>
  <c r="H29" i="61" s="1"/>
  <c r="G28" i="61"/>
  <c r="H28" i="61" s="1"/>
  <c r="G27" i="61"/>
  <c r="H27" i="61" s="1"/>
  <c r="G26" i="61"/>
  <c r="H26" i="61" s="1"/>
  <c r="G25" i="61"/>
  <c r="H25" i="61" s="1"/>
  <c r="G24" i="61"/>
  <c r="H24" i="61" s="1"/>
  <c r="G23" i="61"/>
  <c r="H23" i="61" s="1"/>
  <c r="G20" i="61"/>
  <c r="H20" i="61" s="1"/>
  <c r="G19" i="61"/>
  <c r="H19" i="61" s="1"/>
  <c r="G18" i="61"/>
  <c r="H18" i="61" s="1"/>
  <c r="G17" i="61"/>
  <c r="H17" i="61" s="1"/>
  <c r="G16" i="61"/>
  <c r="H16" i="61" s="1"/>
  <c r="G15" i="61"/>
  <c r="H15" i="61" s="1"/>
  <c r="G14" i="61"/>
  <c r="H14" i="61" s="1"/>
  <c r="H13" i="61"/>
  <c r="G13" i="61"/>
  <c r="G12" i="61"/>
  <c r="H12" i="61" s="1"/>
  <c r="G11" i="61"/>
  <c r="F258" i="60"/>
  <c r="G258" i="60" s="1"/>
  <c r="H258" i="60" s="1"/>
  <c r="F257" i="60"/>
  <c r="G257" i="60" s="1"/>
  <c r="H257" i="60" s="1"/>
  <c r="F256" i="60"/>
  <c r="G256" i="60" s="1"/>
  <c r="H256" i="60" s="1"/>
  <c r="F255" i="60"/>
  <c r="G255" i="60" s="1"/>
  <c r="H255" i="60" s="1"/>
  <c r="F254" i="60"/>
  <c r="G254" i="60" s="1"/>
  <c r="F252" i="60"/>
  <c r="G252" i="60" s="1"/>
  <c r="H252" i="60" s="1"/>
  <c r="F251" i="60"/>
  <c r="G251" i="60" s="1"/>
  <c r="H251" i="60" s="1"/>
  <c r="F250" i="60"/>
  <c r="G250" i="60" s="1"/>
  <c r="H250" i="60" s="1"/>
  <c r="F249" i="60"/>
  <c r="G249" i="60" s="1"/>
  <c r="H249" i="60" s="1"/>
  <c r="F248" i="60"/>
  <c r="G248" i="60" s="1"/>
  <c r="H248" i="60" s="1"/>
  <c r="F247" i="60"/>
  <c r="G247" i="60" s="1"/>
  <c r="H247" i="60" s="1"/>
  <c r="F246" i="60"/>
  <c r="G246" i="60" s="1"/>
  <c r="H246" i="60" s="1"/>
  <c r="F245" i="60"/>
  <c r="G245" i="60" s="1"/>
  <c r="H245" i="60" s="1"/>
  <c r="F244" i="60"/>
  <c r="G244" i="60" s="1"/>
  <c r="H244" i="60" s="1"/>
  <c r="F243" i="60"/>
  <c r="G243" i="60" s="1"/>
  <c r="H243" i="60" s="1"/>
  <c r="F242" i="60"/>
  <c r="G242" i="60" s="1"/>
  <c r="H242" i="60" s="1"/>
  <c r="F241" i="60"/>
  <c r="G241" i="60" s="1"/>
  <c r="H241" i="60" s="1"/>
  <c r="F240" i="60"/>
  <c r="G240" i="60" s="1"/>
  <c r="H240" i="60" s="1"/>
  <c r="F239" i="60"/>
  <c r="G239" i="60" s="1"/>
  <c r="F238" i="60"/>
  <c r="G238" i="60" s="1"/>
  <c r="H238" i="60" s="1"/>
  <c r="F237" i="60"/>
  <c r="G237" i="60" s="1"/>
  <c r="H237" i="60" s="1"/>
  <c r="G236" i="60"/>
  <c r="H236" i="60" s="1"/>
  <c r="F236" i="60"/>
  <c r="G234" i="60"/>
  <c r="G233" i="60"/>
  <c r="G232" i="60"/>
  <c r="G231" i="60"/>
  <c r="G230" i="60"/>
  <c r="G229" i="60"/>
  <c r="G227" i="60"/>
  <c r="G226" i="60"/>
  <c r="G225" i="60"/>
  <c r="G224" i="60"/>
  <c r="G223" i="60"/>
  <c r="G222" i="60"/>
  <c r="G220" i="60"/>
  <c r="G219" i="60"/>
  <c r="G218" i="60"/>
  <c r="G217" i="60"/>
  <c r="G216" i="60"/>
  <c r="G215" i="60"/>
  <c r="G214" i="60" s="1"/>
  <c r="H214" i="60" s="1"/>
  <c r="G213" i="60"/>
  <c r="G212" i="60"/>
  <c r="G211" i="60"/>
  <c r="G210" i="60"/>
  <c r="G209" i="60"/>
  <c r="G208" i="60"/>
  <c r="G206" i="60"/>
  <c r="G205" i="60"/>
  <c r="G204" i="60"/>
  <c r="G203" i="60"/>
  <c r="G202" i="60"/>
  <c r="G201" i="60"/>
  <c r="G199" i="60"/>
  <c r="G198" i="60"/>
  <c r="G197" i="60"/>
  <c r="G196" i="60"/>
  <c r="G195" i="60"/>
  <c r="G194" i="60"/>
  <c r="G192" i="60"/>
  <c r="G191" i="60"/>
  <c r="G190" i="60"/>
  <c r="G189" i="60"/>
  <c r="G188" i="60"/>
  <c r="G187" i="60"/>
  <c r="G185" i="60"/>
  <c r="G184" i="60"/>
  <c r="G183" i="60"/>
  <c r="G182" i="60"/>
  <c r="G181" i="60"/>
  <c r="G180" i="60"/>
  <c r="G178" i="60"/>
  <c r="G177" i="60"/>
  <c r="G176" i="60"/>
  <c r="G175" i="60"/>
  <c r="G174" i="60"/>
  <c r="G172" i="60" s="1"/>
  <c r="H172" i="60" s="1"/>
  <c r="G173" i="60"/>
  <c r="G171" i="60"/>
  <c r="G170" i="60"/>
  <c r="G169" i="60"/>
  <c r="G168" i="60"/>
  <c r="G167" i="60"/>
  <c r="G166" i="60"/>
  <c r="G159" i="60"/>
  <c r="H159" i="60" s="1"/>
  <c r="F159" i="60"/>
  <c r="F154" i="60"/>
  <c r="G154" i="60" s="1"/>
  <c r="H154" i="60" s="1"/>
  <c r="F149" i="60"/>
  <c r="G149" i="60" s="1"/>
  <c r="H149" i="60" s="1"/>
  <c r="F144" i="60"/>
  <c r="G144" i="60" s="1"/>
  <c r="H144" i="60" s="1"/>
  <c r="F139" i="60"/>
  <c r="G139" i="60" s="1"/>
  <c r="H139" i="60" s="1"/>
  <c r="G134" i="60"/>
  <c r="H134" i="60" s="1"/>
  <c r="F134" i="60"/>
  <c r="F129" i="60"/>
  <c r="G129" i="60" s="1"/>
  <c r="H129" i="60" s="1"/>
  <c r="F124" i="60"/>
  <c r="G124" i="60" s="1"/>
  <c r="H124" i="60" s="1"/>
  <c r="F119" i="60"/>
  <c r="G119" i="60" s="1"/>
  <c r="H119" i="60" s="1"/>
  <c r="F114" i="60"/>
  <c r="G114" i="60" s="1"/>
  <c r="S112" i="60"/>
  <c r="O112" i="60"/>
  <c r="R112" i="60" s="1"/>
  <c r="F112" i="60" s="1"/>
  <c r="G112" i="60" s="1"/>
  <c r="H112" i="60" s="1"/>
  <c r="S111" i="60"/>
  <c r="O111" i="60"/>
  <c r="R111" i="60" s="1"/>
  <c r="F111" i="60" s="1"/>
  <c r="G111" i="60" s="1"/>
  <c r="H111" i="60" s="1"/>
  <c r="S110" i="60"/>
  <c r="O110" i="60"/>
  <c r="R110" i="60" s="1"/>
  <c r="F110" i="60" s="1"/>
  <c r="G110" i="60" s="1"/>
  <c r="H110" i="60" s="1"/>
  <c r="S109" i="60"/>
  <c r="O109" i="60"/>
  <c r="R109" i="60" s="1"/>
  <c r="F109" i="60" s="1"/>
  <c r="G109" i="60" s="1"/>
  <c r="H109" i="60" s="1"/>
  <c r="S108" i="60"/>
  <c r="O108" i="60"/>
  <c r="R108" i="60" s="1"/>
  <c r="F108" i="60" s="1"/>
  <c r="G108" i="60" s="1"/>
  <c r="H108" i="60" s="1"/>
  <c r="S107" i="60"/>
  <c r="O107" i="60"/>
  <c r="R107" i="60" s="1"/>
  <c r="F107" i="60" s="1"/>
  <c r="G107" i="60" s="1"/>
  <c r="H107" i="60" s="1"/>
  <c r="S106" i="60"/>
  <c r="O106" i="60"/>
  <c r="R106" i="60" s="1"/>
  <c r="F106" i="60" s="1"/>
  <c r="G106" i="60" s="1"/>
  <c r="H106" i="60" s="1"/>
  <c r="S105" i="60"/>
  <c r="O105" i="60"/>
  <c r="R105" i="60" s="1"/>
  <c r="F105" i="60" s="1"/>
  <c r="G105" i="60"/>
  <c r="H105" i="60" s="1"/>
  <c r="S104" i="60"/>
  <c r="O104" i="60"/>
  <c r="R104" i="60" s="1"/>
  <c r="F104" i="60" s="1"/>
  <c r="G104" i="60" s="1"/>
  <c r="H104" i="60" s="1"/>
  <c r="S103" i="60"/>
  <c r="O103" i="60"/>
  <c r="R103" i="60" s="1"/>
  <c r="F103" i="60" s="1"/>
  <c r="G103" i="60" s="1"/>
  <c r="H103" i="60" s="1"/>
  <c r="S102" i="60"/>
  <c r="O102" i="60"/>
  <c r="R102" i="60" s="1"/>
  <c r="F102" i="60" s="1"/>
  <c r="G102" i="60" s="1"/>
  <c r="H102" i="60" s="1"/>
  <c r="S101" i="60"/>
  <c r="O101" i="60"/>
  <c r="R101" i="60" s="1"/>
  <c r="F101" i="60" s="1"/>
  <c r="G101" i="60" s="1"/>
  <c r="H101" i="60" s="1"/>
  <c r="S100" i="60"/>
  <c r="O100" i="60"/>
  <c r="R100" i="60" s="1"/>
  <c r="F100" i="60" s="1"/>
  <c r="G100" i="60" s="1"/>
  <c r="H100" i="60" s="1"/>
  <c r="S99" i="60"/>
  <c r="O99" i="60"/>
  <c r="R99" i="60" s="1"/>
  <c r="F99" i="60" s="1"/>
  <c r="G99" i="60" s="1"/>
  <c r="H99" i="60" s="1"/>
  <c r="S98" i="60"/>
  <c r="O98" i="60"/>
  <c r="R98" i="60" s="1"/>
  <c r="F98" i="60" s="1"/>
  <c r="G98" i="60" s="1"/>
  <c r="H98" i="60" s="1"/>
  <c r="S97" i="60"/>
  <c r="O97" i="60"/>
  <c r="R97" i="60" s="1"/>
  <c r="F97" i="60" s="1"/>
  <c r="G97" i="60" s="1"/>
  <c r="H97" i="60" s="1"/>
  <c r="S96" i="60"/>
  <c r="O96" i="60"/>
  <c r="R96" i="60" s="1"/>
  <c r="F96" i="60" s="1"/>
  <c r="G96" i="60"/>
  <c r="H96" i="60" s="1"/>
  <c r="S95" i="60"/>
  <c r="O95" i="60"/>
  <c r="R95" i="60" s="1"/>
  <c r="F95" i="60" s="1"/>
  <c r="G95" i="60" s="1"/>
  <c r="H95" i="60" s="1"/>
  <c r="S94" i="60"/>
  <c r="O94" i="60"/>
  <c r="R94" i="60" s="1"/>
  <c r="F94" i="60" s="1"/>
  <c r="G94" i="60" s="1"/>
  <c r="H94" i="60" s="1"/>
  <c r="S93" i="60"/>
  <c r="O93" i="60"/>
  <c r="R93" i="60" s="1"/>
  <c r="F93" i="60" s="1"/>
  <c r="G93" i="60" s="1"/>
  <c r="H93" i="60" s="1"/>
  <c r="S92" i="60"/>
  <c r="R92" i="60"/>
  <c r="F92" i="60" s="1"/>
  <c r="G92" i="60" s="1"/>
  <c r="H92" i="60" s="1"/>
  <c r="O92" i="60"/>
  <c r="S91" i="60"/>
  <c r="O91" i="60"/>
  <c r="R91" i="60" s="1"/>
  <c r="F91" i="60" s="1"/>
  <c r="G91" i="60" s="1"/>
  <c r="H91" i="60" s="1"/>
  <c r="S90" i="60"/>
  <c r="O90" i="60"/>
  <c r="R90" i="60" s="1"/>
  <c r="F90" i="60" s="1"/>
  <c r="G90" i="60" s="1"/>
  <c r="H90" i="60" s="1"/>
  <c r="S89" i="60"/>
  <c r="O89" i="60"/>
  <c r="R89" i="60" s="1"/>
  <c r="F89" i="60" s="1"/>
  <c r="G89" i="60" s="1"/>
  <c r="H89" i="60" s="1"/>
  <c r="S88" i="60"/>
  <c r="O88" i="60"/>
  <c r="R88" i="60" s="1"/>
  <c r="F88" i="60" s="1"/>
  <c r="G88" i="60" s="1"/>
  <c r="H88" i="60" s="1"/>
  <c r="S87" i="60"/>
  <c r="O87" i="60"/>
  <c r="R87" i="60" s="1"/>
  <c r="F87" i="60" s="1"/>
  <c r="G87" i="60" s="1"/>
  <c r="H87" i="60" s="1"/>
  <c r="S86" i="60"/>
  <c r="O86" i="60"/>
  <c r="R86" i="60" s="1"/>
  <c r="F86" i="60" s="1"/>
  <c r="G86" i="60" s="1"/>
  <c r="H86" i="60" s="1"/>
  <c r="S85" i="60"/>
  <c r="O85" i="60"/>
  <c r="R85" i="60" s="1"/>
  <c r="F85" i="60" s="1"/>
  <c r="G85" i="60" s="1"/>
  <c r="H85" i="60" s="1"/>
  <c r="S84" i="60"/>
  <c r="O84" i="60"/>
  <c r="R84" i="60" s="1"/>
  <c r="F84" i="60" s="1"/>
  <c r="G84" i="60" s="1"/>
  <c r="G82" i="60"/>
  <c r="H82" i="60" s="1"/>
  <c r="G81" i="60"/>
  <c r="H81" i="60" s="1"/>
  <c r="G80" i="60"/>
  <c r="H80" i="60" s="1"/>
  <c r="G79" i="60"/>
  <c r="H79" i="60" s="1"/>
  <c r="G78" i="60"/>
  <c r="H78" i="60" s="1"/>
  <c r="H77" i="60"/>
  <c r="G77" i="60"/>
  <c r="G76" i="60"/>
  <c r="H76" i="60" s="1"/>
  <c r="G75" i="60"/>
  <c r="H75" i="60" s="1"/>
  <c r="G74" i="60"/>
  <c r="H74" i="60" s="1"/>
  <c r="G73" i="60"/>
  <c r="H73" i="60" s="1"/>
  <c r="G72" i="60"/>
  <c r="H72" i="60" s="1"/>
  <c r="G71" i="60"/>
  <c r="H71" i="60" s="1"/>
  <c r="G70" i="60"/>
  <c r="H70" i="60" s="1"/>
  <c r="H69" i="60"/>
  <c r="G69" i="60"/>
  <c r="G68" i="60"/>
  <c r="H68" i="60" s="1"/>
  <c r="G67" i="60"/>
  <c r="H67" i="60" s="1"/>
  <c r="G66" i="60"/>
  <c r="H66" i="60" s="1"/>
  <c r="G65" i="60"/>
  <c r="H65" i="60" s="1"/>
  <c r="G64" i="60"/>
  <c r="H64" i="60" s="1"/>
  <c r="G63" i="60"/>
  <c r="H63" i="60" s="1"/>
  <c r="G62" i="60"/>
  <c r="H62" i="60" s="1"/>
  <c r="H61" i="60"/>
  <c r="G61" i="60"/>
  <c r="G60" i="60"/>
  <c r="H60" i="60" s="1"/>
  <c r="G59" i="60"/>
  <c r="H59" i="60" s="1"/>
  <c r="G58" i="60"/>
  <c r="H58" i="60" s="1"/>
  <c r="G57" i="60"/>
  <c r="H57" i="60" s="1"/>
  <c r="G56" i="60"/>
  <c r="G54" i="60"/>
  <c r="H54" i="60" s="1"/>
  <c r="G53" i="60"/>
  <c r="H53" i="60" s="1"/>
  <c r="G52" i="60"/>
  <c r="H52" i="60" s="1"/>
  <c r="G51" i="60"/>
  <c r="H51" i="60" s="1"/>
  <c r="G50" i="60"/>
  <c r="H50" i="60" s="1"/>
  <c r="G49" i="60"/>
  <c r="H49" i="60" s="1"/>
  <c r="G48" i="60"/>
  <c r="H48" i="60" s="1"/>
  <c r="G47" i="60"/>
  <c r="H47" i="60" s="1"/>
  <c r="G46" i="60"/>
  <c r="H46" i="60" s="1"/>
  <c r="G45" i="60"/>
  <c r="G43" i="60"/>
  <c r="H43" i="60" s="1"/>
  <c r="G42" i="60"/>
  <c r="H42" i="60" s="1"/>
  <c r="G41" i="60"/>
  <c r="H41" i="60" s="1"/>
  <c r="G40" i="60"/>
  <c r="H40" i="60" s="1"/>
  <c r="G39" i="60"/>
  <c r="H39" i="60" s="1"/>
  <c r="G38" i="60"/>
  <c r="H38" i="60" s="1"/>
  <c r="G37" i="60"/>
  <c r="H37" i="60" s="1"/>
  <c r="G36" i="60"/>
  <c r="H36" i="60" s="1"/>
  <c r="G35" i="60"/>
  <c r="H35" i="60" s="1"/>
  <c r="G34" i="60"/>
  <c r="G32" i="60"/>
  <c r="H32" i="60" s="1"/>
  <c r="G31" i="60"/>
  <c r="H31" i="60" s="1"/>
  <c r="G30" i="60"/>
  <c r="H30" i="60" s="1"/>
  <c r="G29" i="60"/>
  <c r="H29" i="60" s="1"/>
  <c r="G28" i="60"/>
  <c r="H28" i="60" s="1"/>
  <c r="H27" i="60"/>
  <c r="G27" i="60"/>
  <c r="G26" i="60"/>
  <c r="H26" i="60" s="1"/>
  <c r="G25" i="60"/>
  <c r="H25" i="60" s="1"/>
  <c r="G24" i="60"/>
  <c r="H24" i="60" s="1"/>
  <c r="G23" i="60"/>
  <c r="H23" i="60" s="1"/>
  <c r="G20" i="60"/>
  <c r="H20" i="60" s="1"/>
  <c r="G19" i="60"/>
  <c r="H19" i="60" s="1"/>
  <c r="G18" i="60"/>
  <c r="H18" i="60" s="1"/>
  <c r="G17" i="60"/>
  <c r="H17" i="60" s="1"/>
  <c r="G16" i="60"/>
  <c r="H16" i="60" s="1"/>
  <c r="G15" i="60"/>
  <c r="H15" i="60" s="1"/>
  <c r="G14" i="60"/>
  <c r="H14" i="60" s="1"/>
  <c r="G13" i="60"/>
  <c r="H13" i="60" s="1"/>
  <c r="G12" i="60"/>
  <c r="H12" i="60" s="1"/>
  <c r="G11" i="60"/>
  <c r="H11" i="60" s="1"/>
  <c r="F258" i="59"/>
  <c r="G258" i="59" s="1"/>
  <c r="H258" i="59" s="1"/>
  <c r="F257" i="59"/>
  <c r="G257" i="59" s="1"/>
  <c r="H257" i="59" s="1"/>
  <c r="G256" i="59"/>
  <c r="H256" i="59" s="1"/>
  <c r="F256" i="59"/>
  <c r="H255" i="59"/>
  <c r="F255" i="59"/>
  <c r="G255" i="59" s="1"/>
  <c r="G254" i="59"/>
  <c r="F254" i="59"/>
  <c r="H252" i="59"/>
  <c r="F252" i="59"/>
  <c r="G252" i="59" s="1"/>
  <c r="G251" i="59"/>
  <c r="H251" i="59" s="1"/>
  <c r="F251" i="59"/>
  <c r="F250" i="59"/>
  <c r="G250" i="59" s="1"/>
  <c r="H250" i="59" s="1"/>
  <c r="F249" i="59"/>
  <c r="G249" i="59" s="1"/>
  <c r="H249" i="59" s="1"/>
  <c r="F248" i="59"/>
  <c r="G248" i="59" s="1"/>
  <c r="H248" i="59" s="1"/>
  <c r="G247" i="59"/>
  <c r="H247" i="59" s="1"/>
  <c r="F247" i="59"/>
  <c r="F246" i="59"/>
  <c r="G246" i="59" s="1"/>
  <c r="H246" i="59" s="1"/>
  <c r="F245" i="59"/>
  <c r="G245" i="59" s="1"/>
  <c r="H245" i="59" s="1"/>
  <c r="F244" i="59"/>
  <c r="G244" i="59" s="1"/>
  <c r="H244" i="59" s="1"/>
  <c r="F243" i="59"/>
  <c r="G243" i="59" s="1"/>
  <c r="H243" i="59" s="1"/>
  <c r="F242" i="59"/>
  <c r="G242" i="59" s="1"/>
  <c r="H242" i="59" s="1"/>
  <c r="G241" i="59"/>
  <c r="H241" i="59" s="1"/>
  <c r="F241" i="59"/>
  <c r="F240" i="59"/>
  <c r="G240" i="59" s="1"/>
  <c r="H240" i="59" s="1"/>
  <c r="F239" i="59"/>
  <c r="G239" i="59" s="1"/>
  <c r="F238" i="59"/>
  <c r="G238" i="59" s="1"/>
  <c r="H238" i="59" s="1"/>
  <c r="G237" i="59"/>
  <c r="H237" i="59" s="1"/>
  <c r="F237" i="59"/>
  <c r="H236" i="59"/>
  <c r="F236" i="59"/>
  <c r="G236" i="59" s="1"/>
  <c r="G234" i="59"/>
  <c r="G233" i="59"/>
  <c r="G232" i="59"/>
  <c r="G231" i="59"/>
  <c r="G228" i="59" s="1"/>
  <c r="H228" i="59" s="1"/>
  <c r="G230" i="59"/>
  <c r="G229" i="59"/>
  <c r="G227" i="59"/>
  <c r="G226" i="59"/>
  <c r="G225" i="59"/>
  <c r="G224" i="59"/>
  <c r="G223" i="59"/>
  <c r="G222" i="59"/>
  <c r="G221" i="59" s="1"/>
  <c r="H221" i="59" s="1"/>
  <c r="G220" i="59"/>
  <c r="G219" i="59"/>
  <c r="G218" i="59"/>
  <c r="G217" i="59"/>
  <c r="G216" i="59"/>
  <c r="G215" i="59"/>
  <c r="G213" i="59"/>
  <c r="G212" i="59"/>
  <c r="G211" i="59"/>
  <c r="G210" i="59"/>
  <c r="G209" i="59"/>
  <c r="G208" i="59"/>
  <c r="G207" i="59" s="1"/>
  <c r="H207" i="59" s="1"/>
  <c r="G206" i="59"/>
  <c r="G205" i="59"/>
  <c r="G204" i="59"/>
  <c r="G203" i="59"/>
  <c r="G202" i="59"/>
  <c r="G201" i="59"/>
  <c r="G199" i="59"/>
  <c r="G198" i="59"/>
  <c r="G197" i="59"/>
  <c r="G196" i="59"/>
  <c r="G195" i="59"/>
  <c r="G194" i="59"/>
  <c r="G193" i="59" s="1"/>
  <c r="H193" i="59" s="1"/>
  <c r="G192" i="59"/>
  <c r="G191" i="59"/>
  <c r="G190" i="59"/>
  <c r="G189" i="59"/>
  <c r="G188" i="59"/>
  <c r="G187" i="59"/>
  <c r="G185" i="59"/>
  <c r="G184" i="59"/>
  <c r="G183" i="59"/>
  <c r="G182" i="59"/>
  <c r="G181" i="59"/>
  <c r="G180" i="59"/>
  <c r="G179" i="59"/>
  <c r="H179" i="59" s="1"/>
  <c r="G178" i="59"/>
  <c r="G177" i="59"/>
  <c r="G176" i="59"/>
  <c r="G175" i="59"/>
  <c r="G172" i="59" s="1"/>
  <c r="H172" i="59" s="1"/>
  <c r="G174" i="59"/>
  <c r="G173" i="59"/>
  <c r="G171" i="59"/>
  <c r="G170" i="59"/>
  <c r="G169" i="59"/>
  <c r="G168" i="59"/>
  <c r="G167" i="59"/>
  <c r="G166" i="59"/>
  <c r="G165" i="59" s="1"/>
  <c r="G159" i="59"/>
  <c r="H159" i="59" s="1"/>
  <c r="F159" i="59"/>
  <c r="F154" i="59"/>
  <c r="G154" i="59" s="1"/>
  <c r="H154" i="59" s="1"/>
  <c r="F149" i="59"/>
  <c r="G149" i="59" s="1"/>
  <c r="H149" i="59" s="1"/>
  <c r="F144" i="59"/>
  <c r="G144" i="59" s="1"/>
  <c r="H144" i="59" s="1"/>
  <c r="F139" i="59"/>
  <c r="G139" i="59" s="1"/>
  <c r="H139" i="59" s="1"/>
  <c r="F134" i="59"/>
  <c r="G134" i="59" s="1"/>
  <c r="H134" i="59" s="1"/>
  <c r="G129" i="59"/>
  <c r="H129" i="59" s="1"/>
  <c r="F129" i="59"/>
  <c r="F124" i="59"/>
  <c r="G124" i="59" s="1"/>
  <c r="H124" i="59" s="1"/>
  <c r="F119" i="59"/>
  <c r="G119" i="59" s="1"/>
  <c r="H119" i="59" s="1"/>
  <c r="F114" i="59"/>
  <c r="G114" i="59" s="1"/>
  <c r="S112" i="59"/>
  <c r="O112" i="59"/>
  <c r="R112" i="59" s="1"/>
  <c r="F112" i="59" s="1"/>
  <c r="G112" i="59" s="1"/>
  <c r="H112" i="59" s="1"/>
  <c r="S111" i="59"/>
  <c r="O111" i="59"/>
  <c r="R111" i="59" s="1"/>
  <c r="F111" i="59" s="1"/>
  <c r="G111" i="59" s="1"/>
  <c r="H111" i="59" s="1"/>
  <c r="S110" i="59"/>
  <c r="O110" i="59"/>
  <c r="R110" i="59" s="1"/>
  <c r="F110" i="59" s="1"/>
  <c r="G110" i="59" s="1"/>
  <c r="H110" i="59" s="1"/>
  <c r="S109" i="59"/>
  <c r="O109" i="59"/>
  <c r="R109" i="59" s="1"/>
  <c r="F109" i="59" s="1"/>
  <c r="G109" i="59" s="1"/>
  <c r="H109" i="59" s="1"/>
  <c r="S108" i="59"/>
  <c r="R108" i="59"/>
  <c r="F108" i="59" s="1"/>
  <c r="G108" i="59" s="1"/>
  <c r="H108" i="59" s="1"/>
  <c r="O108" i="59"/>
  <c r="S107" i="59"/>
  <c r="O107" i="59"/>
  <c r="R107" i="59" s="1"/>
  <c r="F107" i="59" s="1"/>
  <c r="G107" i="59" s="1"/>
  <c r="H107" i="59" s="1"/>
  <c r="S106" i="59"/>
  <c r="O106" i="59"/>
  <c r="R106" i="59" s="1"/>
  <c r="F106" i="59" s="1"/>
  <c r="G106" i="59" s="1"/>
  <c r="H106" i="59" s="1"/>
  <c r="S105" i="59"/>
  <c r="R105" i="59"/>
  <c r="F105" i="59" s="1"/>
  <c r="G105" i="59" s="1"/>
  <c r="H105" i="59" s="1"/>
  <c r="O105" i="59"/>
  <c r="S104" i="59"/>
  <c r="O104" i="59"/>
  <c r="R104" i="59" s="1"/>
  <c r="F104" i="59" s="1"/>
  <c r="G104" i="59" s="1"/>
  <c r="H104" i="59" s="1"/>
  <c r="S103" i="59"/>
  <c r="O103" i="59"/>
  <c r="R103" i="59" s="1"/>
  <c r="F103" i="59" s="1"/>
  <c r="G103" i="59" s="1"/>
  <c r="H103" i="59" s="1"/>
  <c r="S102" i="59"/>
  <c r="R102" i="59"/>
  <c r="F102" i="59" s="1"/>
  <c r="G102" i="59" s="1"/>
  <c r="H102" i="59" s="1"/>
  <c r="O102" i="59"/>
  <c r="S101" i="59"/>
  <c r="R101" i="59"/>
  <c r="F101" i="59" s="1"/>
  <c r="G101" i="59" s="1"/>
  <c r="H101" i="59" s="1"/>
  <c r="O101" i="59"/>
  <c r="S100" i="59"/>
  <c r="O100" i="59"/>
  <c r="R100" i="59" s="1"/>
  <c r="F100" i="59" s="1"/>
  <c r="G100" i="59" s="1"/>
  <c r="H100" i="59" s="1"/>
  <c r="S99" i="59"/>
  <c r="O99" i="59"/>
  <c r="R99" i="59" s="1"/>
  <c r="F99" i="59" s="1"/>
  <c r="G99" i="59" s="1"/>
  <c r="H99" i="59" s="1"/>
  <c r="S98" i="59"/>
  <c r="R98" i="59"/>
  <c r="O98" i="59"/>
  <c r="F98" i="59"/>
  <c r="G98" i="59" s="1"/>
  <c r="H98" i="59" s="1"/>
  <c r="S97" i="59"/>
  <c r="R97" i="59"/>
  <c r="F97" i="59" s="1"/>
  <c r="G97" i="59" s="1"/>
  <c r="H97" i="59" s="1"/>
  <c r="O97" i="59"/>
  <c r="S96" i="59"/>
  <c r="O96" i="59"/>
  <c r="R96" i="59" s="1"/>
  <c r="F96" i="59" s="1"/>
  <c r="G96" i="59" s="1"/>
  <c r="H96" i="59" s="1"/>
  <c r="S95" i="59"/>
  <c r="O95" i="59"/>
  <c r="R95" i="59" s="1"/>
  <c r="F95" i="59" s="1"/>
  <c r="G95" i="59" s="1"/>
  <c r="H95" i="59" s="1"/>
  <c r="S94" i="59"/>
  <c r="R94" i="59"/>
  <c r="F94" i="59" s="1"/>
  <c r="G94" i="59" s="1"/>
  <c r="H94" i="59" s="1"/>
  <c r="O94" i="59"/>
  <c r="S93" i="59"/>
  <c r="R93" i="59"/>
  <c r="F93" i="59" s="1"/>
  <c r="G93" i="59" s="1"/>
  <c r="H93" i="59" s="1"/>
  <c r="O93" i="59"/>
  <c r="S92" i="59"/>
  <c r="O92" i="59"/>
  <c r="R92" i="59" s="1"/>
  <c r="F92" i="59" s="1"/>
  <c r="G92" i="59" s="1"/>
  <c r="H92" i="59" s="1"/>
  <c r="S91" i="59"/>
  <c r="O91" i="59"/>
  <c r="R91" i="59" s="1"/>
  <c r="F91" i="59" s="1"/>
  <c r="G91" i="59" s="1"/>
  <c r="H91" i="59" s="1"/>
  <c r="S90" i="59"/>
  <c r="R90" i="59"/>
  <c r="O90" i="59"/>
  <c r="F90" i="59"/>
  <c r="G90" i="59" s="1"/>
  <c r="H90" i="59" s="1"/>
  <c r="S89" i="59"/>
  <c r="R89" i="59"/>
  <c r="F89" i="59" s="1"/>
  <c r="G89" i="59" s="1"/>
  <c r="H89" i="59" s="1"/>
  <c r="O89" i="59"/>
  <c r="S88" i="59"/>
  <c r="O88" i="59"/>
  <c r="R88" i="59" s="1"/>
  <c r="F88" i="59" s="1"/>
  <c r="G88" i="59" s="1"/>
  <c r="H88" i="59" s="1"/>
  <c r="S87" i="59"/>
  <c r="O87" i="59"/>
  <c r="R87" i="59" s="1"/>
  <c r="F87" i="59" s="1"/>
  <c r="G87" i="59" s="1"/>
  <c r="H87" i="59" s="1"/>
  <c r="S86" i="59"/>
  <c r="R86" i="59"/>
  <c r="F86" i="59" s="1"/>
  <c r="G86" i="59" s="1"/>
  <c r="H86" i="59" s="1"/>
  <c r="O86" i="59"/>
  <c r="S85" i="59"/>
  <c r="R85" i="59"/>
  <c r="F85" i="59" s="1"/>
  <c r="G85" i="59" s="1"/>
  <c r="H85" i="59" s="1"/>
  <c r="O85" i="59"/>
  <c r="S84" i="59"/>
  <c r="O84" i="59"/>
  <c r="R84" i="59" s="1"/>
  <c r="F84" i="59" s="1"/>
  <c r="G84" i="59" s="1"/>
  <c r="G82" i="59"/>
  <c r="H82" i="59" s="1"/>
  <c r="G81" i="59"/>
  <c r="H81" i="59" s="1"/>
  <c r="G80" i="59"/>
  <c r="H80" i="59" s="1"/>
  <c r="G79" i="59"/>
  <c r="H79" i="59" s="1"/>
  <c r="G78" i="59"/>
  <c r="H78" i="59" s="1"/>
  <c r="G77" i="59"/>
  <c r="H77" i="59" s="1"/>
  <c r="G76" i="59"/>
  <c r="H76" i="59" s="1"/>
  <c r="G75" i="59"/>
  <c r="H75" i="59" s="1"/>
  <c r="G74" i="59"/>
  <c r="H74" i="59" s="1"/>
  <c r="G73" i="59"/>
  <c r="H73" i="59" s="1"/>
  <c r="G72" i="59"/>
  <c r="H72" i="59" s="1"/>
  <c r="G71" i="59"/>
  <c r="H71" i="59" s="1"/>
  <c r="G70" i="59"/>
  <c r="H70" i="59" s="1"/>
  <c r="G69" i="59"/>
  <c r="H69" i="59" s="1"/>
  <c r="G68" i="59"/>
  <c r="H68" i="59" s="1"/>
  <c r="G67" i="59"/>
  <c r="H67" i="59" s="1"/>
  <c r="G66" i="59"/>
  <c r="H66" i="59" s="1"/>
  <c r="G65" i="59"/>
  <c r="H65" i="59" s="1"/>
  <c r="G64" i="59"/>
  <c r="H64" i="59" s="1"/>
  <c r="G63" i="59"/>
  <c r="H63" i="59" s="1"/>
  <c r="G62" i="59"/>
  <c r="H62" i="59" s="1"/>
  <c r="G61" i="59"/>
  <c r="H61" i="59" s="1"/>
  <c r="G60" i="59"/>
  <c r="H60" i="59" s="1"/>
  <c r="G59" i="59"/>
  <c r="H59" i="59" s="1"/>
  <c r="G58" i="59"/>
  <c r="H58" i="59" s="1"/>
  <c r="G57" i="59"/>
  <c r="H57" i="59" s="1"/>
  <c r="G56" i="59"/>
  <c r="H56" i="59" s="1"/>
  <c r="H55" i="59" s="1"/>
  <c r="G54" i="59"/>
  <c r="H54" i="59" s="1"/>
  <c r="G53" i="59"/>
  <c r="H53" i="59" s="1"/>
  <c r="G52" i="59"/>
  <c r="H52" i="59" s="1"/>
  <c r="G51" i="59"/>
  <c r="H51" i="59" s="1"/>
  <c r="G50" i="59"/>
  <c r="H50" i="59" s="1"/>
  <c r="G49" i="59"/>
  <c r="H49" i="59" s="1"/>
  <c r="G48" i="59"/>
  <c r="H48" i="59" s="1"/>
  <c r="G47" i="59"/>
  <c r="H47" i="59" s="1"/>
  <c r="G46" i="59"/>
  <c r="H46" i="59" s="1"/>
  <c r="G45" i="59"/>
  <c r="H45" i="59" s="1"/>
  <c r="G43" i="59"/>
  <c r="H43" i="59" s="1"/>
  <c r="G42" i="59"/>
  <c r="H42" i="59" s="1"/>
  <c r="G41" i="59"/>
  <c r="H41" i="59" s="1"/>
  <c r="G40" i="59"/>
  <c r="H40" i="59" s="1"/>
  <c r="G39" i="59"/>
  <c r="H39" i="59" s="1"/>
  <c r="G38" i="59"/>
  <c r="H38" i="59" s="1"/>
  <c r="G37" i="59"/>
  <c r="H37" i="59" s="1"/>
  <c r="G36" i="59"/>
  <c r="H36" i="59" s="1"/>
  <c r="G35" i="59"/>
  <c r="H35" i="59" s="1"/>
  <c r="G34" i="59"/>
  <c r="H34" i="59" s="1"/>
  <c r="G32" i="59"/>
  <c r="H32" i="59" s="1"/>
  <c r="G31" i="59"/>
  <c r="H31" i="59" s="1"/>
  <c r="G30" i="59"/>
  <c r="H30" i="59" s="1"/>
  <c r="G29" i="59"/>
  <c r="H29" i="59" s="1"/>
  <c r="G28" i="59"/>
  <c r="H28" i="59" s="1"/>
  <c r="G27" i="59"/>
  <c r="H27" i="59" s="1"/>
  <c r="G26" i="59"/>
  <c r="H26" i="59" s="1"/>
  <c r="G25" i="59"/>
  <c r="H25" i="59" s="1"/>
  <c r="G24" i="59"/>
  <c r="H24" i="59" s="1"/>
  <c r="G23" i="59"/>
  <c r="H23" i="59" s="1"/>
  <c r="G20" i="59"/>
  <c r="H20" i="59" s="1"/>
  <c r="G19" i="59"/>
  <c r="H19" i="59" s="1"/>
  <c r="G18" i="59"/>
  <c r="H18" i="59" s="1"/>
  <c r="G17" i="59"/>
  <c r="H17" i="59" s="1"/>
  <c r="G16" i="59"/>
  <c r="H16" i="59" s="1"/>
  <c r="G15" i="59"/>
  <c r="H15" i="59" s="1"/>
  <c r="G14" i="59"/>
  <c r="H14" i="59" s="1"/>
  <c r="G13" i="59"/>
  <c r="H13" i="59" s="1"/>
  <c r="G12" i="59"/>
  <c r="H12" i="59" s="1"/>
  <c r="G11" i="59"/>
  <c r="H11" i="59" s="1"/>
  <c r="F258" i="58"/>
  <c r="G258" i="58" s="1"/>
  <c r="H258" i="58" s="1"/>
  <c r="F257" i="58"/>
  <c r="G257" i="58" s="1"/>
  <c r="H257" i="58" s="1"/>
  <c r="F256" i="58"/>
  <c r="G256" i="58" s="1"/>
  <c r="H256" i="58" s="1"/>
  <c r="F255" i="58"/>
  <c r="G255" i="58" s="1"/>
  <c r="H255" i="58" s="1"/>
  <c r="F254" i="58"/>
  <c r="G254" i="58" s="1"/>
  <c r="F252" i="58"/>
  <c r="G252" i="58" s="1"/>
  <c r="H252" i="58" s="1"/>
  <c r="F251" i="58"/>
  <c r="G251" i="58" s="1"/>
  <c r="H251" i="58" s="1"/>
  <c r="F250" i="58"/>
  <c r="G250" i="58" s="1"/>
  <c r="H250" i="58" s="1"/>
  <c r="G249" i="58"/>
  <c r="H249" i="58" s="1"/>
  <c r="F249" i="58"/>
  <c r="F248" i="58"/>
  <c r="G248" i="58" s="1"/>
  <c r="H248" i="58" s="1"/>
  <c r="F247" i="58"/>
  <c r="G247" i="58" s="1"/>
  <c r="H247" i="58" s="1"/>
  <c r="F246" i="58"/>
  <c r="G246" i="58" s="1"/>
  <c r="H246" i="58" s="1"/>
  <c r="F245" i="58"/>
  <c r="G245" i="58" s="1"/>
  <c r="H245" i="58" s="1"/>
  <c r="F244" i="58"/>
  <c r="G244" i="58" s="1"/>
  <c r="H244" i="58" s="1"/>
  <c r="F243" i="58"/>
  <c r="G243" i="58" s="1"/>
  <c r="H243" i="58" s="1"/>
  <c r="F242" i="58"/>
  <c r="G242" i="58" s="1"/>
  <c r="H242" i="58" s="1"/>
  <c r="G241" i="58"/>
  <c r="H241" i="58" s="1"/>
  <c r="F241" i="58"/>
  <c r="F240" i="58"/>
  <c r="G240" i="58" s="1"/>
  <c r="H240" i="58" s="1"/>
  <c r="F239" i="58"/>
  <c r="G239" i="58" s="1"/>
  <c r="H239" i="58" s="1"/>
  <c r="F238" i="58"/>
  <c r="G238" i="58" s="1"/>
  <c r="H238" i="58" s="1"/>
  <c r="F237" i="58"/>
  <c r="G237" i="58" s="1"/>
  <c r="H237" i="58" s="1"/>
  <c r="F236" i="58"/>
  <c r="G236" i="58" s="1"/>
  <c r="G234" i="58"/>
  <c r="G233" i="58"/>
  <c r="G232" i="58"/>
  <c r="G231" i="58"/>
  <c r="G230" i="58"/>
  <c r="G229" i="58"/>
  <c r="G228" i="58"/>
  <c r="H228" i="58" s="1"/>
  <c r="G227" i="58"/>
  <c r="G226" i="58"/>
  <c r="G225" i="58"/>
  <c r="G224" i="58"/>
  <c r="G221" i="58" s="1"/>
  <c r="H221" i="58" s="1"/>
  <c r="G223" i="58"/>
  <c r="G222" i="58"/>
  <c r="G220" i="58"/>
  <c r="G219" i="58"/>
  <c r="G218" i="58"/>
  <c r="G217" i="58"/>
  <c r="G216" i="58"/>
  <c r="G215" i="58"/>
  <c r="G213" i="58"/>
  <c r="G212" i="58"/>
  <c r="G211" i="58"/>
  <c r="G210" i="58"/>
  <c r="G209" i="58"/>
  <c r="G208" i="58"/>
  <c r="G206" i="58"/>
  <c r="G205" i="58"/>
  <c r="G204" i="58"/>
  <c r="G203" i="58"/>
  <c r="G202" i="58"/>
  <c r="G201" i="58"/>
  <c r="G200" i="58" s="1"/>
  <c r="H200" i="58" s="1"/>
  <c r="G199" i="58"/>
  <c r="G198" i="58"/>
  <c r="G197" i="58"/>
  <c r="G196" i="58"/>
  <c r="G195" i="58"/>
  <c r="G194" i="58"/>
  <c r="G192" i="58"/>
  <c r="G191" i="58"/>
  <c r="G190" i="58"/>
  <c r="G189" i="58"/>
  <c r="G188" i="58"/>
  <c r="G186" i="58" s="1"/>
  <c r="H186" i="58" s="1"/>
  <c r="G187" i="58"/>
  <c r="G185" i="58"/>
  <c r="G184" i="58"/>
  <c r="G183" i="58"/>
  <c r="G182" i="58"/>
  <c r="G181" i="58"/>
  <c r="G180" i="58"/>
  <c r="G178" i="58"/>
  <c r="G177" i="58"/>
  <c r="G176" i="58"/>
  <c r="G175" i="58"/>
  <c r="G174" i="58"/>
  <c r="G172" i="58" s="1"/>
  <c r="H172" i="58" s="1"/>
  <c r="G173" i="58"/>
  <c r="G171" i="58"/>
  <c r="G170" i="58"/>
  <c r="G169" i="58"/>
  <c r="G168" i="58"/>
  <c r="G167" i="58"/>
  <c r="G166" i="58"/>
  <c r="F159" i="58"/>
  <c r="G159" i="58" s="1"/>
  <c r="H159" i="58" s="1"/>
  <c r="H154" i="58"/>
  <c r="F154" i="58"/>
  <c r="G154" i="58" s="1"/>
  <c r="G149" i="58"/>
  <c r="H149" i="58" s="1"/>
  <c r="F149" i="58"/>
  <c r="F144" i="58"/>
  <c r="G144" i="58" s="1"/>
  <c r="H144" i="58" s="1"/>
  <c r="F139" i="58"/>
  <c r="G139" i="58" s="1"/>
  <c r="H139" i="58" s="1"/>
  <c r="F134" i="58"/>
  <c r="G134" i="58" s="1"/>
  <c r="H134" i="58" s="1"/>
  <c r="F129" i="58"/>
  <c r="G129" i="58" s="1"/>
  <c r="H129" i="58" s="1"/>
  <c r="G124" i="58"/>
  <c r="H124" i="58" s="1"/>
  <c r="F124" i="58"/>
  <c r="F119" i="58"/>
  <c r="G119" i="58" s="1"/>
  <c r="H114" i="58"/>
  <c r="F114" i="58"/>
  <c r="G114" i="58" s="1"/>
  <c r="S112" i="58"/>
  <c r="O112" i="58"/>
  <c r="R112" i="58" s="1"/>
  <c r="F112" i="58" s="1"/>
  <c r="G112" i="58" s="1"/>
  <c r="H112" i="58" s="1"/>
  <c r="S111" i="58"/>
  <c r="R111" i="58"/>
  <c r="F111" i="58" s="1"/>
  <c r="G111" i="58" s="1"/>
  <c r="H111" i="58" s="1"/>
  <c r="O111" i="58"/>
  <c r="S110" i="58"/>
  <c r="R110" i="58"/>
  <c r="F110" i="58" s="1"/>
  <c r="G110" i="58" s="1"/>
  <c r="H110" i="58" s="1"/>
  <c r="O110" i="58"/>
  <c r="S109" i="58"/>
  <c r="R109" i="58"/>
  <c r="F109" i="58" s="1"/>
  <c r="G109" i="58" s="1"/>
  <c r="H109" i="58" s="1"/>
  <c r="O109" i="58"/>
  <c r="S108" i="58"/>
  <c r="O108" i="58"/>
  <c r="R108" i="58" s="1"/>
  <c r="F108" i="58" s="1"/>
  <c r="G108" i="58" s="1"/>
  <c r="H108" i="58" s="1"/>
  <c r="S107" i="58"/>
  <c r="O107" i="58"/>
  <c r="R107" i="58" s="1"/>
  <c r="F107" i="58" s="1"/>
  <c r="G107" i="58" s="1"/>
  <c r="H107" i="58" s="1"/>
  <c r="S106" i="58"/>
  <c r="O106" i="58"/>
  <c r="R106" i="58" s="1"/>
  <c r="F106" i="58" s="1"/>
  <c r="G106" i="58" s="1"/>
  <c r="H106" i="58" s="1"/>
  <c r="S105" i="58"/>
  <c r="R105" i="58"/>
  <c r="F105" i="58" s="1"/>
  <c r="G105" i="58" s="1"/>
  <c r="H105" i="58" s="1"/>
  <c r="O105" i="58"/>
  <c r="S104" i="58"/>
  <c r="O104" i="58"/>
  <c r="R104" i="58" s="1"/>
  <c r="F104" i="58" s="1"/>
  <c r="G104" i="58" s="1"/>
  <c r="H104" i="58" s="1"/>
  <c r="S103" i="58"/>
  <c r="O103" i="58"/>
  <c r="R103" i="58" s="1"/>
  <c r="F103" i="58" s="1"/>
  <c r="G103" i="58" s="1"/>
  <c r="H103" i="58" s="1"/>
  <c r="S102" i="58"/>
  <c r="O102" i="58"/>
  <c r="R102" i="58" s="1"/>
  <c r="F102" i="58" s="1"/>
  <c r="G102" i="58" s="1"/>
  <c r="H102" i="58" s="1"/>
  <c r="S101" i="58"/>
  <c r="R101" i="58"/>
  <c r="O101" i="58"/>
  <c r="G101" i="58"/>
  <c r="H101" i="58" s="1"/>
  <c r="F101" i="58"/>
  <c r="S100" i="58"/>
  <c r="O100" i="58"/>
  <c r="R100" i="58" s="1"/>
  <c r="F100" i="58" s="1"/>
  <c r="G100" i="58" s="1"/>
  <c r="H100" i="58" s="1"/>
  <c r="S99" i="58"/>
  <c r="R99" i="58"/>
  <c r="F99" i="58" s="1"/>
  <c r="G99" i="58" s="1"/>
  <c r="H99" i="58" s="1"/>
  <c r="O99" i="58"/>
  <c r="S98" i="58"/>
  <c r="O98" i="58"/>
  <c r="R98" i="58" s="1"/>
  <c r="F98" i="58" s="1"/>
  <c r="G98" i="58" s="1"/>
  <c r="H98" i="58" s="1"/>
  <c r="S97" i="58"/>
  <c r="O97" i="58"/>
  <c r="R97" i="58" s="1"/>
  <c r="F97" i="58" s="1"/>
  <c r="G97" i="58" s="1"/>
  <c r="H97" i="58" s="1"/>
  <c r="S96" i="58"/>
  <c r="O96" i="58"/>
  <c r="R96" i="58" s="1"/>
  <c r="F96" i="58" s="1"/>
  <c r="G96" i="58" s="1"/>
  <c r="H96" i="58" s="1"/>
  <c r="S95" i="58"/>
  <c r="R95" i="58"/>
  <c r="F95" i="58" s="1"/>
  <c r="G95" i="58" s="1"/>
  <c r="H95" i="58" s="1"/>
  <c r="O95" i="58"/>
  <c r="S94" i="58"/>
  <c r="R94" i="58"/>
  <c r="F94" i="58" s="1"/>
  <c r="G94" i="58" s="1"/>
  <c r="H94" i="58" s="1"/>
  <c r="O94" i="58"/>
  <c r="S93" i="58"/>
  <c r="R93" i="58"/>
  <c r="F93" i="58" s="1"/>
  <c r="G93" i="58" s="1"/>
  <c r="H93" i="58" s="1"/>
  <c r="O93" i="58"/>
  <c r="S92" i="58"/>
  <c r="O92" i="58"/>
  <c r="R92" i="58" s="1"/>
  <c r="F92" i="58" s="1"/>
  <c r="G92" i="58" s="1"/>
  <c r="H92" i="58" s="1"/>
  <c r="S91" i="58"/>
  <c r="O91" i="58"/>
  <c r="R91" i="58" s="1"/>
  <c r="F91" i="58" s="1"/>
  <c r="G91" i="58" s="1"/>
  <c r="H91" i="58" s="1"/>
  <c r="S90" i="58"/>
  <c r="O90" i="58"/>
  <c r="R90" i="58" s="1"/>
  <c r="F90" i="58" s="1"/>
  <c r="G90" i="58" s="1"/>
  <c r="H90" i="58" s="1"/>
  <c r="S89" i="58"/>
  <c r="R89" i="58"/>
  <c r="F89" i="58" s="1"/>
  <c r="G89" i="58" s="1"/>
  <c r="H89" i="58" s="1"/>
  <c r="O89" i="58"/>
  <c r="S88" i="58"/>
  <c r="O88" i="58"/>
  <c r="R88" i="58" s="1"/>
  <c r="F88" i="58" s="1"/>
  <c r="G88" i="58" s="1"/>
  <c r="H88" i="58" s="1"/>
  <c r="S87" i="58"/>
  <c r="O87" i="58"/>
  <c r="R87" i="58" s="1"/>
  <c r="F87" i="58" s="1"/>
  <c r="G87" i="58" s="1"/>
  <c r="H87" i="58" s="1"/>
  <c r="S86" i="58"/>
  <c r="O86" i="58"/>
  <c r="R86" i="58" s="1"/>
  <c r="F86" i="58" s="1"/>
  <c r="G86" i="58" s="1"/>
  <c r="H86" i="58" s="1"/>
  <c r="S85" i="58"/>
  <c r="R85" i="58"/>
  <c r="O85" i="58"/>
  <c r="G85" i="58"/>
  <c r="H85" i="58" s="1"/>
  <c r="F85" i="58"/>
  <c r="S84" i="58"/>
  <c r="O84" i="58"/>
  <c r="R84" i="58" s="1"/>
  <c r="F84" i="58" s="1"/>
  <c r="G84" i="58" s="1"/>
  <c r="G82" i="58"/>
  <c r="H82" i="58" s="1"/>
  <c r="G81" i="58"/>
  <c r="H81" i="58" s="1"/>
  <c r="G80" i="58"/>
  <c r="H80" i="58" s="1"/>
  <c r="G79" i="58"/>
  <c r="H79" i="58" s="1"/>
  <c r="G78" i="58"/>
  <c r="H78" i="58" s="1"/>
  <c r="H77" i="58"/>
  <c r="G77" i="58"/>
  <c r="G76" i="58"/>
  <c r="H76" i="58" s="1"/>
  <c r="G75" i="58"/>
  <c r="H75" i="58" s="1"/>
  <c r="G74" i="58"/>
  <c r="H74" i="58" s="1"/>
  <c r="G73" i="58"/>
  <c r="H73" i="58" s="1"/>
  <c r="G72" i="58"/>
  <c r="H72" i="58" s="1"/>
  <c r="G71" i="58"/>
  <c r="H71" i="58" s="1"/>
  <c r="G70" i="58"/>
  <c r="H70" i="58" s="1"/>
  <c r="H69" i="58"/>
  <c r="G69" i="58"/>
  <c r="G68" i="58"/>
  <c r="H68" i="58" s="1"/>
  <c r="G67" i="58"/>
  <c r="H67" i="58" s="1"/>
  <c r="G66" i="58"/>
  <c r="H66" i="58" s="1"/>
  <c r="G65" i="58"/>
  <c r="H65" i="58" s="1"/>
  <c r="G64" i="58"/>
  <c r="H64" i="58" s="1"/>
  <c r="G63" i="58"/>
  <c r="H63" i="58" s="1"/>
  <c r="G62" i="58"/>
  <c r="H62" i="58" s="1"/>
  <c r="G61" i="58"/>
  <c r="H61" i="58" s="1"/>
  <c r="G60" i="58"/>
  <c r="H60" i="58" s="1"/>
  <c r="G59" i="58"/>
  <c r="H59" i="58" s="1"/>
  <c r="G58" i="58"/>
  <c r="H58" i="58" s="1"/>
  <c r="G57" i="58"/>
  <c r="H57" i="58" s="1"/>
  <c r="G56" i="58"/>
  <c r="H56" i="58" s="1"/>
  <c r="G54" i="58"/>
  <c r="H54" i="58" s="1"/>
  <c r="G53" i="58"/>
  <c r="H53" i="58" s="1"/>
  <c r="G52" i="58"/>
  <c r="H52" i="58" s="1"/>
  <c r="G51" i="58"/>
  <c r="H51" i="58" s="1"/>
  <c r="G50" i="58"/>
  <c r="H50" i="58" s="1"/>
  <c r="G49" i="58"/>
  <c r="H49" i="58" s="1"/>
  <c r="G48" i="58"/>
  <c r="H48" i="58" s="1"/>
  <c r="G47" i="58"/>
  <c r="H47" i="58" s="1"/>
  <c r="G46" i="58"/>
  <c r="H46" i="58" s="1"/>
  <c r="H45" i="58"/>
  <c r="G45" i="58"/>
  <c r="G43" i="58"/>
  <c r="H43" i="58" s="1"/>
  <c r="G42" i="58"/>
  <c r="H42" i="58" s="1"/>
  <c r="G41" i="58"/>
  <c r="H41" i="58" s="1"/>
  <c r="G40" i="58"/>
  <c r="H40" i="58" s="1"/>
  <c r="G39" i="58"/>
  <c r="H39" i="58" s="1"/>
  <c r="G38" i="58"/>
  <c r="H38" i="58" s="1"/>
  <c r="H37" i="58"/>
  <c r="G37" i="58"/>
  <c r="G36" i="58"/>
  <c r="H36" i="58" s="1"/>
  <c r="G35" i="58"/>
  <c r="H35" i="58" s="1"/>
  <c r="G34" i="58"/>
  <c r="H34" i="58" s="1"/>
  <c r="G32" i="58"/>
  <c r="H32" i="58" s="1"/>
  <c r="G31" i="58"/>
  <c r="H31" i="58" s="1"/>
  <c r="G30" i="58"/>
  <c r="H30" i="58" s="1"/>
  <c r="H29" i="58"/>
  <c r="G29" i="58"/>
  <c r="G28" i="58"/>
  <c r="H28" i="58" s="1"/>
  <c r="G27" i="58"/>
  <c r="H27" i="58" s="1"/>
  <c r="G26" i="58"/>
  <c r="H26" i="58" s="1"/>
  <c r="G25" i="58"/>
  <c r="H25" i="58" s="1"/>
  <c r="G24" i="58"/>
  <c r="H24" i="58" s="1"/>
  <c r="G23" i="58"/>
  <c r="H23" i="58" s="1"/>
  <c r="G20" i="58"/>
  <c r="H20" i="58" s="1"/>
  <c r="G19" i="58"/>
  <c r="H19" i="58" s="1"/>
  <c r="G18" i="58"/>
  <c r="H18" i="58" s="1"/>
  <c r="G17" i="58"/>
  <c r="H17" i="58" s="1"/>
  <c r="G16" i="58"/>
  <c r="H16" i="58" s="1"/>
  <c r="G15" i="58"/>
  <c r="H15" i="58" s="1"/>
  <c r="G14" i="58"/>
  <c r="H14" i="58" s="1"/>
  <c r="G13" i="58"/>
  <c r="H13" i="58" s="1"/>
  <c r="G12" i="58"/>
  <c r="H12" i="58" s="1"/>
  <c r="G11" i="58"/>
  <c r="F258" i="57"/>
  <c r="G258" i="57" s="1"/>
  <c r="H258" i="57" s="1"/>
  <c r="F257" i="57"/>
  <c r="G257" i="57" s="1"/>
  <c r="H257" i="57" s="1"/>
  <c r="F256" i="57"/>
  <c r="G256" i="57" s="1"/>
  <c r="H256" i="57" s="1"/>
  <c r="F255" i="57"/>
  <c r="G255" i="57" s="1"/>
  <c r="H255" i="57" s="1"/>
  <c r="F254" i="57"/>
  <c r="G254" i="57" s="1"/>
  <c r="F252" i="57"/>
  <c r="G252" i="57" s="1"/>
  <c r="H252" i="57" s="1"/>
  <c r="F251" i="57"/>
  <c r="G251" i="57" s="1"/>
  <c r="H251" i="57" s="1"/>
  <c r="F250" i="57"/>
  <c r="G250" i="57" s="1"/>
  <c r="H250" i="57" s="1"/>
  <c r="G249" i="57"/>
  <c r="H249" i="57" s="1"/>
  <c r="F249" i="57"/>
  <c r="F248" i="57"/>
  <c r="G248" i="57" s="1"/>
  <c r="H248" i="57" s="1"/>
  <c r="F247" i="57"/>
  <c r="G247" i="57" s="1"/>
  <c r="H247" i="57" s="1"/>
  <c r="F246" i="57"/>
  <c r="G246" i="57" s="1"/>
  <c r="H246" i="57" s="1"/>
  <c r="F245" i="57"/>
  <c r="G245" i="57" s="1"/>
  <c r="H245" i="57" s="1"/>
  <c r="F244" i="57"/>
  <c r="G244" i="57" s="1"/>
  <c r="H244" i="57" s="1"/>
  <c r="F243" i="57"/>
  <c r="G243" i="57" s="1"/>
  <c r="H243" i="57" s="1"/>
  <c r="F242" i="57"/>
  <c r="G242" i="57" s="1"/>
  <c r="H242" i="57" s="1"/>
  <c r="F241" i="57"/>
  <c r="G241" i="57" s="1"/>
  <c r="H241" i="57" s="1"/>
  <c r="F240" i="57"/>
  <c r="G240" i="57" s="1"/>
  <c r="H240" i="57" s="1"/>
  <c r="F239" i="57"/>
  <c r="G239" i="57" s="1"/>
  <c r="H239" i="57" s="1"/>
  <c r="F238" i="57"/>
  <c r="G238" i="57" s="1"/>
  <c r="H238" i="57" s="1"/>
  <c r="F237" i="57"/>
  <c r="G237" i="57" s="1"/>
  <c r="H237" i="57" s="1"/>
  <c r="F236" i="57"/>
  <c r="G236" i="57" s="1"/>
  <c r="G234" i="57"/>
  <c r="G233" i="57"/>
  <c r="G232" i="57"/>
  <c r="G231" i="57"/>
  <c r="G230" i="57"/>
  <c r="G229" i="57"/>
  <c r="G228" i="57"/>
  <c r="H228" i="57" s="1"/>
  <c r="G227" i="57"/>
  <c r="G226" i="57"/>
  <c r="G225" i="57"/>
  <c r="G224" i="57"/>
  <c r="G221" i="57" s="1"/>
  <c r="H221" i="57" s="1"/>
  <c r="G223" i="57"/>
  <c r="G222" i="57"/>
  <c r="G220" i="57"/>
  <c r="G219" i="57"/>
  <c r="G218" i="57"/>
  <c r="G217" i="57"/>
  <c r="G216" i="57"/>
  <c r="G215" i="57"/>
  <c r="G213" i="57"/>
  <c r="G212" i="57"/>
  <c r="G211" i="57"/>
  <c r="G210" i="57"/>
  <c r="G209" i="57"/>
  <c r="G208" i="57"/>
  <c r="G206" i="57"/>
  <c r="G205" i="57"/>
  <c r="G204" i="57"/>
  <c r="G203" i="57"/>
  <c r="G202" i="57"/>
  <c r="G201" i="57"/>
  <c r="G200" i="57" s="1"/>
  <c r="H200" i="57" s="1"/>
  <c r="G199" i="57"/>
  <c r="G198" i="57"/>
  <c r="G197" i="57"/>
  <c r="G196" i="57"/>
  <c r="G195" i="57"/>
  <c r="G194" i="57"/>
  <c r="G192" i="57"/>
  <c r="G191" i="57"/>
  <c r="G190" i="57"/>
  <c r="G189" i="57"/>
  <c r="G188" i="57"/>
  <c r="G186" i="57" s="1"/>
  <c r="H186" i="57" s="1"/>
  <c r="G187" i="57"/>
  <c r="G185" i="57"/>
  <c r="G184" i="57"/>
  <c r="G183" i="57"/>
  <c r="G182" i="57"/>
  <c r="G181" i="57"/>
  <c r="G180" i="57"/>
  <c r="G178" i="57"/>
  <c r="G177" i="57"/>
  <c r="G176" i="57"/>
  <c r="G175" i="57"/>
  <c r="G174" i="57"/>
  <c r="G172" i="57" s="1"/>
  <c r="H172" i="57" s="1"/>
  <c r="G173" i="57"/>
  <c r="G171" i="57"/>
  <c r="G170" i="57"/>
  <c r="G169" i="57"/>
  <c r="G168" i="57"/>
  <c r="G167" i="57"/>
  <c r="G166" i="57"/>
  <c r="F159" i="57"/>
  <c r="G159" i="57" s="1"/>
  <c r="H159" i="57" s="1"/>
  <c r="F154" i="57"/>
  <c r="G154" i="57" s="1"/>
  <c r="H154" i="57" s="1"/>
  <c r="G149" i="57"/>
  <c r="H149" i="57" s="1"/>
  <c r="F149" i="57"/>
  <c r="F144" i="57"/>
  <c r="G144" i="57" s="1"/>
  <c r="H144" i="57" s="1"/>
  <c r="F139" i="57"/>
  <c r="G139" i="57" s="1"/>
  <c r="H139" i="57" s="1"/>
  <c r="F134" i="57"/>
  <c r="G134" i="57" s="1"/>
  <c r="H134" i="57" s="1"/>
  <c r="F129" i="57"/>
  <c r="G129" i="57" s="1"/>
  <c r="H129" i="57" s="1"/>
  <c r="F124" i="57"/>
  <c r="G124" i="57" s="1"/>
  <c r="H124" i="57" s="1"/>
  <c r="F119" i="57"/>
  <c r="G119" i="57" s="1"/>
  <c r="H114" i="57"/>
  <c r="F114" i="57"/>
  <c r="G114" i="57" s="1"/>
  <c r="S112" i="57"/>
  <c r="O112" i="57"/>
  <c r="R112" i="57" s="1"/>
  <c r="F112" i="57" s="1"/>
  <c r="G112" i="57" s="1"/>
  <c r="H112" i="57" s="1"/>
  <c r="S111" i="57"/>
  <c r="O111" i="57"/>
  <c r="R111" i="57" s="1"/>
  <c r="F111" i="57" s="1"/>
  <c r="G111" i="57" s="1"/>
  <c r="H111" i="57" s="1"/>
  <c r="S110" i="57"/>
  <c r="O110" i="57"/>
  <c r="R110" i="57" s="1"/>
  <c r="F110" i="57" s="1"/>
  <c r="G110" i="57" s="1"/>
  <c r="H110" i="57" s="1"/>
  <c r="S109" i="57"/>
  <c r="R109" i="57"/>
  <c r="F109" i="57" s="1"/>
  <c r="G109" i="57" s="1"/>
  <c r="H109" i="57" s="1"/>
  <c r="O109" i="57"/>
  <c r="S108" i="57"/>
  <c r="O108" i="57"/>
  <c r="R108" i="57" s="1"/>
  <c r="F108" i="57" s="1"/>
  <c r="G108" i="57" s="1"/>
  <c r="H108" i="57" s="1"/>
  <c r="S107" i="57"/>
  <c r="O107" i="57"/>
  <c r="R107" i="57" s="1"/>
  <c r="F107" i="57" s="1"/>
  <c r="G107" i="57" s="1"/>
  <c r="H107" i="57" s="1"/>
  <c r="S106" i="57"/>
  <c r="O106" i="57"/>
  <c r="R106" i="57" s="1"/>
  <c r="F106" i="57" s="1"/>
  <c r="G106" i="57" s="1"/>
  <c r="H106" i="57" s="1"/>
  <c r="S105" i="57"/>
  <c r="O105" i="57"/>
  <c r="R105" i="57" s="1"/>
  <c r="F105" i="57" s="1"/>
  <c r="G105" i="57" s="1"/>
  <c r="H105" i="57" s="1"/>
  <c r="S104" i="57"/>
  <c r="O104" i="57"/>
  <c r="R104" i="57" s="1"/>
  <c r="F104" i="57" s="1"/>
  <c r="G104" i="57" s="1"/>
  <c r="H104" i="57" s="1"/>
  <c r="S103" i="57"/>
  <c r="O103" i="57"/>
  <c r="R103" i="57" s="1"/>
  <c r="F103" i="57" s="1"/>
  <c r="G103" i="57" s="1"/>
  <c r="H103" i="57" s="1"/>
  <c r="S102" i="57"/>
  <c r="O102" i="57"/>
  <c r="R102" i="57" s="1"/>
  <c r="F102" i="57" s="1"/>
  <c r="G102" i="57" s="1"/>
  <c r="H102" i="57" s="1"/>
  <c r="S101" i="57"/>
  <c r="O101" i="57"/>
  <c r="R101" i="57" s="1"/>
  <c r="F101" i="57" s="1"/>
  <c r="G101" i="57" s="1"/>
  <c r="H101" i="57" s="1"/>
  <c r="S100" i="57"/>
  <c r="O100" i="57"/>
  <c r="R100" i="57" s="1"/>
  <c r="F100" i="57" s="1"/>
  <c r="G100" i="57" s="1"/>
  <c r="H100" i="57" s="1"/>
  <c r="S99" i="57"/>
  <c r="O99" i="57"/>
  <c r="R99" i="57" s="1"/>
  <c r="F99" i="57" s="1"/>
  <c r="G99" i="57" s="1"/>
  <c r="H99" i="57" s="1"/>
  <c r="S98" i="57"/>
  <c r="O98" i="57"/>
  <c r="R98" i="57" s="1"/>
  <c r="F98" i="57" s="1"/>
  <c r="G98" i="57" s="1"/>
  <c r="H98" i="57" s="1"/>
  <c r="S97" i="57"/>
  <c r="O97" i="57"/>
  <c r="R97" i="57" s="1"/>
  <c r="F97" i="57" s="1"/>
  <c r="G97" i="57" s="1"/>
  <c r="H97" i="57" s="1"/>
  <c r="S96" i="57"/>
  <c r="O96" i="57"/>
  <c r="R96" i="57" s="1"/>
  <c r="F96" i="57" s="1"/>
  <c r="G96" i="57" s="1"/>
  <c r="H96" i="57" s="1"/>
  <c r="S95" i="57"/>
  <c r="O95" i="57"/>
  <c r="R95" i="57" s="1"/>
  <c r="F95" i="57" s="1"/>
  <c r="G95" i="57" s="1"/>
  <c r="H95" i="57" s="1"/>
  <c r="S94" i="57"/>
  <c r="O94" i="57"/>
  <c r="R94" i="57" s="1"/>
  <c r="F94" i="57" s="1"/>
  <c r="G94" i="57" s="1"/>
  <c r="H94" i="57" s="1"/>
  <c r="S93" i="57"/>
  <c r="R93" i="57"/>
  <c r="F93" i="57" s="1"/>
  <c r="G93" i="57" s="1"/>
  <c r="H93" i="57" s="1"/>
  <c r="O93" i="57"/>
  <c r="S92" i="57"/>
  <c r="O92" i="57"/>
  <c r="R92" i="57" s="1"/>
  <c r="F92" i="57" s="1"/>
  <c r="G92" i="57" s="1"/>
  <c r="H92" i="57" s="1"/>
  <c r="S91" i="57"/>
  <c r="O91" i="57"/>
  <c r="R91" i="57" s="1"/>
  <c r="F91" i="57" s="1"/>
  <c r="G91" i="57" s="1"/>
  <c r="H91" i="57" s="1"/>
  <c r="S90" i="57"/>
  <c r="O90" i="57"/>
  <c r="R90" i="57" s="1"/>
  <c r="F90" i="57" s="1"/>
  <c r="G90" i="57" s="1"/>
  <c r="H90" i="57" s="1"/>
  <c r="S89" i="57"/>
  <c r="O89" i="57"/>
  <c r="R89" i="57" s="1"/>
  <c r="F89" i="57" s="1"/>
  <c r="G89" i="57" s="1"/>
  <c r="H89" i="57" s="1"/>
  <c r="S88" i="57"/>
  <c r="O88" i="57"/>
  <c r="R88" i="57" s="1"/>
  <c r="F88" i="57" s="1"/>
  <c r="G88" i="57" s="1"/>
  <c r="H88" i="57" s="1"/>
  <c r="S87" i="57"/>
  <c r="O87" i="57"/>
  <c r="R87" i="57" s="1"/>
  <c r="F87" i="57" s="1"/>
  <c r="G87" i="57" s="1"/>
  <c r="H87" i="57" s="1"/>
  <c r="S86" i="57"/>
  <c r="O86" i="57"/>
  <c r="R86" i="57" s="1"/>
  <c r="F86" i="57" s="1"/>
  <c r="G86" i="57" s="1"/>
  <c r="H86" i="57" s="1"/>
  <c r="S85" i="57"/>
  <c r="O85" i="57"/>
  <c r="R85" i="57" s="1"/>
  <c r="F85" i="57" s="1"/>
  <c r="G85" i="57" s="1"/>
  <c r="H85" i="57" s="1"/>
  <c r="S84" i="57"/>
  <c r="O84" i="57"/>
  <c r="R84" i="57" s="1"/>
  <c r="F84" i="57" s="1"/>
  <c r="G84" i="57" s="1"/>
  <c r="G82" i="57"/>
  <c r="H82" i="57" s="1"/>
  <c r="G81" i="57"/>
  <c r="H81" i="57" s="1"/>
  <c r="G80" i="57"/>
  <c r="H80" i="57" s="1"/>
  <c r="G79" i="57"/>
  <c r="H79" i="57" s="1"/>
  <c r="G78" i="57"/>
  <c r="H78" i="57" s="1"/>
  <c r="G77" i="57"/>
  <c r="H77" i="57" s="1"/>
  <c r="G76" i="57"/>
  <c r="H76" i="57" s="1"/>
  <c r="G75" i="57"/>
  <c r="H75" i="57" s="1"/>
  <c r="G74" i="57"/>
  <c r="H74" i="57" s="1"/>
  <c r="G73" i="57"/>
  <c r="H73" i="57" s="1"/>
  <c r="G72" i="57"/>
  <c r="H72" i="57" s="1"/>
  <c r="G71" i="57"/>
  <c r="H71" i="57" s="1"/>
  <c r="G70" i="57"/>
  <c r="H70" i="57" s="1"/>
  <c r="G69" i="57"/>
  <c r="H69" i="57" s="1"/>
  <c r="G68" i="57"/>
  <c r="H68" i="57" s="1"/>
  <c r="G67" i="57"/>
  <c r="H67" i="57" s="1"/>
  <c r="G66" i="57"/>
  <c r="H66" i="57" s="1"/>
  <c r="G65" i="57"/>
  <c r="H65" i="57" s="1"/>
  <c r="G64" i="57"/>
  <c r="H64" i="57" s="1"/>
  <c r="G63" i="57"/>
  <c r="H63" i="57" s="1"/>
  <c r="G62" i="57"/>
  <c r="H62" i="57" s="1"/>
  <c r="G61" i="57"/>
  <c r="H61" i="57" s="1"/>
  <c r="G60" i="57"/>
  <c r="H60" i="57" s="1"/>
  <c r="G59" i="57"/>
  <c r="H59" i="57" s="1"/>
  <c r="G58" i="57"/>
  <c r="H58" i="57" s="1"/>
  <c r="G57" i="57"/>
  <c r="H57" i="57" s="1"/>
  <c r="G56" i="57"/>
  <c r="H56" i="57" s="1"/>
  <c r="G54" i="57"/>
  <c r="H54" i="57" s="1"/>
  <c r="G53" i="57"/>
  <c r="H53" i="57" s="1"/>
  <c r="G52" i="57"/>
  <c r="H52" i="57" s="1"/>
  <c r="G51" i="57"/>
  <c r="H51" i="57" s="1"/>
  <c r="G50" i="57"/>
  <c r="H50" i="57" s="1"/>
  <c r="G49" i="57"/>
  <c r="H49" i="57" s="1"/>
  <c r="G48" i="57"/>
  <c r="H48" i="57" s="1"/>
  <c r="G47" i="57"/>
  <c r="H47" i="57" s="1"/>
  <c r="G46" i="57"/>
  <c r="H46" i="57" s="1"/>
  <c r="H45" i="57"/>
  <c r="G45" i="57"/>
  <c r="G43" i="57"/>
  <c r="H43" i="57" s="1"/>
  <c r="G42" i="57"/>
  <c r="H42" i="57" s="1"/>
  <c r="G41" i="57"/>
  <c r="H41" i="57" s="1"/>
  <c r="G40" i="57"/>
  <c r="H40" i="57" s="1"/>
  <c r="G39" i="57"/>
  <c r="H39" i="57" s="1"/>
  <c r="G38" i="57"/>
  <c r="H38" i="57" s="1"/>
  <c r="H37" i="57"/>
  <c r="G37" i="57"/>
  <c r="G36" i="57"/>
  <c r="H36" i="57" s="1"/>
  <c r="G35" i="57"/>
  <c r="H35" i="57" s="1"/>
  <c r="G34" i="57"/>
  <c r="H34" i="57" s="1"/>
  <c r="G32" i="57"/>
  <c r="H32" i="57" s="1"/>
  <c r="G31" i="57"/>
  <c r="H31" i="57" s="1"/>
  <c r="G30" i="57"/>
  <c r="H30" i="57" s="1"/>
  <c r="H29" i="57"/>
  <c r="G29" i="57"/>
  <c r="G28" i="57"/>
  <c r="H28" i="57" s="1"/>
  <c r="G27" i="57"/>
  <c r="H27" i="57" s="1"/>
  <c r="G26" i="57"/>
  <c r="H26" i="57" s="1"/>
  <c r="G25" i="57"/>
  <c r="H25" i="57" s="1"/>
  <c r="G24" i="57"/>
  <c r="H24" i="57" s="1"/>
  <c r="G23" i="57"/>
  <c r="H23" i="57" s="1"/>
  <c r="G20" i="57"/>
  <c r="H20" i="57" s="1"/>
  <c r="G19" i="57"/>
  <c r="H19" i="57" s="1"/>
  <c r="G18" i="57"/>
  <c r="H18" i="57" s="1"/>
  <c r="G17" i="57"/>
  <c r="H17" i="57" s="1"/>
  <c r="G16" i="57"/>
  <c r="H16" i="57" s="1"/>
  <c r="G15" i="57"/>
  <c r="H15" i="57" s="1"/>
  <c r="G14" i="57"/>
  <c r="H14" i="57" s="1"/>
  <c r="G13" i="57"/>
  <c r="H13" i="57" s="1"/>
  <c r="G12" i="57"/>
  <c r="H12" i="57" s="1"/>
  <c r="G11" i="57"/>
  <c r="G258" i="56"/>
  <c r="H258" i="56" s="1"/>
  <c r="F258" i="56"/>
  <c r="F257" i="56"/>
  <c r="G257" i="56" s="1"/>
  <c r="H257" i="56" s="1"/>
  <c r="F256" i="56"/>
  <c r="G256" i="56" s="1"/>
  <c r="H256" i="56" s="1"/>
  <c r="F255" i="56"/>
  <c r="G255" i="56" s="1"/>
  <c r="H255" i="56" s="1"/>
  <c r="F254" i="56"/>
  <c r="G254" i="56" s="1"/>
  <c r="F252" i="56"/>
  <c r="G252" i="56" s="1"/>
  <c r="H252" i="56" s="1"/>
  <c r="F251" i="56"/>
  <c r="G251" i="56" s="1"/>
  <c r="H251" i="56" s="1"/>
  <c r="F250" i="56"/>
  <c r="G250" i="56" s="1"/>
  <c r="H250" i="56" s="1"/>
  <c r="F249" i="56"/>
  <c r="G249" i="56" s="1"/>
  <c r="H249" i="56" s="1"/>
  <c r="F248" i="56"/>
  <c r="G248" i="56" s="1"/>
  <c r="H248" i="56" s="1"/>
  <c r="F247" i="56"/>
  <c r="G247" i="56" s="1"/>
  <c r="H247" i="56" s="1"/>
  <c r="F246" i="56"/>
  <c r="G246" i="56" s="1"/>
  <c r="H246" i="56" s="1"/>
  <c r="F245" i="56"/>
  <c r="G245" i="56" s="1"/>
  <c r="H245" i="56" s="1"/>
  <c r="F244" i="56"/>
  <c r="G244" i="56" s="1"/>
  <c r="H244" i="56" s="1"/>
  <c r="G243" i="56"/>
  <c r="H243" i="56" s="1"/>
  <c r="F243" i="56"/>
  <c r="F242" i="56"/>
  <c r="G242" i="56" s="1"/>
  <c r="H242" i="56" s="1"/>
  <c r="F241" i="56"/>
  <c r="G241" i="56" s="1"/>
  <c r="H241" i="56" s="1"/>
  <c r="F240" i="56"/>
  <c r="G240" i="56" s="1"/>
  <c r="H240" i="56" s="1"/>
  <c r="F239" i="56"/>
  <c r="G239" i="56" s="1"/>
  <c r="H239" i="56" s="1"/>
  <c r="F238" i="56"/>
  <c r="G238" i="56" s="1"/>
  <c r="F237" i="56"/>
  <c r="G237" i="56" s="1"/>
  <c r="H237" i="56" s="1"/>
  <c r="F236" i="56"/>
  <c r="G236" i="56" s="1"/>
  <c r="H236" i="56" s="1"/>
  <c r="G234" i="56"/>
  <c r="G233" i="56"/>
  <c r="G232" i="56"/>
  <c r="G231" i="56"/>
  <c r="G230" i="56"/>
  <c r="G229" i="56"/>
  <c r="G228" i="56"/>
  <c r="H228" i="56" s="1"/>
  <c r="G227" i="56"/>
  <c r="G226" i="56"/>
  <c r="G225" i="56"/>
  <c r="G224" i="56"/>
  <c r="G223" i="56"/>
  <c r="G222" i="56"/>
  <c r="G221" i="56" s="1"/>
  <c r="H221" i="56" s="1"/>
  <c r="G220" i="56"/>
  <c r="G219" i="56"/>
  <c r="G218" i="56"/>
  <c r="G217" i="56"/>
  <c r="G216" i="56"/>
  <c r="G214" i="56" s="1"/>
  <c r="H214" i="56" s="1"/>
  <c r="G215" i="56"/>
  <c r="G213" i="56"/>
  <c r="G212" i="56"/>
  <c r="G211" i="56"/>
  <c r="G210" i="56"/>
  <c r="G209" i="56"/>
  <c r="G208" i="56"/>
  <c r="G207" i="56" s="1"/>
  <c r="H207" i="56" s="1"/>
  <c r="G206" i="56"/>
  <c r="G205" i="56"/>
  <c r="G204" i="56"/>
  <c r="G203" i="56"/>
  <c r="G202" i="56"/>
  <c r="G201" i="56"/>
  <c r="G200" i="56"/>
  <c r="H200" i="56" s="1"/>
  <c r="G199" i="56"/>
  <c r="G198" i="56"/>
  <c r="G197" i="56"/>
  <c r="G196" i="56"/>
  <c r="G195" i="56"/>
  <c r="G194" i="56"/>
  <c r="G193" i="56" s="1"/>
  <c r="H193" i="56" s="1"/>
  <c r="G192" i="56"/>
  <c r="G191" i="56"/>
  <c r="G190" i="56"/>
  <c r="G189" i="56"/>
  <c r="G188" i="56"/>
  <c r="G186" i="56" s="1"/>
  <c r="H186" i="56" s="1"/>
  <c r="G187" i="56"/>
  <c r="G185" i="56"/>
  <c r="G184" i="56"/>
  <c r="G183" i="56"/>
  <c r="G182" i="56"/>
  <c r="G181" i="56"/>
  <c r="G180" i="56"/>
  <c r="G179" i="56" s="1"/>
  <c r="H179" i="56" s="1"/>
  <c r="G178" i="56"/>
  <c r="G177" i="56"/>
  <c r="G176" i="56"/>
  <c r="G175" i="56"/>
  <c r="G174" i="56"/>
  <c r="G173" i="56"/>
  <c r="G172" i="56"/>
  <c r="H172" i="56" s="1"/>
  <c r="G171" i="56"/>
  <c r="G170" i="56"/>
  <c r="G169" i="56"/>
  <c r="G168" i="56"/>
  <c r="G167" i="56"/>
  <c r="G166" i="56"/>
  <c r="G165" i="56" s="1"/>
  <c r="G159" i="56"/>
  <c r="H159" i="56" s="1"/>
  <c r="F159" i="56"/>
  <c r="F154" i="56"/>
  <c r="G154" i="56" s="1"/>
  <c r="H154" i="56" s="1"/>
  <c r="F149" i="56"/>
  <c r="G149" i="56" s="1"/>
  <c r="H149" i="56" s="1"/>
  <c r="F144" i="56"/>
  <c r="G144" i="56" s="1"/>
  <c r="H144" i="56" s="1"/>
  <c r="F139" i="56"/>
  <c r="G139" i="56" s="1"/>
  <c r="H139" i="56" s="1"/>
  <c r="G134" i="56"/>
  <c r="H134" i="56" s="1"/>
  <c r="F134" i="56"/>
  <c r="F129" i="56"/>
  <c r="G129" i="56" s="1"/>
  <c r="H129" i="56" s="1"/>
  <c r="F124" i="56"/>
  <c r="G124" i="56" s="1"/>
  <c r="H124" i="56" s="1"/>
  <c r="F119" i="56"/>
  <c r="G119" i="56" s="1"/>
  <c r="H119" i="56" s="1"/>
  <c r="F114" i="56"/>
  <c r="G114" i="56" s="1"/>
  <c r="S112" i="56"/>
  <c r="O112" i="56"/>
  <c r="R112" i="56" s="1"/>
  <c r="F112" i="56" s="1"/>
  <c r="G112" i="56" s="1"/>
  <c r="H112" i="56" s="1"/>
  <c r="S111" i="56"/>
  <c r="O111" i="56"/>
  <c r="R111" i="56" s="1"/>
  <c r="F111" i="56" s="1"/>
  <c r="G111" i="56" s="1"/>
  <c r="H111" i="56" s="1"/>
  <c r="S110" i="56"/>
  <c r="R110" i="56"/>
  <c r="F110" i="56" s="1"/>
  <c r="G110" i="56" s="1"/>
  <c r="H110" i="56" s="1"/>
  <c r="O110" i="56"/>
  <c r="S109" i="56"/>
  <c r="O109" i="56"/>
  <c r="R109" i="56" s="1"/>
  <c r="F109" i="56" s="1"/>
  <c r="G109" i="56" s="1"/>
  <c r="H109" i="56" s="1"/>
  <c r="S108" i="56"/>
  <c r="O108" i="56"/>
  <c r="R108" i="56" s="1"/>
  <c r="F108" i="56" s="1"/>
  <c r="G108" i="56" s="1"/>
  <c r="H108" i="56" s="1"/>
  <c r="S107" i="56"/>
  <c r="O107" i="56"/>
  <c r="R107" i="56" s="1"/>
  <c r="F107" i="56" s="1"/>
  <c r="G107" i="56" s="1"/>
  <c r="H107" i="56" s="1"/>
  <c r="S106" i="56"/>
  <c r="O106" i="56"/>
  <c r="R106" i="56" s="1"/>
  <c r="F106" i="56" s="1"/>
  <c r="G106" i="56" s="1"/>
  <c r="H106" i="56" s="1"/>
  <c r="S105" i="56"/>
  <c r="O105" i="56"/>
  <c r="R105" i="56" s="1"/>
  <c r="F105" i="56" s="1"/>
  <c r="G105" i="56" s="1"/>
  <c r="H105" i="56" s="1"/>
  <c r="S104" i="56"/>
  <c r="O104" i="56"/>
  <c r="R104" i="56" s="1"/>
  <c r="F104" i="56" s="1"/>
  <c r="G104" i="56" s="1"/>
  <c r="H104" i="56" s="1"/>
  <c r="S103" i="56"/>
  <c r="O103" i="56"/>
  <c r="R103" i="56" s="1"/>
  <c r="F103" i="56" s="1"/>
  <c r="G103" i="56" s="1"/>
  <c r="H103" i="56" s="1"/>
  <c r="S102" i="56"/>
  <c r="O102" i="56"/>
  <c r="R102" i="56" s="1"/>
  <c r="F102" i="56" s="1"/>
  <c r="G102" i="56" s="1"/>
  <c r="H102" i="56" s="1"/>
  <c r="S101" i="56"/>
  <c r="O101" i="56"/>
  <c r="R101" i="56" s="1"/>
  <c r="F101" i="56" s="1"/>
  <c r="G101" i="56" s="1"/>
  <c r="H101" i="56" s="1"/>
  <c r="S100" i="56"/>
  <c r="O100" i="56"/>
  <c r="R100" i="56" s="1"/>
  <c r="F100" i="56" s="1"/>
  <c r="G100" i="56" s="1"/>
  <c r="H100" i="56" s="1"/>
  <c r="S99" i="56"/>
  <c r="O99" i="56"/>
  <c r="R99" i="56" s="1"/>
  <c r="F99" i="56" s="1"/>
  <c r="G99" i="56" s="1"/>
  <c r="H99" i="56" s="1"/>
  <c r="S98" i="56"/>
  <c r="O98" i="56"/>
  <c r="R98" i="56" s="1"/>
  <c r="F98" i="56" s="1"/>
  <c r="G98" i="56" s="1"/>
  <c r="H98" i="56" s="1"/>
  <c r="S97" i="56"/>
  <c r="O97" i="56"/>
  <c r="R97" i="56" s="1"/>
  <c r="F97" i="56" s="1"/>
  <c r="G97" i="56" s="1"/>
  <c r="H97" i="56" s="1"/>
  <c r="S96" i="56"/>
  <c r="O96" i="56"/>
  <c r="R96" i="56" s="1"/>
  <c r="F96" i="56" s="1"/>
  <c r="G96" i="56" s="1"/>
  <c r="H96" i="56" s="1"/>
  <c r="S95" i="56"/>
  <c r="O95" i="56"/>
  <c r="R95" i="56" s="1"/>
  <c r="F95" i="56" s="1"/>
  <c r="G95" i="56" s="1"/>
  <c r="H95" i="56" s="1"/>
  <c r="S94" i="56"/>
  <c r="R94" i="56"/>
  <c r="F94" i="56" s="1"/>
  <c r="G94" i="56" s="1"/>
  <c r="H94" i="56" s="1"/>
  <c r="O94" i="56"/>
  <c r="S93" i="56"/>
  <c r="O93" i="56"/>
  <c r="R93" i="56" s="1"/>
  <c r="F93" i="56" s="1"/>
  <c r="G93" i="56" s="1"/>
  <c r="H93" i="56" s="1"/>
  <c r="S92" i="56"/>
  <c r="O92" i="56"/>
  <c r="R92" i="56" s="1"/>
  <c r="F92" i="56" s="1"/>
  <c r="G92" i="56" s="1"/>
  <c r="H92" i="56" s="1"/>
  <c r="S91" i="56"/>
  <c r="O91" i="56"/>
  <c r="R91" i="56" s="1"/>
  <c r="F91" i="56" s="1"/>
  <c r="G91" i="56" s="1"/>
  <c r="H91" i="56" s="1"/>
  <c r="S90" i="56"/>
  <c r="O90" i="56"/>
  <c r="R90" i="56" s="1"/>
  <c r="F90" i="56" s="1"/>
  <c r="G90" i="56" s="1"/>
  <c r="H90" i="56" s="1"/>
  <c r="S89" i="56"/>
  <c r="O89" i="56"/>
  <c r="R89" i="56" s="1"/>
  <c r="F89" i="56" s="1"/>
  <c r="G89" i="56" s="1"/>
  <c r="H89" i="56" s="1"/>
  <c r="S88" i="56"/>
  <c r="O88" i="56"/>
  <c r="R88" i="56" s="1"/>
  <c r="F88" i="56" s="1"/>
  <c r="G88" i="56" s="1"/>
  <c r="H88" i="56" s="1"/>
  <c r="S87" i="56"/>
  <c r="O87" i="56"/>
  <c r="R87" i="56" s="1"/>
  <c r="F87" i="56" s="1"/>
  <c r="G87" i="56" s="1"/>
  <c r="H87" i="56" s="1"/>
  <c r="S86" i="56"/>
  <c r="O86" i="56"/>
  <c r="R86" i="56" s="1"/>
  <c r="F86" i="56" s="1"/>
  <c r="G86" i="56" s="1"/>
  <c r="H86" i="56" s="1"/>
  <c r="S85" i="56"/>
  <c r="O85" i="56"/>
  <c r="R85" i="56" s="1"/>
  <c r="F85" i="56" s="1"/>
  <c r="G85" i="56" s="1"/>
  <c r="H85" i="56" s="1"/>
  <c r="S84" i="56"/>
  <c r="O84" i="56"/>
  <c r="R84" i="56" s="1"/>
  <c r="F84" i="56" s="1"/>
  <c r="G84" i="56" s="1"/>
  <c r="G82" i="56"/>
  <c r="H82" i="56" s="1"/>
  <c r="G81" i="56"/>
  <c r="H81" i="56" s="1"/>
  <c r="G80" i="56"/>
  <c r="H80" i="56" s="1"/>
  <c r="G79" i="56"/>
  <c r="H79" i="56" s="1"/>
  <c r="H78" i="56"/>
  <c r="G78" i="56"/>
  <c r="G77" i="56"/>
  <c r="H77" i="56" s="1"/>
  <c r="G76" i="56"/>
  <c r="H76" i="56" s="1"/>
  <c r="G75" i="56"/>
  <c r="H75" i="56" s="1"/>
  <c r="G74" i="56"/>
  <c r="H74" i="56" s="1"/>
  <c r="G73" i="56"/>
  <c r="H73" i="56" s="1"/>
  <c r="G72" i="56"/>
  <c r="H72" i="56" s="1"/>
  <c r="G71" i="56"/>
  <c r="H71" i="56" s="1"/>
  <c r="G70" i="56"/>
  <c r="H70" i="56" s="1"/>
  <c r="G69" i="56"/>
  <c r="H69" i="56" s="1"/>
  <c r="G68" i="56"/>
  <c r="H68" i="56" s="1"/>
  <c r="G67" i="56"/>
  <c r="H67" i="56" s="1"/>
  <c r="G66" i="56"/>
  <c r="H66" i="56" s="1"/>
  <c r="G65" i="56"/>
  <c r="H65" i="56" s="1"/>
  <c r="G64" i="56"/>
  <c r="H64" i="56" s="1"/>
  <c r="G63" i="56"/>
  <c r="H63" i="56" s="1"/>
  <c r="G62" i="56"/>
  <c r="H62" i="56" s="1"/>
  <c r="G61" i="56"/>
  <c r="H61" i="56" s="1"/>
  <c r="G60" i="56"/>
  <c r="H60" i="56" s="1"/>
  <c r="G59" i="56"/>
  <c r="H59" i="56" s="1"/>
  <c r="G58" i="56"/>
  <c r="H58" i="56" s="1"/>
  <c r="G57" i="56"/>
  <c r="H57" i="56" s="1"/>
  <c r="G56" i="56"/>
  <c r="H56" i="56" s="1"/>
  <c r="G54" i="56"/>
  <c r="H54" i="56" s="1"/>
  <c r="G53" i="56"/>
  <c r="H53" i="56" s="1"/>
  <c r="G52" i="56"/>
  <c r="H52" i="56" s="1"/>
  <c r="G51" i="56"/>
  <c r="H51" i="56" s="1"/>
  <c r="G50" i="56"/>
  <c r="H50" i="56" s="1"/>
  <c r="G49" i="56"/>
  <c r="H49" i="56" s="1"/>
  <c r="G48" i="56"/>
  <c r="H48" i="56" s="1"/>
  <c r="G47" i="56"/>
  <c r="H47" i="56" s="1"/>
  <c r="G46" i="56"/>
  <c r="G44" i="56" s="1"/>
  <c r="G45" i="56"/>
  <c r="H45" i="56" s="1"/>
  <c r="G43" i="56"/>
  <c r="H43" i="56" s="1"/>
  <c r="G42" i="56"/>
  <c r="H42" i="56" s="1"/>
  <c r="G41" i="56"/>
  <c r="H41" i="56" s="1"/>
  <c r="G40" i="56"/>
  <c r="H40" i="56" s="1"/>
  <c r="G39" i="56"/>
  <c r="H39" i="56" s="1"/>
  <c r="H38" i="56"/>
  <c r="G38" i="56"/>
  <c r="G37" i="56"/>
  <c r="H37" i="56" s="1"/>
  <c r="G36" i="56"/>
  <c r="H36" i="56" s="1"/>
  <c r="G35" i="56"/>
  <c r="H35" i="56" s="1"/>
  <c r="G34" i="56"/>
  <c r="H34" i="56" s="1"/>
  <c r="G32" i="56"/>
  <c r="H32" i="56" s="1"/>
  <c r="G31" i="56"/>
  <c r="H31" i="56" s="1"/>
  <c r="G30" i="56"/>
  <c r="H30" i="56" s="1"/>
  <c r="G29" i="56"/>
  <c r="H29" i="56" s="1"/>
  <c r="G28" i="56"/>
  <c r="H28" i="56" s="1"/>
  <c r="G27" i="56"/>
  <c r="H27" i="56" s="1"/>
  <c r="G26" i="56"/>
  <c r="H26" i="56" s="1"/>
  <c r="G25" i="56"/>
  <c r="H25" i="56" s="1"/>
  <c r="G24" i="56"/>
  <c r="H24" i="56" s="1"/>
  <c r="G23" i="56"/>
  <c r="H23" i="56" s="1"/>
  <c r="G20" i="56"/>
  <c r="H20" i="56" s="1"/>
  <c r="G19" i="56"/>
  <c r="H19" i="56" s="1"/>
  <c r="G18" i="56"/>
  <c r="H18" i="56" s="1"/>
  <c r="G17" i="56"/>
  <c r="H17" i="56" s="1"/>
  <c r="G16" i="56"/>
  <c r="H16" i="56" s="1"/>
  <c r="G15" i="56"/>
  <c r="H15" i="56" s="1"/>
  <c r="H14" i="56"/>
  <c r="G14" i="56"/>
  <c r="G13" i="56"/>
  <c r="H13" i="56" s="1"/>
  <c r="G12" i="56"/>
  <c r="H12" i="56" s="1"/>
  <c r="G11" i="56"/>
  <c r="H11" i="56" s="1"/>
  <c r="G258" i="55"/>
  <c r="H258" i="55" s="1"/>
  <c r="F258" i="55"/>
  <c r="G257" i="55"/>
  <c r="H257" i="55" s="1"/>
  <c r="F257" i="55"/>
  <c r="F256" i="55"/>
  <c r="G256" i="55" s="1"/>
  <c r="G255" i="55"/>
  <c r="H255" i="55" s="1"/>
  <c r="F255" i="55"/>
  <c r="F254" i="55"/>
  <c r="G254" i="55" s="1"/>
  <c r="H254" i="55" s="1"/>
  <c r="G252" i="55"/>
  <c r="H252" i="55" s="1"/>
  <c r="F252" i="55"/>
  <c r="F251" i="55"/>
  <c r="G251" i="55" s="1"/>
  <c r="H251" i="55" s="1"/>
  <c r="F250" i="55"/>
  <c r="G250" i="55" s="1"/>
  <c r="H250" i="55" s="1"/>
  <c r="F249" i="55"/>
  <c r="G249" i="55" s="1"/>
  <c r="H249" i="55" s="1"/>
  <c r="F248" i="55"/>
  <c r="G248" i="55" s="1"/>
  <c r="H248" i="55" s="1"/>
  <c r="G247" i="55"/>
  <c r="H247" i="55" s="1"/>
  <c r="F247" i="55"/>
  <c r="G246" i="55"/>
  <c r="H246" i="55" s="1"/>
  <c r="F246" i="55"/>
  <c r="F245" i="55"/>
  <c r="G245" i="55" s="1"/>
  <c r="H245" i="55" s="1"/>
  <c r="G244" i="55"/>
  <c r="H244" i="55" s="1"/>
  <c r="F244" i="55"/>
  <c r="F243" i="55"/>
  <c r="G243" i="55" s="1"/>
  <c r="H243" i="55" s="1"/>
  <c r="F242" i="55"/>
  <c r="G242" i="55" s="1"/>
  <c r="H242" i="55" s="1"/>
  <c r="F241" i="55"/>
  <c r="G241" i="55" s="1"/>
  <c r="H241" i="55" s="1"/>
  <c r="F240" i="55"/>
  <c r="G240" i="55" s="1"/>
  <c r="H240" i="55" s="1"/>
  <c r="G239" i="55"/>
  <c r="H239" i="55" s="1"/>
  <c r="F239" i="55"/>
  <c r="G238" i="55"/>
  <c r="H238" i="55" s="1"/>
  <c r="F238" i="55"/>
  <c r="F237" i="55"/>
  <c r="G237" i="55" s="1"/>
  <c r="G236" i="55"/>
  <c r="H236" i="55" s="1"/>
  <c r="F236" i="55"/>
  <c r="G234" i="55"/>
  <c r="G233" i="55"/>
  <c r="G232" i="55"/>
  <c r="G228" i="55" s="1"/>
  <c r="H228" i="55" s="1"/>
  <c r="G231" i="55"/>
  <c r="G230" i="55"/>
  <c r="G229" i="55"/>
  <c r="G227" i="55"/>
  <c r="G226" i="55"/>
  <c r="G225" i="55"/>
  <c r="G224" i="55"/>
  <c r="G223" i="55"/>
  <c r="G222" i="55"/>
  <c r="G220" i="55"/>
  <c r="G219" i="55"/>
  <c r="G218" i="55"/>
  <c r="G214" i="55" s="1"/>
  <c r="H214" i="55" s="1"/>
  <c r="G217" i="55"/>
  <c r="G216" i="55"/>
  <c r="G215" i="55"/>
  <c r="G213" i="55"/>
  <c r="G212" i="55"/>
  <c r="G211" i="55"/>
  <c r="G210" i="55"/>
  <c r="G209" i="55"/>
  <c r="G208" i="55"/>
  <c r="G206" i="55"/>
  <c r="G205" i="55"/>
  <c r="G204" i="55"/>
  <c r="G200" i="55" s="1"/>
  <c r="H200" i="55" s="1"/>
  <c r="G203" i="55"/>
  <c r="G202" i="55"/>
  <c r="G201" i="55"/>
  <c r="G199" i="55"/>
  <c r="G198" i="55"/>
  <c r="G197" i="55"/>
  <c r="G196" i="55"/>
  <c r="G195" i="55"/>
  <c r="G194" i="55"/>
  <c r="G192" i="55"/>
  <c r="G191" i="55"/>
  <c r="G190" i="55"/>
  <c r="G186" i="55" s="1"/>
  <c r="H186" i="55" s="1"/>
  <c r="G189" i="55"/>
  <c r="G188" i="55"/>
  <c r="G187" i="55"/>
  <c r="G185" i="55"/>
  <c r="G184" i="55"/>
  <c r="G183" i="55"/>
  <c r="G182" i="55"/>
  <c r="G181" i="55"/>
  <c r="G180" i="55"/>
  <c r="G178" i="55"/>
  <c r="G177" i="55"/>
  <c r="G176" i="55"/>
  <c r="G172" i="55" s="1"/>
  <c r="H172" i="55" s="1"/>
  <c r="G175" i="55"/>
  <c r="G174" i="55"/>
  <c r="G173" i="55"/>
  <c r="G171" i="55"/>
  <c r="G170" i="55"/>
  <c r="G169" i="55"/>
  <c r="G168" i="55"/>
  <c r="G167" i="55"/>
  <c r="G166" i="55"/>
  <c r="F159" i="55"/>
  <c r="G159" i="55" s="1"/>
  <c r="H159" i="55" s="1"/>
  <c r="F154" i="55"/>
  <c r="G154" i="55" s="1"/>
  <c r="H154" i="55" s="1"/>
  <c r="F149" i="55"/>
  <c r="G149" i="55" s="1"/>
  <c r="H149" i="55" s="1"/>
  <c r="F144" i="55"/>
  <c r="G144" i="55" s="1"/>
  <c r="H144" i="55" s="1"/>
  <c r="F139" i="55"/>
  <c r="G139" i="55" s="1"/>
  <c r="H139" i="55" s="1"/>
  <c r="G134" i="55"/>
  <c r="H134" i="55" s="1"/>
  <c r="F134" i="55"/>
  <c r="F129" i="55"/>
  <c r="G129" i="55" s="1"/>
  <c r="H129" i="55" s="1"/>
  <c r="F124" i="55"/>
  <c r="G124" i="55" s="1"/>
  <c r="H124" i="55" s="1"/>
  <c r="F119" i="55"/>
  <c r="G119" i="55" s="1"/>
  <c r="H119" i="55" s="1"/>
  <c r="F114" i="55"/>
  <c r="G114" i="55" s="1"/>
  <c r="H114" i="55" s="1"/>
  <c r="S112" i="55"/>
  <c r="O112" i="55"/>
  <c r="R112" i="55" s="1"/>
  <c r="F112" i="55" s="1"/>
  <c r="G112" i="55" s="1"/>
  <c r="H112" i="55" s="1"/>
  <c r="S111" i="55"/>
  <c r="O111" i="55"/>
  <c r="R111" i="55" s="1"/>
  <c r="F111" i="55" s="1"/>
  <c r="G111" i="55" s="1"/>
  <c r="H111" i="55" s="1"/>
  <c r="S110" i="55"/>
  <c r="O110" i="55"/>
  <c r="R110" i="55" s="1"/>
  <c r="F110" i="55" s="1"/>
  <c r="G110" i="55" s="1"/>
  <c r="H110" i="55" s="1"/>
  <c r="S109" i="55"/>
  <c r="O109" i="55"/>
  <c r="R109" i="55" s="1"/>
  <c r="F109" i="55" s="1"/>
  <c r="G109" i="55" s="1"/>
  <c r="H109" i="55" s="1"/>
  <c r="S108" i="55"/>
  <c r="O108" i="55"/>
  <c r="R108" i="55" s="1"/>
  <c r="F108" i="55" s="1"/>
  <c r="G108" i="55" s="1"/>
  <c r="H108" i="55" s="1"/>
  <c r="S107" i="55"/>
  <c r="O107" i="55"/>
  <c r="R107" i="55" s="1"/>
  <c r="F107" i="55" s="1"/>
  <c r="G107" i="55" s="1"/>
  <c r="H107" i="55" s="1"/>
  <c r="S106" i="55"/>
  <c r="O106" i="55"/>
  <c r="R106" i="55" s="1"/>
  <c r="F106" i="55" s="1"/>
  <c r="G106" i="55" s="1"/>
  <c r="H106" i="55" s="1"/>
  <c r="S105" i="55"/>
  <c r="O105" i="55"/>
  <c r="R105" i="55" s="1"/>
  <c r="F105" i="55" s="1"/>
  <c r="G105" i="55" s="1"/>
  <c r="H105" i="55" s="1"/>
  <c r="S104" i="55"/>
  <c r="O104" i="55"/>
  <c r="R104" i="55" s="1"/>
  <c r="F104" i="55" s="1"/>
  <c r="G104" i="55" s="1"/>
  <c r="H104" i="55" s="1"/>
  <c r="S103" i="55"/>
  <c r="O103" i="55"/>
  <c r="R103" i="55" s="1"/>
  <c r="F103" i="55" s="1"/>
  <c r="G103" i="55" s="1"/>
  <c r="H103" i="55" s="1"/>
  <c r="S102" i="55"/>
  <c r="O102" i="55"/>
  <c r="R102" i="55" s="1"/>
  <c r="F102" i="55" s="1"/>
  <c r="G102" i="55" s="1"/>
  <c r="H102" i="55" s="1"/>
  <c r="S101" i="55"/>
  <c r="O101" i="55"/>
  <c r="R101" i="55" s="1"/>
  <c r="F101" i="55" s="1"/>
  <c r="G101" i="55" s="1"/>
  <c r="H101" i="55" s="1"/>
  <c r="S100" i="55"/>
  <c r="O100" i="55"/>
  <c r="R100" i="55" s="1"/>
  <c r="F100" i="55" s="1"/>
  <c r="G100" i="55" s="1"/>
  <c r="H100" i="55" s="1"/>
  <c r="S99" i="55"/>
  <c r="O99" i="55"/>
  <c r="R99" i="55" s="1"/>
  <c r="F99" i="55" s="1"/>
  <c r="G99" i="55" s="1"/>
  <c r="H99" i="55" s="1"/>
  <c r="S98" i="55"/>
  <c r="O98" i="55"/>
  <c r="R98" i="55" s="1"/>
  <c r="F98" i="55" s="1"/>
  <c r="G98" i="55" s="1"/>
  <c r="H98" i="55" s="1"/>
  <c r="S97" i="55"/>
  <c r="O97" i="55"/>
  <c r="R97" i="55" s="1"/>
  <c r="F97" i="55" s="1"/>
  <c r="G97" i="55" s="1"/>
  <c r="H97" i="55" s="1"/>
  <c r="S96" i="55"/>
  <c r="O96" i="55"/>
  <c r="R96" i="55" s="1"/>
  <c r="F96" i="55" s="1"/>
  <c r="G96" i="55" s="1"/>
  <c r="H96" i="55" s="1"/>
  <c r="S95" i="55"/>
  <c r="O95" i="55"/>
  <c r="R95" i="55" s="1"/>
  <c r="F95" i="55" s="1"/>
  <c r="G95" i="55" s="1"/>
  <c r="H95" i="55" s="1"/>
  <c r="S94" i="55"/>
  <c r="O94" i="55"/>
  <c r="R94" i="55" s="1"/>
  <c r="F94" i="55" s="1"/>
  <c r="G94" i="55" s="1"/>
  <c r="H94" i="55" s="1"/>
  <c r="S93" i="55"/>
  <c r="O93" i="55"/>
  <c r="R93" i="55" s="1"/>
  <c r="F93" i="55" s="1"/>
  <c r="G93" i="55" s="1"/>
  <c r="H93" i="55" s="1"/>
  <c r="S92" i="55"/>
  <c r="O92" i="55"/>
  <c r="R92" i="55" s="1"/>
  <c r="F92" i="55" s="1"/>
  <c r="G92" i="55" s="1"/>
  <c r="H92" i="55" s="1"/>
  <c r="S91" i="55"/>
  <c r="O91" i="55"/>
  <c r="R91" i="55" s="1"/>
  <c r="F91" i="55" s="1"/>
  <c r="G91" i="55" s="1"/>
  <c r="H91" i="55" s="1"/>
  <c r="S90" i="55"/>
  <c r="O90" i="55"/>
  <c r="R90" i="55" s="1"/>
  <c r="F90" i="55" s="1"/>
  <c r="G90" i="55" s="1"/>
  <c r="H90" i="55" s="1"/>
  <c r="S89" i="55"/>
  <c r="O89" i="55"/>
  <c r="R89" i="55" s="1"/>
  <c r="F89" i="55" s="1"/>
  <c r="G89" i="55" s="1"/>
  <c r="H89" i="55" s="1"/>
  <c r="S88" i="55"/>
  <c r="O88" i="55"/>
  <c r="R88" i="55" s="1"/>
  <c r="F88" i="55" s="1"/>
  <c r="G88" i="55" s="1"/>
  <c r="H88" i="55" s="1"/>
  <c r="S87" i="55"/>
  <c r="O87" i="55"/>
  <c r="R87" i="55" s="1"/>
  <c r="F87" i="55" s="1"/>
  <c r="G87" i="55" s="1"/>
  <c r="H87" i="55" s="1"/>
  <c r="S86" i="55"/>
  <c r="O86" i="55"/>
  <c r="R86" i="55" s="1"/>
  <c r="F86" i="55" s="1"/>
  <c r="G86" i="55" s="1"/>
  <c r="H86" i="55" s="1"/>
  <c r="S85" i="55"/>
  <c r="O85" i="55"/>
  <c r="R85" i="55" s="1"/>
  <c r="F85" i="55" s="1"/>
  <c r="G85" i="55" s="1"/>
  <c r="H85" i="55" s="1"/>
  <c r="S84" i="55"/>
  <c r="O84" i="55"/>
  <c r="R84" i="55" s="1"/>
  <c r="F84" i="55" s="1"/>
  <c r="G84" i="55" s="1"/>
  <c r="G82" i="55"/>
  <c r="H82" i="55" s="1"/>
  <c r="G81" i="55"/>
  <c r="H81" i="55" s="1"/>
  <c r="H80" i="55"/>
  <c r="G80" i="55"/>
  <c r="G79" i="55"/>
  <c r="H79" i="55" s="1"/>
  <c r="G78" i="55"/>
  <c r="H78" i="55" s="1"/>
  <c r="G77" i="55"/>
  <c r="H77" i="55" s="1"/>
  <c r="H76" i="55"/>
  <c r="G76" i="55"/>
  <c r="G75" i="55"/>
  <c r="H75" i="55" s="1"/>
  <c r="G74" i="55"/>
  <c r="H74" i="55" s="1"/>
  <c r="G73" i="55"/>
  <c r="H73" i="55" s="1"/>
  <c r="H72" i="55"/>
  <c r="G72" i="55"/>
  <c r="G71" i="55"/>
  <c r="H71" i="55" s="1"/>
  <c r="G70" i="55"/>
  <c r="H70" i="55" s="1"/>
  <c r="G69" i="55"/>
  <c r="H69" i="55" s="1"/>
  <c r="H68" i="55"/>
  <c r="G68" i="55"/>
  <c r="G67" i="55"/>
  <c r="H67" i="55" s="1"/>
  <c r="G66" i="55"/>
  <c r="H66" i="55" s="1"/>
  <c r="G65" i="55"/>
  <c r="H65" i="55" s="1"/>
  <c r="H64" i="55"/>
  <c r="G64" i="55"/>
  <c r="G63" i="55"/>
  <c r="H63" i="55" s="1"/>
  <c r="G62" i="55"/>
  <c r="H62" i="55" s="1"/>
  <c r="G61" i="55"/>
  <c r="H61" i="55" s="1"/>
  <c r="H60" i="55"/>
  <c r="G60" i="55"/>
  <c r="G59" i="55"/>
  <c r="H59" i="55" s="1"/>
  <c r="G58" i="55"/>
  <c r="H58" i="55" s="1"/>
  <c r="G57" i="55"/>
  <c r="H57" i="55" s="1"/>
  <c r="H56" i="55"/>
  <c r="G56" i="55"/>
  <c r="G54" i="55"/>
  <c r="H54" i="55" s="1"/>
  <c r="G53" i="55"/>
  <c r="H53" i="55" s="1"/>
  <c r="H52" i="55"/>
  <c r="G52" i="55"/>
  <c r="G51" i="55"/>
  <c r="H51" i="55" s="1"/>
  <c r="G50" i="55"/>
  <c r="H50" i="55" s="1"/>
  <c r="G49" i="55"/>
  <c r="H49" i="55" s="1"/>
  <c r="H48" i="55"/>
  <c r="G48" i="55"/>
  <c r="G47" i="55"/>
  <c r="H47" i="55" s="1"/>
  <c r="G46" i="55"/>
  <c r="H46" i="55" s="1"/>
  <c r="G45" i="55"/>
  <c r="H45" i="55" s="1"/>
  <c r="G43" i="55"/>
  <c r="H43" i="55" s="1"/>
  <c r="G42" i="55"/>
  <c r="H42" i="55" s="1"/>
  <c r="G41" i="55"/>
  <c r="H41" i="55" s="1"/>
  <c r="H40" i="55"/>
  <c r="G40" i="55"/>
  <c r="G39" i="55"/>
  <c r="H39" i="55" s="1"/>
  <c r="G38" i="55"/>
  <c r="H38" i="55" s="1"/>
  <c r="G37" i="55"/>
  <c r="H37" i="55" s="1"/>
  <c r="H36" i="55"/>
  <c r="G36" i="55"/>
  <c r="G35" i="55"/>
  <c r="H35" i="55" s="1"/>
  <c r="G34" i="55"/>
  <c r="H34" i="55" s="1"/>
  <c r="H32" i="55"/>
  <c r="G32" i="55"/>
  <c r="G31" i="55"/>
  <c r="H31" i="55" s="1"/>
  <c r="G30" i="55"/>
  <c r="H30" i="55" s="1"/>
  <c r="G29" i="55"/>
  <c r="H29" i="55" s="1"/>
  <c r="H28" i="55"/>
  <c r="G28" i="55"/>
  <c r="G27" i="55"/>
  <c r="H27" i="55" s="1"/>
  <c r="G26" i="55"/>
  <c r="H26" i="55" s="1"/>
  <c r="G25" i="55"/>
  <c r="H25" i="55" s="1"/>
  <c r="H24" i="55"/>
  <c r="G24" i="55"/>
  <c r="G23" i="55"/>
  <c r="H23" i="55" s="1"/>
  <c r="G20" i="55"/>
  <c r="H20" i="55" s="1"/>
  <c r="G19" i="55"/>
  <c r="H19" i="55" s="1"/>
  <c r="G18" i="55"/>
  <c r="H18" i="55" s="1"/>
  <c r="G17" i="55"/>
  <c r="H17" i="55" s="1"/>
  <c r="G16" i="55"/>
  <c r="H16" i="55" s="1"/>
  <c r="G15" i="55"/>
  <c r="H15" i="55" s="1"/>
  <c r="H14" i="55"/>
  <c r="G14" i="55"/>
  <c r="G13" i="55"/>
  <c r="H13" i="55" s="1"/>
  <c r="G12" i="55"/>
  <c r="H12" i="55" s="1"/>
  <c r="G11" i="55"/>
  <c r="H11" i="55" s="1"/>
  <c r="F258" i="54"/>
  <c r="G258" i="54" s="1"/>
  <c r="H258" i="54" s="1"/>
  <c r="F257" i="54"/>
  <c r="G257" i="54" s="1"/>
  <c r="H257" i="54" s="1"/>
  <c r="F256" i="54"/>
  <c r="G256" i="54" s="1"/>
  <c r="H256" i="54" s="1"/>
  <c r="F255" i="54"/>
  <c r="G255" i="54" s="1"/>
  <c r="H255" i="54" s="1"/>
  <c r="F254" i="54"/>
  <c r="G254" i="54" s="1"/>
  <c r="F252" i="54"/>
  <c r="G252" i="54" s="1"/>
  <c r="H252" i="54" s="1"/>
  <c r="F251" i="54"/>
  <c r="G251" i="54" s="1"/>
  <c r="H251" i="54" s="1"/>
  <c r="F250" i="54"/>
  <c r="G250" i="54" s="1"/>
  <c r="H250" i="54" s="1"/>
  <c r="G249" i="54"/>
  <c r="H249" i="54" s="1"/>
  <c r="F249" i="54"/>
  <c r="F248" i="54"/>
  <c r="G248" i="54" s="1"/>
  <c r="H248" i="54" s="1"/>
  <c r="F247" i="54"/>
  <c r="G247" i="54" s="1"/>
  <c r="H247" i="54" s="1"/>
  <c r="F246" i="54"/>
  <c r="G246" i="54" s="1"/>
  <c r="H246" i="54" s="1"/>
  <c r="F245" i="54"/>
  <c r="G245" i="54" s="1"/>
  <c r="H245" i="54" s="1"/>
  <c r="F244" i="54"/>
  <c r="G244" i="54" s="1"/>
  <c r="H244" i="54" s="1"/>
  <c r="F243" i="54"/>
  <c r="G243" i="54" s="1"/>
  <c r="H243" i="54" s="1"/>
  <c r="F242" i="54"/>
  <c r="G242" i="54" s="1"/>
  <c r="H242" i="54" s="1"/>
  <c r="G241" i="54"/>
  <c r="H241" i="54" s="1"/>
  <c r="F241" i="54"/>
  <c r="F240" i="54"/>
  <c r="G240" i="54" s="1"/>
  <c r="H240" i="54" s="1"/>
  <c r="F239" i="54"/>
  <c r="G239" i="54" s="1"/>
  <c r="H239" i="54" s="1"/>
  <c r="F238" i="54"/>
  <c r="G238" i="54" s="1"/>
  <c r="H238" i="54" s="1"/>
  <c r="F237" i="54"/>
  <c r="G237" i="54" s="1"/>
  <c r="H237" i="54" s="1"/>
  <c r="F236" i="54"/>
  <c r="G236" i="54" s="1"/>
  <c r="G234" i="54"/>
  <c r="G233" i="54"/>
  <c r="G232" i="54"/>
  <c r="G231" i="54"/>
  <c r="G230" i="54"/>
  <c r="G228" i="54" s="1"/>
  <c r="H228" i="54" s="1"/>
  <c r="G229" i="54"/>
  <c r="G227" i="54"/>
  <c r="G226" i="54"/>
  <c r="G225" i="54"/>
  <c r="G224" i="54"/>
  <c r="G223" i="54"/>
  <c r="G222" i="54"/>
  <c r="G220" i="54"/>
  <c r="G219" i="54"/>
  <c r="G218" i="54"/>
  <c r="G217" i="54"/>
  <c r="G216" i="54"/>
  <c r="G215" i="54"/>
  <c r="G213" i="54"/>
  <c r="G212" i="54"/>
  <c r="G211" i="54"/>
  <c r="G210" i="54"/>
  <c r="G209" i="54"/>
  <c r="G208" i="54"/>
  <c r="G207" i="54" s="1"/>
  <c r="H207" i="54" s="1"/>
  <c r="G206" i="54"/>
  <c r="G205" i="54"/>
  <c r="G204" i="54"/>
  <c r="G203" i="54"/>
  <c r="G202" i="54"/>
  <c r="G201" i="54"/>
  <c r="G200" i="54" s="1"/>
  <c r="H200" i="54" s="1"/>
  <c r="G199" i="54"/>
  <c r="G198" i="54"/>
  <c r="G197" i="54"/>
  <c r="G196" i="54"/>
  <c r="G195" i="54"/>
  <c r="G194" i="54"/>
  <c r="G192" i="54"/>
  <c r="G191" i="54"/>
  <c r="G190" i="54"/>
  <c r="G189" i="54"/>
  <c r="G188" i="54"/>
  <c r="G187" i="54"/>
  <c r="G185" i="54"/>
  <c r="G184" i="54"/>
  <c r="G183" i="54"/>
  <c r="G182" i="54"/>
  <c r="G181" i="54"/>
  <c r="G180" i="54"/>
  <c r="G178" i="54"/>
  <c r="G177" i="54"/>
  <c r="G176" i="54"/>
  <c r="G175" i="54"/>
  <c r="G174" i="54"/>
  <c r="G173" i="54"/>
  <c r="G172" i="54"/>
  <c r="H172" i="54" s="1"/>
  <c r="G171" i="54"/>
  <c r="G170" i="54"/>
  <c r="G169" i="54"/>
  <c r="G168" i="54"/>
  <c r="G165" i="54" s="1"/>
  <c r="G167" i="54"/>
  <c r="G166" i="54"/>
  <c r="F159" i="54"/>
  <c r="G159" i="54" s="1"/>
  <c r="H159" i="54" s="1"/>
  <c r="H154" i="54"/>
  <c r="F154" i="54"/>
  <c r="G154" i="54" s="1"/>
  <c r="F149" i="54"/>
  <c r="G149" i="54" s="1"/>
  <c r="H149" i="54" s="1"/>
  <c r="F144" i="54"/>
  <c r="G144" i="54" s="1"/>
  <c r="H144" i="54" s="1"/>
  <c r="F139" i="54"/>
  <c r="G139" i="54" s="1"/>
  <c r="H139" i="54" s="1"/>
  <c r="F134" i="54"/>
  <c r="G134" i="54" s="1"/>
  <c r="H134" i="54" s="1"/>
  <c r="F129" i="54"/>
  <c r="G129" i="54" s="1"/>
  <c r="H129" i="54" s="1"/>
  <c r="F124" i="54"/>
  <c r="G124" i="54" s="1"/>
  <c r="H124" i="54" s="1"/>
  <c r="F119" i="54"/>
  <c r="G119" i="54" s="1"/>
  <c r="F114" i="54"/>
  <c r="G114" i="54" s="1"/>
  <c r="H114" i="54" s="1"/>
  <c r="S112" i="54"/>
  <c r="O112" i="54"/>
  <c r="R112" i="54" s="1"/>
  <c r="F112" i="54" s="1"/>
  <c r="G112" i="54" s="1"/>
  <c r="H112" i="54" s="1"/>
  <c r="S111" i="54"/>
  <c r="O111" i="54"/>
  <c r="R111" i="54" s="1"/>
  <c r="F111" i="54" s="1"/>
  <c r="G111" i="54" s="1"/>
  <c r="H111" i="54" s="1"/>
  <c r="S110" i="54"/>
  <c r="O110" i="54"/>
  <c r="R110" i="54" s="1"/>
  <c r="F110" i="54" s="1"/>
  <c r="G110" i="54" s="1"/>
  <c r="H110" i="54" s="1"/>
  <c r="S109" i="54"/>
  <c r="O109" i="54"/>
  <c r="R109" i="54" s="1"/>
  <c r="F109" i="54" s="1"/>
  <c r="G109" i="54" s="1"/>
  <c r="H109" i="54" s="1"/>
  <c r="S108" i="54"/>
  <c r="O108" i="54"/>
  <c r="R108" i="54" s="1"/>
  <c r="F108" i="54" s="1"/>
  <c r="G108" i="54" s="1"/>
  <c r="H108" i="54" s="1"/>
  <c r="S107" i="54"/>
  <c r="O107" i="54"/>
  <c r="R107" i="54" s="1"/>
  <c r="F107" i="54" s="1"/>
  <c r="G107" i="54" s="1"/>
  <c r="H107" i="54" s="1"/>
  <c r="S106" i="54"/>
  <c r="O106" i="54"/>
  <c r="R106" i="54" s="1"/>
  <c r="F106" i="54" s="1"/>
  <c r="G106" i="54" s="1"/>
  <c r="H106" i="54" s="1"/>
  <c r="S105" i="54"/>
  <c r="O105" i="54"/>
  <c r="R105" i="54" s="1"/>
  <c r="F105" i="54" s="1"/>
  <c r="G105" i="54" s="1"/>
  <c r="H105" i="54" s="1"/>
  <c r="S104" i="54"/>
  <c r="O104" i="54"/>
  <c r="R104" i="54" s="1"/>
  <c r="F104" i="54" s="1"/>
  <c r="G104" i="54" s="1"/>
  <c r="H104" i="54" s="1"/>
  <c r="S103" i="54"/>
  <c r="O103" i="54"/>
  <c r="R103" i="54" s="1"/>
  <c r="F103" i="54" s="1"/>
  <c r="G103" i="54" s="1"/>
  <c r="H103" i="54" s="1"/>
  <c r="S102" i="54"/>
  <c r="O102" i="54"/>
  <c r="R102" i="54" s="1"/>
  <c r="F102" i="54" s="1"/>
  <c r="G102" i="54" s="1"/>
  <c r="H102" i="54" s="1"/>
  <c r="S101" i="54"/>
  <c r="R101" i="54"/>
  <c r="F101" i="54" s="1"/>
  <c r="G101" i="54" s="1"/>
  <c r="H101" i="54" s="1"/>
  <c r="O101" i="54"/>
  <c r="S100" i="54"/>
  <c r="O100" i="54"/>
  <c r="R100" i="54" s="1"/>
  <c r="F100" i="54" s="1"/>
  <c r="G100" i="54" s="1"/>
  <c r="H100" i="54" s="1"/>
  <c r="S99" i="54"/>
  <c r="O99" i="54"/>
  <c r="R99" i="54" s="1"/>
  <c r="F99" i="54" s="1"/>
  <c r="G99" i="54" s="1"/>
  <c r="H99" i="54" s="1"/>
  <c r="S98" i="54"/>
  <c r="O98" i="54"/>
  <c r="R98" i="54" s="1"/>
  <c r="F98" i="54" s="1"/>
  <c r="G98" i="54" s="1"/>
  <c r="H98" i="54" s="1"/>
  <c r="S97" i="54"/>
  <c r="O97" i="54"/>
  <c r="R97" i="54" s="1"/>
  <c r="F97" i="54" s="1"/>
  <c r="G97" i="54" s="1"/>
  <c r="H97" i="54" s="1"/>
  <c r="S96" i="54"/>
  <c r="O96" i="54"/>
  <c r="R96" i="54" s="1"/>
  <c r="F96" i="54" s="1"/>
  <c r="G96" i="54" s="1"/>
  <c r="H96" i="54" s="1"/>
  <c r="S95" i="54"/>
  <c r="O95" i="54"/>
  <c r="R95" i="54" s="1"/>
  <c r="F95" i="54" s="1"/>
  <c r="G95" i="54" s="1"/>
  <c r="H95" i="54" s="1"/>
  <c r="S94" i="54"/>
  <c r="O94" i="54"/>
  <c r="R94" i="54" s="1"/>
  <c r="F94" i="54" s="1"/>
  <c r="G94" i="54" s="1"/>
  <c r="H94" i="54" s="1"/>
  <c r="S93" i="54"/>
  <c r="O93" i="54"/>
  <c r="R93" i="54" s="1"/>
  <c r="F93" i="54" s="1"/>
  <c r="G93" i="54" s="1"/>
  <c r="H93" i="54" s="1"/>
  <c r="S92" i="54"/>
  <c r="O92" i="54"/>
  <c r="R92" i="54" s="1"/>
  <c r="F92" i="54" s="1"/>
  <c r="G92" i="54" s="1"/>
  <c r="H92" i="54" s="1"/>
  <c r="S91" i="54"/>
  <c r="O91" i="54"/>
  <c r="R91" i="54" s="1"/>
  <c r="F91" i="54" s="1"/>
  <c r="G91" i="54" s="1"/>
  <c r="H91" i="54" s="1"/>
  <c r="S90" i="54"/>
  <c r="O90" i="54"/>
  <c r="R90" i="54" s="1"/>
  <c r="F90" i="54" s="1"/>
  <c r="G90" i="54" s="1"/>
  <c r="H90" i="54" s="1"/>
  <c r="S89" i="54"/>
  <c r="O89" i="54"/>
  <c r="R89" i="54" s="1"/>
  <c r="F89" i="54" s="1"/>
  <c r="G89" i="54" s="1"/>
  <c r="H89" i="54" s="1"/>
  <c r="S88" i="54"/>
  <c r="O88" i="54"/>
  <c r="R88" i="54" s="1"/>
  <c r="F88" i="54" s="1"/>
  <c r="G88" i="54" s="1"/>
  <c r="H88" i="54" s="1"/>
  <c r="S87" i="54"/>
  <c r="O87" i="54"/>
  <c r="R87" i="54" s="1"/>
  <c r="F87" i="54" s="1"/>
  <c r="G87" i="54" s="1"/>
  <c r="H87" i="54" s="1"/>
  <c r="S86" i="54"/>
  <c r="O86" i="54"/>
  <c r="R86" i="54" s="1"/>
  <c r="F86" i="54" s="1"/>
  <c r="G86" i="54" s="1"/>
  <c r="H86" i="54" s="1"/>
  <c r="S85" i="54"/>
  <c r="R85" i="54"/>
  <c r="F85" i="54" s="1"/>
  <c r="G85" i="54" s="1"/>
  <c r="H85" i="54" s="1"/>
  <c r="O85" i="54"/>
  <c r="S84" i="54"/>
  <c r="O84" i="54"/>
  <c r="R84" i="54" s="1"/>
  <c r="F84" i="54" s="1"/>
  <c r="G84" i="54" s="1"/>
  <c r="G82" i="54"/>
  <c r="H82" i="54" s="1"/>
  <c r="G81" i="54"/>
  <c r="H81" i="54" s="1"/>
  <c r="G80" i="54"/>
  <c r="H80" i="54" s="1"/>
  <c r="G79" i="54"/>
  <c r="H79" i="54" s="1"/>
  <c r="G78" i="54"/>
  <c r="H78" i="54" s="1"/>
  <c r="G77" i="54"/>
  <c r="H77" i="54" s="1"/>
  <c r="G76" i="54"/>
  <c r="H76" i="54" s="1"/>
  <c r="G75" i="54"/>
  <c r="H75" i="54" s="1"/>
  <c r="G74" i="54"/>
  <c r="H74" i="54" s="1"/>
  <c r="G73" i="54"/>
  <c r="H73" i="54" s="1"/>
  <c r="G72" i="54"/>
  <c r="H72" i="54" s="1"/>
  <c r="G71" i="54"/>
  <c r="H71" i="54" s="1"/>
  <c r="G70" i="54"/>
  <c r="H70" i="54" s="1"/>
  <c r="H69" i="54"/>
  <c r="G69" i="54"/>
  <c r="G68" i="54"/>
  <c r="H68" i="54" s="1"/>
  <c r="G67" i="54"/>
  <c r="H67" i="54" s="1"/>
  <c r="G66" i="54"/>
  <c r="H66" i="54" s="1"/>
  <c r="G65" i="54"/>
  <c r="H65" i="54" s="1"/>
  <c r="G64" i="54"/>
  <c r="H64" i="54" s="1"/>
  <c r="G63" i="54"/>
  <c r="H63" i="54" s="1"/>
  <c r="G62" i="54"/>
  <c r="H62" i="54" s="1"/>
  <c r="G61" i="54"/>
  <c r="H61" i="54" s="1"/>
  <c r="G60" i="54"/>
  <c r="H60" i="54" s="1"/>
  <c r="G59" i="54"/>
  <c r="H59" i="54" s="1"/>
  <c r="G58" i="54"/>
  <c r="H58" i="54" s="1"/>
  <c r="G57" i="54"/>
  <c r="H57" i="54" s="1"/>
  <c r="G56" i="54"/>
  <c r="H56" i="54" s="1"/>
  <c r="G54" i="54"/>
  <c r="H54" i="54" s="1"/>
  <c r="G53" i="54"/>
  <c r="H53" i="54" s="1"/>
  <c r="G52" i="54"/>
  <c r="H52" i="54" s="1"/>
  <c r="G51" i="54"/>
  <c r="H51" i="54" s="1"/>
  <c r="G50" i="54"/>
  <c r="H50" i="54" s="1"/>
  <c r="G49" i="54"/>
  <c r="H49" i="54" s="1"/>
  <c r="G48" i="54"/>
  <c r="H48" i="54" s="1"/>
  <c r="G47" i="54"/>
  <c r="H47" i="54" s="1"/>
  <c r="G46" i="54"/>
  <c r="H46" i="54" s="1"/>
  <c r="G45" i="54"/>
  <c r="H45" i="54" s="1"/>
  <c r="G43" i="54"/>
  <c r="H43" i="54" s="1"/>
  <c r="G42" i="54"/>
  <c r="H42" i="54" s="1"/>
  <c r="G41" i="54"/>
  <c r="H41" i="54" s="1"/>
  <c r="G40" i="54"/>
  <c r="H40" i="54" s="1"/>
  <c r="G39" i="54"/>
  <c r="H39" i="54" s="1"/>
  <c r="G38" i="54"/>
  <c r="H38" i="54" s="1"/>
  <c r="G37" i="54"/>
  <c r="H37" i="54" s="1"/>
  <c r="G36" i="54"/>
  <c r="H36" i="54" s="1"/>
  <c r="G35" i="54"/>
  <c r="H35" i="54" s="1"/>
  <c r="G34" i="54"/>
  <c r="H34" i="54" s="1"/>
  <c r="G32" i="54"/>
  <c r="H32" i="54" s="1"/>
  <c r="G31" i="54"/>
  <c r="H31" i="54" s="1"/>
  <c r="G30" i="54"/>
  <c r="H30" i="54" s="1"/>
  <c r="G29" i="54"/>
  <c r="H29" i="54" s="1"/>
  <c r="G28" i="54"/>
  <c r="H28" i="54" s="1"/>
  <c r="G27" i="54"/>
  <c r="H27" i="54" s="1"/>
  <c r="G26" i="54"/>
  <c r="H26" i="54" s="1"/>
  <c r="G25" i="54"/>
  <c r="H25" i="54" s="1"/>
  <c r="G24" i="54"/>
  <c r="H24" i="54" s="1"/>
  <c r="G23" i="54"/>
  <c r="H23" i="54" s="1"/>
  <c r="G20" i="54"/>
  <c r="H20" i="54" s="1"/>
  <c r="G19" i="54"/>
  <c r="H19" i="54" s="1"/>
  <c r="G18" i="54"/>
  <c r="H18" i="54" s="1"/>
  <c r="G17" i="54"/>
  <c r="H17" i="54" s="1"/>
  <c r="G16" i="54"/>
  <c r="H16" i="54" s="1"/>
  <c r="G15" i="54"/>
  <c r="H15" i="54" s="1"/>
  <c r="G14" i="54"/>
  <c r="H14" i="54" s="1"/>
  <c r="G13" i="54"/>
  <c r="H13" i="54" s="1"/>
  <c r="G12" i="54"/>
  <c r="H12" i="54" s="1"/>
  <c r="G11" i="54"/>
  <c r="G258" i="53"/>
  <c r="H258" i="53" s="1"/>
  <c r="F258" i="53"/>
  <c r="F257" i="53"/>
  <c r="G257" i="53" s="1"/>
  <c r="H257" i="53" s="1"/>
  <c r="F256" i="53"/>
  <c r="G256" i="53" s="1"/>
  <c r="H256" i="53" s="1"/>
  <c r="F255" i="53"/>
  <c r="G255" i="53" s="1"/>
  <c r="H255" i="53" s="1"/>
  <c r="G254" i="53"/>
  <c r="F254" i="53"/>
  <c r="F252" i="53"/>
  <c r="G252" i="53" s="1"/>
  <c r="H252" i="53" s="1"/>
  <c r="F251" i="53"/>
  <c r="G251" i="53" s="1"/>
  <c r="H251" i="53" s="1"/>
  <c r="F250" i="53"/>
  <c r="G250" i="53" s="1"/>
  <c r="H250" i="53" s="1"/>
  <c r="G249" i="53"/>
  <c r="H249" i="53" s="1"/>
  <c r="F249" i="53"/>
  <c r="H248" i="53"/>
  <c r="F248" i="53"/>
  <c r="G248" i="53" s="1"/>
  <c r="G247" i="53"/>
  <c r="H247" i="53" s="1"/>
  <c r="F247" i="53"/>
  <c r="F246" i="53"/>
  <c r="G246" i="53" s="1"/>
  <c r="H246" i="53" s="1"/>
  <c r="F245" i="53"/>
  <c r="G245" i="53" s="1"/>
  <c r="H245" i="53" s="1"/>
  <c r="F244" i="53"/>
  <c r="G244" i="53" s="1"/>
  <c r="H244" i="53" s="1"/>
  <c r="G243" i="53"/>
  <c r="H243" i="53" s="1"/>
  <c r="F243" i="53"/>
  <c r="F242" i="53"/>
  <c r="G242" i="53" s="1"/>
  <c r="H242" i="53" s="1"/>
  <c r="F241" i="53"/>
  <c r="G241" i="53" s="1"/>
  <c r="H241" i="53" s="1"/>
  <c r="F240" i="53"/>
  <c r="G240" i="53" s="1"/>
  <c r="H240" i="53" s="1"/>
  <c r="G239" i="53"/>
  <c r="H239" i="53" s="1"/>
  <c r="F239" i="53"/>
  <c r="F238" i="53"/>
  <c r="G238" i="53" s="1"/>
  <c r="H238" i="53" s="1"/>
  <c r="F237" i="53"/>
  <c r="G237" i="53" s="1"/>
  <c r="H237" i="53" s="1"/>
  <c r="F236" i="53"/>
  <c r="G236" i="53" s="1"/>
  <c r="H236" i="53" s="1"/>
  <c r="G234" i="53"/>
  <c r="G233" i="53"/>
  <c r="G232" i="53"/>
  <c r="G231" i="53"/>
  <c r="G230" i="53"/>
  <c r="G229" i="53"/>
  <c r="G227" i="53"/>
  <c r="G226" i="53"/>
  <c r="G225" i="53"/>
  <c r="G224" i="53"/>
  <c r="G223" i="53"/>
  <c r="G222" i="53"/>
  <c r="G220" i="53"/>
  <c r="G219" i="53"/>
  <c r="G218" i="53"/>
  <c r="G214" i="53" s="1"/>
  <c r="H214" i="53" s="1"/>
  <c r="G217" i="53"/>
  <c r="G216" i="53"/>
  <c r="G215" i="53"/>
  <c r="G213" i="53"/>
  <c r="G212" i="53"/>
  <c r="G211" i="53"/>
  <c r="G210" i="53"/>
  <c r="G207" i="53" s="1"/>
  <c r="H207" i="53" s="1"/>
  <c r="G209" i="53"/>
  <c r="G208" i="53"/>
  <c r="G206" i="53"/>
  <c r="G205" i="53"/>
  <c r="G204" i="53"/>
  <c r="G203" i="53"/>
  <c r="G202" i="53"/>
  <c r="G201" i="53"/>
  <c r="G199" i="53"/>
  <c r="G198" i="53"/>
  <c r="G197" i="53"/>
  <c r="G196" i="53"/>
  <c r="G193" i="53" s="1"/>
  <c r="H193" i="53" s="1"/>
  <c r="G195" i="53"/>
  <c r="G194" i="53"/>
  <c r="G192" i="53"/>
  <c r="G191" i="53"/>
  <c r="G190" i="53"/>
  <c r="G189" i="53"/>
  <c r="G188" i="53"/>
  <c r="G187" i="53"/>
  <c r="G186" i="53" s="1"/>
  <c r="H186" i="53" s="1"/>
  <c r="G185" i="53"/>
  <c r="G184" i="53"/>
  <c r="G183" i="53"/>
  <c r="G182" i="53"/>
  <c r="G181" i="53"/>
  <c r="G180" i="53"/>
  <c r="G178" i="53"/>
  <c r="G177" i="53"/>
  <c r="G176" i="53"/>
  <c r="G175" i="53"/>
  <c r="G174" i="53"/>
  <c r="G173" i="53"/>
  <c r="G171" i="53"/>
  <c r="G170" i="53"/>
  <c r="G169" i="53"/>
  <c r="G168" i="53"/>
  <c r="G167" i="53"/>
  <c r="G166" i="53"/>
  <c r="G159" i="53"/>
  <c r="H159" i="53" s="1"/>
  <c r="F159" i="53"/>
  <c r="F154" i="53"/>
  <c r="G154" i="53" s="1"/>
  <c r="H154" i="53" s="1"/>
  <c r="F149" i="53"/>
  <c r="G149" i="53" s="1"/>
  <c r="H149" i="53" s="1"/>
  <c r="F144" i="53"/>
  <c r="G144" i="53" s="1"/>
  <c r="H144" i="53" s="1"/>
  <c r="G139" i="53"/>
  <c r="H139" i="53" s="1"/>
  <c r="F139" i="53"/>
  <c r="F134" i="53"/>
  <c r="G134" i="53" s="1"/>
  <c r="H134" i="53" s="1"/>
  <c r="F129" i="53"/>
  <c r="G129" i="53" s="1"/>
  <c r="H129" i="53" s="1"/>
  <c r="F124" i="53"/>
  <c r="G124" i="53" s="1"/>
  <c r="H124" i="53" s="1"/>
  <c r="G119" i="53"/>
  <c r="H119" i="53" s="1"/>
  <c r="F119" i="53"/>
  <c r="F114" i="53"/>
  <c r="G114" i="53" s="1"/>
  <c r="S112" i="53"/>
  <c r="R112" i="53"/>
  <c r="F112" i="53" s="1"/>
  <c r="G112" i="53" s="1"/>
  <c r="H112" i="53" s="1"/>
  <c r="O112" i="53"/>
  <c r="S111" i="53"/>
  <c r="O111" i="53"/>
  <c r="R111" i="53" s="1"/>
  <c r="F111" i="53" s="1"/>
  <c r="G111" i="53" s="1"/>
  <c r="H111" i="53" s="1"/>
  <c r="S110" i="53"/>
  <c r="O110" i="53"/>
  <c r="R110" i="53" s="1"/>
  <c r="F110" i="53" s="1"/>
  <c r="G110" i="53" s="1"/>
  <c r="H110" i="53" s="1"/>
  <c r="S109" i="53"/>
  <c r="O109" i="53"/>
  <c r="R109" i="53" s="1"/>
  <c r="F109" i="53" s="1"/>
  <c r="G109" i="53" s="1"/>
  <c r="H109" i="53" s="1"/>
  <c r="S108" i="53"/>
  <c r="O108" i="53"/>
  <c r="R108" i="53" s="1"/>
  <c r="F108" i="53" s="1"/>
  <c r="G108" i="53" s="1"/>
  <c r="H108" i="53" s="1"/>
  <c r="S107" i="53"/>
  <c r="O107" i="53"/>
  <c r="R107" i="53" s="1"/>
  <c r="F107" i="53" s="1"/>
  <c r="G107" i="53" s="1"/>
  <c r="H107" i="53" s="1"/>
  <c r="S106" i="53"/>
  <c r="R106" i="53"/>
  <c r="F106" i="53" s="1"/>
  <c r="G106" i="53" s="1"/>
  <c r="H106" i="53" s="1"/>
  <c r="O106" i="53"/>
  <c r="S105" i="53"/>
  <c r="O105" i="53"/>
  <c r="R105" i="53" s="1"/>
  <c r="F105" i="53" s="1"/>
  <c r="G105" i="53" s="1"/>
  <c r="H105" i="53" s="1"/>
  <c r="S104" i="53"/>
  <c r="R104" i="53"/>
  <c r="F104" i="53" s="1"/>
  <c r="G104" i="53" s="1"/>
  <c r="H104" i="53" s="1"/>
  <c r="O104" i="53"/>
  <c r="S103" i="53"/>
  <c r="O103" i="53"/>
  <c r="R103" i="53" s="1"/>
  <c r="F103" i="53" s="1"/>
  <c r="G103" i="53" s="1"/>
  <c r="H103" i="53" s="1"/>
  <c r="S102" i="53"/>
  <c r="O102" i="53"/>
  <c r="R102" i="53" s="1"/>
  <c r="F102" i="53" s="1"/>
  <c r="G102" i="53" s="1"/>
  <c r="H102" i="53" s="1"/>
  <c r="S101" i="53"/>
  <c r="R101" i="53"/>
  <c r="F101" i="53" s="1"/>
  <c r="G101" i="53" s="1"/>
  <c r="H101" i="53" s="1"/>
  <c r="O101" i="53"/>
  <c r="S100" i="53"/>
  <c r="O100" i="53"/>
  <c r="R100" i="53" s="1"/>
  <c r="F100" i="53" s="1"/>
  <c r="G100" i="53" s="1"/>
  <c r="H100" i="53" s="1"/>
  <c r="S99" i="53"/>
  <c r="R99" i="53"/>
  <c r="O99" i="53"/>
  <c r="F99" i="53"/>
  <c r="G99" i="53" s="1"/>
  <c r="H99" i="53" s="1"/>
  <c r="S98" i="53"/>
  <c r="R98" i="53"/>
  <c r="F98" i="53" s="1"/>
  <c r="G98" i="53" s="1"/>
  <c r="H98" i="53" s="1"/>
  <c r="O98" i="53"/>
  <c r="S97" i="53"/>
  <c r="O97" i="53"/>
  <c r="R97" i="53" s="1"/>
  <c r="F97" i="53" s="1"/>
  <c r="G97" i="53" s="1"/>
  <c r="H97" i="53" s="1"/>
  <c r="S96" i="53"/>
  <c r="R96" i="53"/>
  <c r="F96" i="53" s="1"/>
  <c r="G96" i="53" s="1"/>
  <c r="H96" i="53" s="1"/>
  <c r="O96" i="53"/>
  <c r="S95" i="53"/>
  <c r="O95" i="53"/>
  <c r="R95" i="53" s="1"/>
  <c r="F95" i="53" s="1"/>
  <c r="G95" i="53" s="1"/>
  <c r="H95" i="53" s="1"/>
  <c r="S94" i="53"/>
  <c r="O94" i="53"/>
  <c r="R94" i="53" s="1"/>
  <c r="F94" i="53" s="1"/>
  <c r="G94" i="53" s="1"/>
  <c r="H94" i="53" s="1"/>
  <c r="S93" i="53"/>
  <c r="R93" i="53"/>
  <c r="F93" i="53" s="1"/>
  <c r="G93" i="53" s="1"/>
  <c r="H93" i="53" s="1"/>
  <c r="O93" i="53"/>
  <c r="S92" i="53"/>
  <c r="O92" i="53"/>
  <c r="R92" i="53" s="1"/>
  <c r="F92" i="53" s="1"/>
  <c r="G92" i="53" s="1"/>
  <c r="H92" i="53" s="1"/>
  <c r="S91" i="53"/>
  <c r="R91" i="53"/>
  <c r="F91" i="53" s="1"/>
  <c r="G91" i="53" s="1"/>
  <c r="H91" i="53" s="1"/>
  <c r="O91" i="53"/>
  <c r="S90" i="53"/>
  <c r="R90" i="53"/>
  <c r="F90" i="53" s="1"/>
  <c r="G90" i="53" s="1"/>
  <c r="H90" i="53" s="1"/>
  <c r="O90" i="53"/>
  <c r="S89" i="53"/>
  <c r="O89" i="53"/>
  <c r="R89" i="53" s="1"/>
  <c r="F89" i="53" s="1"/>
  <c r="G89" i="53" s="1"/>
  <c r="H89" i="53" s="1"/>
  <c r="S88" i="53"/>
  <c r="R88" i="53"/>
  <c r="F88" i="53" s="1"/>
  <c r="G88" i="53" s="1"/>
  <c r="H88" i="53" s="1"/>
  <c r="O88" i="53"/>
  <c r="S87" i="53"/>
  <c r="O87" i="53"/>
  <c r="R87" i="53" s="1"/>
  <c r="F87" i="53" s="1"/>
  <c r="G87" i="53" s="1"/>
  <c r="H87" i="53" s="1"/>
  <c r="S86" i="53"/>
  <c r="O86" i="53"/>
  <c r="R86" i="53" s="1"/>
  <c r="F86" i="53" s="1"/>
  <c r="G86" i="53" s="1"/>
  <c r="H86" i="53" s="1"/>
  <c r="S85" i="53"/>
  <c r="R85" i="53"/>
  <c r="F85" i="53" s="1"/>
  <c r="G85" i="53" s="1"/>
  <c r="H85" i="53" s="1"/>
  <c r="O85" i="53"/>
  <c r="S84" i="53"/>
  <c r="O84" i="53"/>
  <c r="R84" i="53" s="1"/>
  <c r="F84" i="53" s="1"/>
  <c r="G84" i="53" s="1"/>
  <c r="G82" i="53"/>
  <c r="H82" i="53" s="1"/>
  <c r="G81" i="53"/>
  <c r="H81" i="53" s="1"/>
  <c r="G80" i="53"/>
  <c r="H80" i="53" s="1"/>
  <c r="G79" i="53"/>
  <c r="H79" i="53" s="1"/>
  <c r="G78" i="53"/>
  <c r="H78" i="53" s="1"/>
  <c r="G77" i="53"/>
  <c r="H77" i="53" s="1"/>
  <c r="G76" i="53"/>
  <c r="H76" i="53" s="1"/>
  <c r="G75" i="53"/>
  <c r="H75" i="53" s="1"/>
  <c r="G74" i="53"/>
  <c r="H74" i="53" s="1"/>
  <c r="G73" i="53"/>
  <c r="H73" i="53" s="1"/>
  <c r="G72" i="53"/>
  <c r="H72" i="53" s="1"/>
  <c r="G71" i="53"/>
  <c r="H71" i="53" s="1"/>
  <c r="G70" i="53"/>
  <c r="H70" i="53" s="1"/>
  <c r="G69" i="53"/>
  <c r="H69" i="53" s="1"/>
  <c r="G68" i="53"/>
  <c r="H68" i="53" s="1"/>
  <c r="G67" i="53"/>
  <c r="H67" i="53" s="1"/>
  <c r="G66" i="53"/>
  <c r="H66" i="53" s="1"/>
  <c r="G65" i="53"/>
  <c r="H65" i="53" s="1"/>
  <c r="G64" i="53"/>
  <c r="H64" i="53" s="1"/>
  <c r="G63" i="53"/>
  <c r="H63" i="53" s="1"/>
  <c r="G62" i="53"/>
  <c r="H62" i="53" s="1"/>
  <c r="G61" i="53"/>
  <c r="H61" i="53" s="1"/>
  <c r="G60" i="53"/>
  <c r="H60" i="53" s="1"/>
  <c r="G59" i="53"/>
  <c r="H59" i="53" s="1"/>
  <c r="G58" i="53"/>
  <c r="H58" i="53" s="1"/>
  <c r="G57" i="53"/>
  <c r="H57" i="53" s="1"/>
  <c r="G56" i="53"/>
  <c r="H56" i="53" s="1"/>
  <c r="G55" i="53"/>
  <c r="G54" i="53"/>
  <c r="H54" i="53" s="1"/>
  <c r="G53" i="53"/>
  <c r="H53" i="53" s="1"/>
  <c r="G52" i="53"/>
  <c r="H52" i="53" s="1"/>
  <c r="G51" i="53"/>
  <c r="H51" i="53" s="1"/>
  <c r="G50" i="53"/>
  <c r="H50" i="53" s="1"/>
  <c r="G49" i="53"/>
  <c r="H49" i="53" s="1"/>
  <c r="G48" i="53"/>
  <c r="H48" i="53" s="1"/>
  <c r="G47" i="53"/>
  <c r="H47" i="53" s="1"/>
  <c r="G46" i="53"/>
  <c r="H46" i="53" s="1"/>
  <c r="G45" i="53"/>
  <c r="H45" i="53" s="1"/>
  <c r="G43" i="53"/>
  <c r="H43" i="53" s="1"/>
  <c r="G42" i="53"/>
  <c r="H42" i="53" s="1"/>
  <c r="G41" i="53"/>
  <c r="H41" i="53" s="1"/>
  <c r="G40" i="53"/>
  <c r="H40" i="53" s="1"/>
  <c r="G39" i="53"/>
  <c r="H39" i="53" s="1"/>
  <c r="G38" i="53"/>
  <c r="H38" i="53" s="1"/>
  <c r="G37" i="53"/>
  <c r="H37" i="53" s="1"/>
  <c r="G36" i="53"/>
  <c r="H36" i="53" s="1"/>
  <c r="G35" i="53"/>
  <c r="H35" i="53" s="1"/>
  <c r="G34" i="53"/>
  <c r="H34" i="53" s="1"/>
  <c r="G32" i="53"/>
  <c r="H32" i="53" s="1"/>
  <c r="G31" i="53"/>
  <c r="H31" i="53" s="1"/>
  <c r="G30" i="53"/>
  <c r="H30" i="53" s="1"/>
  <c r="G29" i="53"/>
  <c r="H29" i="53" s="1"/>
  <c r="G28" i="53"/>
  <c r="H28" i="53" s="1"/>
  <c r="G27" i="53"/>
  <c r="H27" i="53" s="1"/>
  <c r="G26" i="53"/>
  <c r="H26" i="53" s="1"/>
  <c r="G25" i="53"/>
  <c r="H25" i="53" s="1"/>
  <c r="G24" i="53"/>
  <c r="H24" i="53" s="1"/>
  <c r="G23" i="53"/>
  <c r="H23" i="53" s="1"/>
  <c r="G20" i="53"/>
  <c r="H20" i="53" s="1"/>
  <c r="G19" i="53"/>
  <c r="H19" i="53" s="1"/>
  <c r="G18" i="53"/>
  <c r="H18" i="53" s="1"/>
  <c r="G17" i="53"/>
  <c r="H17" i="53" s="1"/>
  <c r="G16" i="53"/>
  <c r="H16" i="53" s="1"/>
  <c r="G15" i="53"/>
  <c r="H15" i="53" s="1"/>
  <c r="G14" i="53"/>
  <c r="H14" i="53" s="1"/>
  <c r="G13" i="53"/>
  <c r="H13" i="53" s="1"/>
  <c r="G12" i="53"/>
  <c r="H12" i="53" s="1"/>
  <c r="G11" i="53"/>
  <c r="H11" i="53" s="1"/>
  <c r="H10" i="53" s="1"/>
  <c r="F258" i="52"/>
  <c r="G258" i="52" s="1"/>
  <c r="H258" i="52" s="1"/>
  <c r="F257" i="52"/>
  <c r="G257" i="52" s="1"/>
  <c r="H257" i="52" s="1"/>
  <c r="F256" i="52"/>
  <c r="G256" i="52" s="1"/>
  <c r="H256" i="52" s="1"/>
  <c r="F255" i="52"/>
  <c r="G255" i="52" s="1"/>
  <c r="H255" i="52" s="1"/>
  <c r="F254" i="52"/>
  <c r="G254" i="52" s="1"/>
  <c r="F252" i="52"/>
  <c r="G252" i="52" s="1"/>
  <c r="H252" i="52" s="1"/>
  <c r="F251" i="52"/>
  <c r="G251" i="52" s="1"/>
  <c r="H251" i="52" s="1"/>
  <c r="F250" i="52"/>
  <c r="G250" i="52" s="1"/>
  <c r="H250" i="52" s="1"/>
  <c r="F249" i="52"/>
  <c r="G249" i="52" s="1"/>
  <c r="H249" i="52" s="1"/>
  <c r="F248" i="52"/>
  <c r="G248" i="52" s="1"/>
  <c r="H248" i="52" s="1"/>
  <c r="G247" i="52"/>
  <c r="H247" i="52" s="1"/>
  <c r="F247" i="52"/>
  <c r="F246" i="52"/>
  <c r="G246" i="52" s="1"/>
  <c r="H246" i="52" s="1"/>
  <c r="F245" i="52"/>
  <c r="G245" i="52" s="1"/>
  <c r="H245" i="52" s="1"/>
  <c r="F244" i="52"/>
  <c r="G244" i="52" s="1"/>
  <c r="H244" i="52" s="1"/>
  <c r="F243" i="52"/>
  <c r="G243" i="52" s="1"/>
  <c r="H243" i="52" s="1"/>
  <c r="F242" i="52"/>
  <c r="G242" i="52" s="1"/>
  <c r="H242" i="52" s="1"/>
  <c r="F241" i="52"/>
  <c r="G241" i="52" s="1"/>
  <c r="H241" i="52" s="1"/>
  <c r="F240" i="52"/>
  <c r="G240" i="52" s="1"/>
  <c r="H240" i="52" s="1"/>
  <c r="G239" i="52"/>
  <c r="H239" i="52" s="1"/>
  <c r="F239" i="52"/>
  <c r="F238" i="52"/>
  <c r="G238" i="52" s="1"/>
  <c r="F237" i="52"/>
  <c r="G237" i="52" s="1"/>
  <c r="H237" i="52" s="1"/>
  <c r="F236" i="52"/>
  <c r="G236" i="52" s="1"/>
  <c r="H236" i="52" s="1"/>
  <c r="G234" i="52"/>
  <c r="G233" i="52"/>
  <c r="G232" i="52"/>
  <c r="G231" i="52"/>
  <c r="G230" i="52"/>
  <c r="G229" i="52"/>
  <c r="G228" i="52" s="1"/>
  <c r="H228" i="52" s="1"/>
  <c r="G227" i="52"/>
  <c r="G226" i="52"/>
  <c r="G225" i="52"/>
  <c r="G224" i="52"/>
  <c r="G223" i="52"/>
  <c r="G222" i="52"/>
  <c r="G221" i="52"/>
  <c r="H221" i="52" s="1"/>
  <c r="G220" i="52"/>
  <c r="G219" i="52"/>
  <c r="G218" i="52"/>
  <c r="G217" i="52"/>
  <c r="G216" i="52"/>
  <c r="G215" i="52"/>
  <c r="G214" i="52" s="1"/>
  <c r="H214" i="52" s="1"/>
  <c r="G213" i="52"/>
  <c r="G212" i="52"/>
  <c r="G211" i="52"/>
  <c r="G210" i="52"/>
  <c r="G209" i="52"/>
  <c r="G207" i="52" s="1"/>
  <c r="H207" i="52" s="1"/>
  <c r="G208" i="52"/>
  <c r="G206" i="52"/>
  <c r="G205" i="52"/>
  <c r="G204" i="52"/>
  <c r="G203" i="52"/>
  <c r="G202" i="52"/>
  <c r="G201" i="52"/>
  <c r="G200" i="52" s="1"/>
  <c r="H200" i="52" s="1"/>
  <c r="G199" i="52"/>
  <c r="G198" i="52"/>
  <c r="G197" i="52"/>
  <c r="G196" i="52"/>
  <c r="G195" i="52"/>
  <c r="G194" i="52"/>
  <c r="G193" i="52"/>
  <c r="H193" i="52" s="1"/>
  <c r="G192" i="52"/>
  <c r="G191" i="52"/>
  <c r="G190" i="52"/>
  <c r="G189" i="52"/>
  <c r="G188" i="52"/>
  <c r="G187" i="52"/>
  <c r="G186" i="52" s="1"/>
  <c r="H186" i="52" s="1"/>
  <c r="G185" i="52"/>
  <c r="G184" i="52"/>
  <c r="G183" i="52"/>
  <c r="G182" i="52"/>
  <c r="G181" i="52"/>
  <c r="G179" i="52" s="1"/>
  <c r="H179" i="52" s="1"/>
  <c r="G180" i="52"/>
  <c r="G178" i="52"/>
  <c r="G177" i="52"/>
  <c r="G176" i="52"/>
  <c r="G175" i="52"/>
  <c r="G174" i="52"/>
  <c r="G173" i="52"/>
  <c r="G172" i="52" s="1"/>
  <c r="H172" i="52" s="1"/>
  <c r="G171" i="52"/>
  <c r="G170" i="52"/>
  <c r="G169" i="52"/>
  <c r="G165" i="52" s="1"/>
  <c r="G168" i="52"/>
  <c r="G167" i="52"/>
  <c r="G166" i="52"/>
  <c r="F159" i="52"/>
  <c r="G159" i="52" s="1"/>
  <c r="H159" i="52" s="1"/>
  <c r="F154" i="52"/>
  <c r="G154" i="52" s="1"/>
  <c r="H154" i="52" s="1"/>
  <c r="F149" i="52"/>
  <c r="G149" i="52" s="1"/>
  <c r="H149" i="52" s="1"/>
  <c r="F144" i="52"/>
  <c r="G144" i="52" s="1"/>
  <c r="H144" i="52" s="1"/>
  <c r="F139" i="52"/>
  <c r="G139" i="52" s="1"/>
  <c r="H139" i="52" s="1"/>
  <c r="F134" i="52"/>
  <c r="G134" i="52" s="1"/>
  <c r="H134" i="52" s="1"/>
  <c r="F129" i="52"/>
  <c r="G129" i="52" s="1"/>
  <c r="H129" i="52" s="1"/>
  <c r="H124" i="52"/>
  <c r="F124" i="52"/>
  <c r="G124" i="52" s="1"/>
  <c r="G119" i="52"/>
  <c r="H119" i="52" s="1"/>
  <c r="F119" i="52"/>
  <c r="F114" i="52"/>
  <c r="G114" i="52" s="1"/>
  <c r="S112" i="52"/>
  <c r="R112" i="52"/>
  <c r="O112" i="52"/>
  <c r="F112" i="52"/>
  <c r="G112" i="52" s="1"/>
  <c r="H112" i="52" s="1"/>
  <c r="S111" i="52"/>
  <c r="R111" i="52"/>
  <c r="F111" i="52" s="1"/>
  <c r="G111" i="52" s="1"/>
  <c r="H111" i="52" s="1"/>
  <c r="O111" i="52"/>
  <c r="S110" i="52"/>
  <c r="O110" i="52"/>
  <c r="R110" i="52" s="1"/>
  <c r="F110" i="52" s="1"/>
  <c r="G110" i="52" s="1"/>
  <c r="H110" i="52" s="1"/>
  <c r="S109" i="52"/>
  <c r="O109" i="52"/>
  <c r="R109" i="52" s="1"/>
  <c r="F109" i="52" s="1"/>
  <c r="G109" i="52" s="1"/>
  <c r="H109" i="52" s="1"/>
  <c r="S108" i="52"/>
  <c r="R108" i="52"/>
  <c r="F108" i="52" s="1"/>
  <c r="G108" i="52" s="1"/>
  <c r="H108" i="52" s="1"/>
  <c r="O108" i="52"/>
  <c r="S107" i="52"/>
  <c r="O107" i="52"/>
  <c r="R107" i="52" s="1"/>
  <c r="F107" i="52" s="1"/>
  <c r="G107" i="52" s="1"/>
  <c r="H107" i="52" s="1"/>
  <c r="S106" i="52"/>
  <c r="R106" i="52"/>
  <c r="O106" i="52"/>
  <c r="F106" i="52"/>
  <c r="G106" i="52" s="1"/>
  <c r="H106" i="52" s="1"/>
  <c r="S105" i="52"/>
  <c r="O105" i="52"/>
  <c r="R105" i="52" s="1"/>
  <c r="F105" i="52" s="1"/>
  <c r="G105" i="52" s="1"/>
  <c r="H105" i="52" s="1"/>
  <c r="S104" i="52"/>
  <c r="R104" i="52"/>
  <c r="F104" i="52" s="1"/>
  <c r="G104" i="52" s="1"/>
  <c r="H104" i="52" s="1"/>
  <c r="O104" i="52"/>
  <c r="S103" i="52"/>
  <c r="R103" i="52"/>
  <c r="F103" i="52" s="1"/>
  <c r="G103" i="52" s="1"/>
  <c r="H103" i="52" s="1"/>
  <c r="O103" i="52"/>
  <c r="S102" i="52"/>
  <c r="O102" i="52"/>
  <c r="R102" i="52" s="1"/>
  <c r="F102" i="52" s="1"/>
  <c r="G102" i="52" s="1"/>
  <c r="H102" i="52" s="1"/>
  <c r="S101" i="52"/>
  <c r="O101" i="52"/>
  <c r="R101" i="52" s="1"/>
  <c r="F101" i="52" s="1"/>
  <c r="G101" i="52" s="1"/>
  <c r="H101" i="52" s="1"/>
  <c r="S100" i="52"/>
  <c r="R100" i="52"/>
  <c r="O100" i="52"/>
  <c r="F100" i="52"/>
  <c r="G100" i="52" s="1"/>
  <c r="H100" i="52" s="1"/>
  <c r="S99" i="52"/>
  <c r="O99" i="52"/>
  <c r="R99" i="52" s="1"/>
  <c r="F99" i="52" s="1"/>
  <c r="G99" i="52" s="1"/>
  <c r="H99" i="52" s="1"/>
  <c r="S98" i="52"/>
  <c r="R98" i="52"/>
  <c r="F98" i="52" s="1"/>
  <c r="G98" i="52" s="1"/>
  <c r="H98" i="52" s="1"/>
  <c r="O98" i="52"/>
  <c r="S97" i="52"/>
  <c r="O97" i="52"/>
  <c r="R97" i="52" s="1"/>
  <c r="F97" i="52" s="1"/>
  <c r="G97" i="52" s="1"/>
  <c r="H97" i="52" s="1"/>
  <c r="S96" i="52"/>
  <c r="R96" i="52"/>
  <c r="O96" i="52"/>
  <c r="F96" i="52"/>
  <c r="G96" i="52" s="1"/>
  <c r="H96" i="52" s="1"/>
  <c r="S95" i="52"/>
  <c r="R95" i="52"/>
  <c r="F95" i="52" s="1"/>
  <c r="G95" i="52" s="1"/>
  <c r="H95" i="52" s="1"/>
  <c r="O95" i="52"/>
  <c r="S94" i="52"/>
  <c r="O94" i="52"/>
  <c r="R94" i="52" s="1"/>
  <c r="F94" i="52" s="1"/>
  <c r="G94" i="52" s="1"/>
  <c r="H94" i="52" s="1"/>
  <c r="S93" i="52"/>
  <c r="O93" i="52"/>
  <c r="R93" i="52" s="1"/>
  <c r="F93" i="52" s="1"/>
  <c r="G93" i="52" s="1"/>
  <c r="H93" i="52" s="1"/>
  <c r="S92" i="52"/>
  <c r="R92" i="52"/>
  <c r="F92" i="52" s="1"/>
  <c r="G92" i="52" s="1"/>
  <c r="H92" i="52" s="1"/>
  <c r="O92" i="52"/>
  <c r="S91" i="52"/>
  <c r="O91" i="52"/>
  <c r="R91" i="52" s="1"/>
  <c r="F91" i="52" s="1"/>
  <c r="G91" i="52" s="1"/>
  <c r="H91" i="52" s="1"/>
  <c r="S90" i="52"/>
  <c r="R90" i="52"/>
  <c r="O90" i="52"/>
  <c r="F90" i="52"/>
  <c r="G90" i="52" s="1"/>
  <c r="H90" i="52" s="1"/>
  <c r="S89" i="52"/>
  <c r="O89" i="52"/>
  <c r="R89" i="52" s="1"/>
  <c r="F89" i="52" s="1"/>
  <c r="G89" i="52" s="1"/>
  <c r="H89" i="52" s="1"/>
  <c r="S88" i="52"/>
  <c r="R88" i="52"/>
  <c r="F88" i="52" s="1"/>
  <c r="G88" i="52" s="1"/>
  <c r="H88" i="52" s="1"/>
  <c r="O88" i="52"/>
  <c r="S87" i="52"/>
  <c r="R87" i="52"/>
  <c r="F87" i="52" s="1"/>
  <c r="G87" i="52" s="1"/>
  <c r="H87" i="52" s="1"/>
  <c r="O87" i="52"/>
  <c r="S86" i="52"/>
  <c r="O86" i="52"/>
  <c r="R86" i="52" s="1"/>
  <c r="F86" i="52" s="1"/>
  <c r="G86" i="52" s="1"/>
  <c r="H86" i="52" s="1"/>
  <c r="S85" i="52"/>
  <c r="O85" i="52"/>
  <c r="R85" i="52" s="1"/>
  <c r="F85" i="52" s="1"/>
  <c r="G85" i="52" s="1"/>
  <c r="H85" i="52" s="1"/>
  <c r="S84" i="52"/>
  <c r="R84" i="52"/>
  <c r="O84" i="52"/>
  <c r="F84" i="52"/>
  <c r="G84" i="52" s="1"/>
  <c r="G82" i="52"/>
  <c r="H82" i="52" s="1"/>
  <c r="G81" i="52"/>
  <c r="H81" i="52" s="1"/>
  <c r="G80" i="52"/>
  <c r="H80" i="52" s="1"/>
  <c r="G79" i="52"/>
  <c r="H79" i="52" s="1"/>
  <c r="G78" i="52"/>
  <c r="H78" i="52" s="1"/>
  <c r="G77" i="52"/>
  <c r="H77" i="52" s="1"/>
  <c r="G76" i="52"/>
  <c r="H76" i="52" s="1"/>
  <c r="G75" i="52"/>
  <c r="H75" i="52" s="1"/>
  <c r="G74" i="52"/>
  <c r="H74" i="52" s="1"/>
  <c r="G73" i="52"/>
  <c r="H73" i="52" s="1"/>
  <c r="G72" i="52"/>
  <c r="H72" i="52" s="1"/>
  <c r="G71" i="52"/>
  <c r="H71" i="52" s="1"/>
  <c r="H70" i="52"/>
  <c r="G70" i="52"/>
  <c r="G69" i="52"/>
  <c r="H69" i="52" s="1"/>
  <c r="G68" i="52"/>
  <c r="H68" i="52" s="1"/>
  <c r="G67" i="52"/>
  <c r="H67" i="52" s="1"/>
  <c r="G66" i="52"/>
  <c r="H66" i="52" s="1"/>
  <c r="G65" i="52"/>
  <c r="H65" i="52" s="1"/>
  <c r="G64" i="52"/>
  <c r="H64" i="52" s="1"/>
  <c r="G63" i="52"/>
  <c r="H63" i="52" s="1"/>
  <c r="G62" i="52"/>
  <c r="H62" i="52" s="1"/>
  <c r="G61" i="52"/>
  <c r="H61" i="52" s="1"/>
  <c r="G60" i="52"/>
  <c r="H60" i="52" s="1"/>
  <c r="G59" i="52"/>
  <c r="H59" i="52" s="1"/>
  <c r="G58" i="52"/>
  <c r="H58" i="52" s="1"/>
  <c r="G57" i="52"/>
  <c r="H57" i="52" s="1"/>
  <c r="G56" i="52"/>
  <c r="H56" i="52" s="1"/>
  <c r="G54" i="52"/>
  <c r="H54" i="52" s="1"/>
  <c r="G53" i="52"/>
  <c r="H53" i="52" s="1"/>
  <c r="G52" i="52"/>
  <c r="H52" i="52" s="1"/>
  <c r="G51" i="52"/>
  <c r="H51" i="52" s="1"/>
  <c r="G50" i="52"/>
  <c r="H50" i="52" s="1"/>
  <c r="G49" i="52"/>
  <c r="H49" i="52" s="1"/>
  <c r="G48" i="52"/>
  <c r="H48" i="52" s="1"/>
  <c r="G47" i="52"/>
  <c r="H47" i="52" s="1"/>
  <c r="H46" i="52"/>
  <c r="G46" i="52"/>
  <c r="G45" i="52"/>
  <c r="H45" i="52" s="1"/>
  <c r="G43" i="52"/>
  <c r="H43" i="52" s="1"/>
  <c r="G42" i="52"/>
  <c r="H42" i="52" s="1"/>
  <c r="G41" i="52"/>
  <c r="H41" i="52" s="1"/>
  <c r="G40" i="52"/>
  <c r="H40" i="52" s="1"/>
  <c r="G39" i="52"/>
  <c r="H39" i="52" s="1"/>
  <c r="G38" i="52"/>
  <c r="H38" i="52" s="1"/>
  <c r="G37" i="52"/>
  <c r="H37" i="52" s="1"/>
  <c r="G36" i="52"/>
  <c r="H36" i="52" s="1"/>
  <c r="G35" i="52"/>
  <c r="H35" i="52" s="1"/>
  <c r="G34" i="52"/>
  <c r="H34" i="52" s="1"/>
  <c r="G32" i="52"/>
  <c r="H32" i="52" s="1"/>
  <c r="G31" i="52"/>
  <c r="H31" i="52" s="1"/>
  <c r="H30" i="52"/>
  <c r="G30" i="52"/>
  <c r="G29" i="52"/>
  <c r="H29" i="52" s="1"/>
  <c r="G28" i="52"/>
  <c r="H28" i="52" s="1"/>
  <c r="G27" i="52"/>
  <c r="H27" i="52" s="1"/>
  <c r="G26" i="52"/>
  <c r="H26" i="52" s="1"/>
  <c r="G25" i="52"/>
  <c r="H25" i="52" s="1"/>
  <c r="G24" i="52"/>
  <c r="H24" i="52" s="1"/>
  <c r="G23" i="52"/>
  <c r="H23" i="52" s="1"/>
  <c r="G20" i="52"/>
  <c r="H20" i="52" s="1"/>
  <c r="G19" i="52"/>
  <c r="H19" i="52" s="1"/>
  <c r="G18" i="52"/>
  <c r="H18" i="52" s="1"/>
  <c r="G17" i="52"/>
  <c r="H17" i="52" s="1"/>
  <c r="G16" i="52"/>
  <c r="H16" i="52" s="1"/>
  <c r="G15" i="52"/>
  <c r="H15" i="52" s="1"/>
  <c r="G14" i="52"/>
  <c r="H14" i="52" s="1"/>
  <c r="G13" i="52"/>
  <c r="H13" i="52" s="1"/>
  <c r="G12" i="52"/>
  <c r="H12" i="52" s="1"/>
  <c r="G11" i="52"/>
  <c r="H11" i="52" s="1"/>
  <c r="F258" i="51"/>
  <c r="G258" i="51" s="1"/>
  <c r="H258" i="51" s="1"/>
  <c r="F257" i="51"/>
  <c r="G257" i="51" s="1"/>
  <c r="H257" i="51" s="1"/>
  <c r="F256" i="51"/>
  <c r="G256" i="51" s="1"/>
  <c r="H256" i="51" s="1"/>
  <c r="F255" i="51"/>
  <c r="G255" i="51" s="1"/>
  <c r="H255" i="51" s="1"/>
  <c r="F254" i="51"/>
  <c r="G254" i="51" s="1"/>
  <c r="F252" i="51"/>
  <c r="G252" i="51" s="1"/>
  <c r="H252" i="51" s="1"/>
  <c r="F251" i="51"/>
  <c r="G251" i="51" s="1"/>
  <c r="H251" i="51" s="1"/>
  <c r="F250" i="51"/>
  <c r="G250" i="51" s="1"/>
  <c r="H250" i="51" s="1"/>
  <c r="G249" i="51"/>
  <c r="H249" i="51" s="1"/>
  <c r="F249" i="51"/>
  <c r="F248" i="51"/>
  <c r="G248" i="51" s="1"/>
  <c r="H248" i="51" s="1"/>
  <c r="F247" i="51"/>
  <c r="G247" i="51" s="1"/>
  <c r="H247" i="51" s="1"/>
  <c r="F246" i="51"/>
  <c r="G246" i="51" s="1"/>
  <c r="H246" i="51" s="1"/>
  <c r="F245" i="51"/>
  <c r="G245" i="51" s="1"/>
  <c r="H245" i="51" s="1"/>
  <c r="F244" i="51"/>
  <c r="G244" i="51" s="1"/>
  <c r="H244" i="51" s="1"/>
  <c r="F243" i="51"/>
  <c r="G243" i="51" s="1"/>
  <c r="H243" i="51" s="1"/>
  <c r="F242" i="51"/>
  <c r="G242" i="51" s="1"/>
  <c r="H242" i="51" s="1"/>
  <c r="G241" i="51"/>
  <c r="H241" i="51" s="1"/>
  <c r="F241" i="51"/>
  <c r="F240" i="51"/>
  <c r="G240" i="51" s="1"/>
  <c r="H240" i="51" s="1"/>
  <c r="F239" i="51"/>
  <c r="G239" i="51" s="1"/>
  <c r="H239" i="51" s="1"/>
  <c r="F238" i="51"/>
  <c r="G238" i="51" s="1"/>
  <c r="H238" i="51" s="1"/>
  <c r="F237" i="51"/>
  <c r="G237" i="51" s="1"/>
  <c r="H237" i="51" s="1"/>
  <c r="F236" i="51"/>
  <c r="G236" i="51" s="1"/>
  <c r="G234" i="51"/>
  <c r="G233" i="51"/>
  <c r="G232" i="51"/>
  <c r="G231" i="51"/>
  <c r="G230" i="51"/>
  <c r="G228" i="51" s="1"/>
  <c r="H228" i="51" s="1"/>
  <c r="G229" i="51"/>
  <c r="G227" i="51"/>
  <c r="G226" i="51"/>
  <c r="G225" i="51"/>
  <c r="G224" i="51"/>
  <c r="G223" i="51"/>
  <c r="G222" i="51"/>
  <c r="G220" i="51"/>
  <c r="G219" i="51"/>
  <c r="G218" i="51"/>
  <c r="G217" i="51"/>
  <c r="G216" i="51"/>
  <c r="G215" i="51"/>
  <c r="G213" i="51"/>
  <c r="G212" i="51"/>
  <c r="G211" i="51"/>
  <c r="G210" i="51"/>
  <c r="G209" i="51"/>
  <c r="G208" i="51"/>
  <c r="G207" i="51" s="1"/>
  <c r="H207" i="51" s="1"/>
  <c r="G206" i="51"/>
  <c r="G205" i="51"/>
  <c r="G204" i="51"/>
  <c r="G203" i="51"/>
  <c r="G202" i="51"/>
  <c r="G201" i="51"/>
  <c r="G200" i="51" s="1"/>
  <c r="H200" i="51" s="1"/>
  <c r="G199" i="51"/>
  <c r="G198" i="51"/>
  <c r="G197" i="51"/>
  <c r="G196" i="51"/>
  <c r="G195" i="51"/>
  <c r="G194" i="51"/>
  <c r="G192" i="51"/>
  <c r="G191" i="51"/>
  <c r="G190" i="51"/>
  <c r="G189" i="51"/>
  <c r="G188" i="51"/>
  <c r="G187" i="51"/>
  <c r="G185" i="51"/>
  <c r="G184" i="51"/>
  <c r="G183" i="51"/>
  <c r="G182" i="51"/>
  <c r="G181" i="51"/>
  <c r="G180" i="51"/>
  <c r="G178" i="51"/>
  <c r="G177" i="51"/>
  <c r="G176" i="51"/>
  <c r="G175" i="51"/>
  <c r="G174" i="51"/>
  <c r="G173" i="51"/>
  <c r="G172" i="51"/>
  <c r="H172" i="51" s="1"/>
  <c r="G171" i="51"/>
  <c r="G170" i="51"/>
  <c r="G169" i="51"/>
  <c r="G168" i="51"/>
  <c r="G165" i="51" s="1"/>
  <c r="G167" i="51"/>
  <c r="G166" i="51"/>
  <c r="F159" i="51"/>
  <c r="G159" i="51" s="1"/>
  <c r="H159" i="51" s="1"/>
  <c r="H154" i="51"/>
  <c r="F154" i="51"/>
  <c r="G154" i="51" s="1"/>
  <c r="G149" i="51"/>
  <c r="H149" i="51" s="1"/>
  <c r="F149" i="51"/>
  <c r="F144" i="51"/>
  <c r="G144" i="51" s="1"/>
  <c r="H144" i="51" s="1"/>
  <c r="F139" i="51"/>
  <c r="G139" i="51" s="1"/>
  <c r="H139" i="51" s="1"/>
  <c r="F134" i="51"/>
  <c r="G134" i="51" s="1"/>
  <c r="H134" i="51" s="1"/>
  <c r="F129" i="51"/>
  <c r="G129" i="51" s="1"/>
  <c r="H129" i="51" s="1"/>
  <c r="F124" i="51"/>
  <c r="G124" i="51" s="1"/>
  <c r="H124" i="51" s="1"/>
  <c r="F119" i="51"/>
  <c r="G119" i="51" s="1"/>
  <c r="H114" i="51"/>
  <c r="F114" i="51"/>
  <c r="G114" i="51" s="1"/>
  <c r="S112" i="51"/>
  <c r="O112" i="51"/>
  <c r="R112" i="51" s="1"/>
  <c r="F112" i="51" s="1"/>
  <c r="G112" i="51" s="1"/>
  <c r="H112" i="51" s="1"/>
  <c r="S111" i="51"/>
  <c r="O111" i="51"/>
  <c r="R111" i="51" s="1"/>
  <c r="F111" i="51" s="1"/>
  <c r="G111" i="51" s="1"/>
  <c r="H111" i="51" s="1"/>
  <c r="S110" i="51"/>
  <c r="O110" i="51"/>
  <c r="R110" i="51" s="1"/>
  <c r="F110" i="51" s="1"/>
  <c r="G110" i="51" s="1"/>
  <c r="H110" i="51" s="1"/>
  <c r="S109" i="51"/>
  <c r="R109" i="51"/>
  <c r="F109" i="51" s="1"/>
  <c r="G109" i="51" s="1"/>
  <c r="H109" i="51" s="1"/>
  <c r="O109" i="51"/>
  <c r="S108" i="51"/>
  <c r="O108" i="51"/>
  <c r="R108" i="51" s="1"/>
  <c r="F108" i="51" s="1"/>
  <c r="G108" i="51" s="1"/>
  <c r="H108" i="51" s="1"/>
  <c r="S107" i="51"/>
  <c r="O107" i="51"/>
  <c r="R107" i="51" s="1"/>
  <c r="F107" i="51" s="1"/>
  <c r="G107" i="51" s="1"/>
  <c r="H107" i="51" s="1"/>
  <c r="S106" i="51"/>
  <c r="O106" i="51"/>
  <c r="R106" i="51" s="1"/>
  <c r="F106" i="51" s="1"/>
  <c r="G106" i="51" s="1"/>
  <c r="H106" i="51" s="1"/>
  <c r="S105" i="51"/>
  <c r="O105" i="51"/>
  <c r="R105" i="51" s="1"/>
  <c r="F105" i="51" s="1"/>
  <c r="G105" i="51" s="1"/>
  <c r="H105" i="51" s="1"/>
  <c r="S104" i="51"/>
  <c r="O104" i="51"/>
  <c r="R104" i="51" s="1"/>
  <c r="F104" i="51" s="1"/>
  <c r="G104" i="51" s="1"/>
  <c r="H104" i="51" s="1"/>
  <c r="S103" i="51"/>
  <c r="O103" i="51"/>
  <c r="R103" i="51" s="1"/>
  <c r="F103" i="51" s="1"/>
  <c r="G103" i="51" s="1"/>
  <c r="H103" i="51" s="1"/>
  <c r="S102" i="51"/>
  <c r="O102" i="51"/>
  <c r="R102" i="51" s="1"/>
  <c r="F102" i="51" s="1"/>
  <c r="G102" i="51" s="1"/>
  <c r="H102" i="51" s="1"/>
  <c r="S101" i="51"/>
  <c r="R101" i="51"/>
  <c r="F101" i="51" s="1"/>
  <c r="G101" i="51" s="1"/>
  <c r="H101" i="51" s="1"/>
  <c r="O101" i="51"/>
  <c r="S100" i="51"/>
  <c r="O100" i="51"/>
  <c r="R100" i="51" s="1"/>
  <c r="F100" i="51" s="1"/>
  <c r="G100" i="51" s="1"/>
  <c r="H100" i="51" s="1"/>
  <c r="S99" i="51"/>
  <c r="O99" i="51"/>
  <c r="R99" i="51" s="1"/>
  <c r="F99" i="51" s="1"/>
  <c r="G99" i="51" s="1"/>
  <c r="H99" i="51" s="1"/>
  <c r="S98" i="51"/>
  <c r="O98" i="51"/>
  <c r="R98" i="51" s="1"/>
  <c r="F98" i="51" s="1"/>
  <c r="G98" i="51" s="1"/>
  <c r="H98" i="51" s="1"/>
  <c r="S97" i="51"/>
  <c r="O97" i="51"/>
  <c r="R97" i="51" s="1"/>
  <c r="F97" i="51" s="1"/>
  <c r="G97" i="51" s="1"/>
  <c r="H97" i="51" s="1"/>
  <c r="S96" i="51"/>
  <c r="O96" i="51"/>
  <c r="R96" i="51" s="1"/>
  <c r="F96" i="51" s="1"/>
  <c r="G96" i="51" s="1"/>
  <c r="H96" i="51" s="1"/>
  <c r="S95" i="51"/>
  <c r="O95" i="51"/>
  <c r="R95" i="51" s="1"/>
  <c r="F95" i="51" s="1"/>
  <c r="G95" i="51" s="1"/>
  <c r="H95" i="51" s="1"/>
  <c r="S94" i="51"/>
  <c r="O94" i="51"/>
  <c r="R94" i="51" s="1"/>
  <c r="F94" i="51" s="1"/>
  <c r="G94" i="51" s="1"/>
  <c r="H94" i="51" s="1"/>
  <c r="S93" i="51"/>
  <c r="R93" i="51"/>
  <c r="F93" i="51" s="1"/>
  <c r="G93" i="51" s="1"/>
  <c r="H93" i="51" s="1"/>
  <c r="O93" i="51"/>
  <c r="S92" i="51"/>
  <c r="O92" i="51"/>
  <c r="R92" i="51" s="1"/>
  <c r="F92" i="51" s="1"/>
  <c r="G92" i="51" s="1"/>
  <c r="H92" i="51" s="1"/>
  <c r="S91" i="51"/>
  <c r="O91" i="51"/>
  <c r="R91" i="51" s="1"/>
  <c r="F91" i="51" s="1"/>
  <c r="G91" i="51" s="1"/>
  <c r="H91" i="51" s="1"/>
  <c r="S90" i="51"/>
  <c r="O90" i="51"/>
  <c r="R90" i="51" s="1"/>
  <c r="F90" i="51" s="1"/>
  <c r="G90" i="51" s="1"/>
  <c r="H90" i="51" s="1"/>
  <c r="S89" i="51"/>
  <c r="O89" i="51"/>
  <c r="R89" i="51" s="1"/>
  <c r="F89" i="51" s="1"/>
  <c r="G89" i="51" s="1"/>
  <c r="H89" i="51" s="1"/>
  <c r="S88" i="51"/>
  <c r="O88" i="51"/>
  <c r="R88" i="51" s="1"/>
  <c r="F88" i="51" s="1"/>
  <c r="G88" i="51" s="1"/>
  <c r="H88" i="51" s="1"/>
  <c r="S87" i="51"/>
  <c r="O87" i="51"/>
  <c r="R87" i="51" s="1"/>
  <c r="F87" i="51" s="1"/>
  <c r="G87" i="51" s="1"/>
  <c r="H87" i="51" s="1"/>
  <c r="S86" i="51"/>
  <c r="O86" i="51"/>
  <c r="R86" i="51" s="1"/>
  <c r="F86" i="51" s="1"/>
  <c r="G86" i="51" s="1"/>
  <c r="H86" i="51" s="1"/>
  <c r="S85" i="51"/>
  <c r="R85" i="51"/>
  <c r="F85" i="51" s="1"/>
  <c r="G85" i="51" s="1"/>
  <c r="H85" i="51" s="1"/>
  <c r="O85" i="51"/>
  <c r="S84" i="51"/>
  <c r="O84" i="51"/>
  <c r="R84" i="51" s="1"/>
  <c r="F84" i="51" s="1"/>
  <c r="G84" i="51" s="1"/>
  <c r="G82" i="51"/>
  <c r="H82" i="51" s="1"/>
  <c r="G81" i="51"/>
  <c r="H81" i="51" s="1"/>
  <c r="G80" i="51"/>
  <c r="H80" i="51" s="1"/>
  <c r="G79" i="51"/>
  <c r="H79" i="51" s="1"/>
  <c r="G78" i="51"/>
  <c r="H78" i="51" s="1"/>
  <c r="G77" i="51"/>
  <c r="H77" i="51" s="1"/>
  <c r="G76" i="51"/>
  <c r="H76" i="51" s="1"/>
  <c r="G75" i="51"/>
  <c r="H75" i="51" s="1"/>
  <c r="G74" i="51"/>
  <c r="H74" i="51" s="1"/>
  <c r="G73" i="51"/>
  <c r="H73" i="51" s="1"/>
  <c r="G72" i="51"/>
  <c r="H72" i="51" s="1"/>
  <c r="G71" i="51"/>
  <c r="H71" i="51" s="1"/>
  <c r="G70" i="51"/>
  <c r="H70" i="51" s="1"/>
  <c r="H69" i="51"/>
  <c r="G69" i="51"/>
  <c r="G68" i="51"/>
  <c r="H68" i="51" s="1"/>
  <c r="G67" i="51"/>
  <c r="H67" i="51" s="1"/>
  <c r="G66" i="51"/>
  <c r="H66" i="51" s="1"/>
  <c r="G65" i="51"/>
  <c r="H65" i="51" s="1"/>
  <c r="G64" i="51"/>
  <c r="H64" i="51" s="1"/>
  <c r="G63" i="51"/>
  <c r="H63" i="51" s="1"/>
  <c r="G62" i="51"/>
  <c r="H62" i="51" s="1"/>
  <c r="G61" i="51"/>
  <c r="H61" i="51" s="1"/>
  <c r="G60" i="51"/>
  <c r="H60" i="51" s="1"/>
  <c r="G59" i="51"/>
  <c r="H59" i="51" s="1"/>
  <c r="G58" i="51"/>
  <c r="H58" i="51" s="1"/>
  <c r="G57" i="51"/>
  <c r="H57" i="51" s="1"/>
  <c r="G56" i="51"/>
  <c r="H56" i="51" s="1"/>
  <c r="G54" i="51"/>
  <c r="H54" i="51" s="1"/>
  <c r="G53" i="51"/>
  <c r="H53" i="51" s="1"/>
  <c r="G52" i="51"/>
  <c r="H52" i="51" s="1"/>
  <c r="G51" i="51"/>
  <c r="H51" i="51" s="1"/>
  <c r="G50" i="51"/>
  <c r="H50" i="51" s="1"/>
  <c r="G49" i="51"/>
  <c r="H49" i="51" s="1"/>
  <c r="G48" i="51"/>
  <c r="H48" i="51" s="1"/>
  <c r="G47" i="51"/>
  <c r="H47" i="51" s="1"/>
  <c r="G46" i="51"/>
  <c r="H46" i="51" s="1"/>
  <c r="H45" i="51"/>
  <c r="G45" i="51"/>
  <c r="G43" i="51"/>
  <c r="H43" i="51" s="1"/>
  <c r="G42" i="51"/>
  <c r="H42" i="51" s="1"/>
  <c r="G41" i="51"/>
  <c r="H41" i="51" s="1"/>
  <c r="G40" i="51"/>
  <c r="H40" i="51" s="1"/>
  <c r="G39" i="51"/>
  <c r="H39" i="51" s="1"/>
  <c r="G38" i="51"/>
  <c r="H38" i="51" s="1"/>
  <c r="H37" i="51"/>
  <c r="G37" i="51"/>
  <c r="G36" i="51"/>
  <c r="H36" i="51" s="1"/>
  <c r="G35" i="51"/>
  <c r="H35" i="51" s="1"/>
  <c r="G34" i="51"/>
  <c r="H34" i="51" s="1"/>
  <c r="G32" i="51"/>
  <c r="H32" i="51" s="1"/>
  <c r="G31" i="51"/>
  <c r="H31" i="51" s="1"/>
  <c r="G30" i="51"/>
  <c r="H30" i="51" s="1"/>
  <c r="H29" i="51"/>
  <c r="G29" i="51"/>
  <c r="G28" i="51"/>
  <c r="H28" i="51" s="1"/>
  <c r="G27" i="51"/>
  <c r="H27" i="51" s="1"/>
  <c r="G26" i="51"/>
  <c r="H26" i="51" s="1"/>
  <c r="G25" i="51"/>
  <c r="H25" i="51" s="1"/>
  <c r="G24" i="51"/>
  <c r="H24" i="51" s="1"/>
  <c r="G23" i="51"/>
  <c r="H23" i="51" s="1"/>
  <c r="G20" i="51"/>
  <c r="H20" i="51" s="1"/>
  <c r="G19" i="51"/>
  <c r="H19" i="51" s="1"/>
  <c r="G18" i="51"/>
  <c r="H18" i="51" s="1"/>
  <c r="G17" i="51"/>
  <c r="H17" i="51" s="1"/>
  <c r="G16" i="51"/>
  <c r="H16" i="51" s="1"/>
  <c r="G15" i="51"/>
  <c r="H15" i="51" s="1"/>
  <c r="G14" i="51"/>
  <c r="H14" i="51" s="1"/>
  <c r="G13" i="51"/>
  <c r="H13" i="51" s="1"/>
  <c r="G12" i="51"/>
  <c r="H12" i="51" s="1"/>
  <c r="G11" i="51"/>
  <c r="F258" i="50"/>
  <c r="G258" i="50" s="1"/>
  <c r="H258" i="50" s="1"/>
  <c r="F257" i="50"/>
  <c r="G257" i="50" s="1"/>
  <c r="H257" i="50" s="1"/>
  <c r="G256" i="50"/>
  <c r="H256" i="50" s="1"/>
  <c r="F256" i="50"/>
  <c r="F255" i="50"/>
  <c r="G255" i="50" s="1"/>
  <c r="H255" i="50" s="1"/>
  <c r="F254" i="50"/>
  <c r="G254" i="50" s="1"/>
  <c r="F252" i="50"/>
  <c r="G252" i="50" s="1"/>
  <c r="H252" i="50" s="1"/>
  <c r="F251" i="50"/>
  <c r="G251" i="50" s="1"/>
  <c r="H251" i="50" s="1"/>
  <c r="F250" i="50"/>
  <c r="G250" i="50" s="1"/>
  <c r="H250" i="50" s="1"/>
  <c r="F249" i="50"/>
  <c r="G249" i="50" s="1"/>
  <c r="H249" i="50" s="1"/>
  <c r="F248" i="50"/>
  <c r="G248" i="50" s="1"/>
  <c r="H248" i="50" s="1"/>
  <c r="F247" i="50"/>
  <c r="G247" i="50" s="1"/>
  <c r="H247" i="50" s="1"/>
  <c r="F246" i="50"/>
  <c r="G246" i="50" s="1"/>
  <c r="H246" i="50" s="1"/>
  <c r="G245" i="50"/>
  <c r="H245" i="50" s="1"/>
  <c r="F245" i="50"/>
  <c r="F244" i="50"/>
  <c r="G244" i="50" s="1"/>
  <c r="H244" i="50" s="1"/>
  <c r="F243" i="50"/>
  <c r="G243" i="50" s="1"/>
  <c r="H243" i="50" s="1"/>
  <c r="F242" i="50"/>
  <c r="G242" i="50" s="1"/>
  <c r="H242" i="50" s="1"/>
  <c r="F241" i="50"/>
  <c r="G241" i="50" s="1"/>
  <c r="H241" i="50" s="1"/>
  <c r="F240" i="50"/>
  <c r="G240" i="50" s="1"/>
  <c r="H240" i="50" s="1"/>
  <c r="F239" i="50"/>
  <c r="G239" i="50" s="1"/>
  <c r="H239" i="50" s="1"/>
  <c r="F238" i="50"/>
  <c r="G238" i="50" s="1"/>
  <c r="H238" i="50" s="1"/>
  <c r="G237" i="50"/>
  <c r="H237" i="50" s="1"/>
  <c r="F237" i="50"/>
  <c r="F236" i="50"/>
  <c r="G236" i="50" s="1"/>
  <c r="G234" i="50"/>
  <c r="G233" i="50"/>
  <c r="G232" i="50"/>
  <c r="G231" i="50"/>
  <c r="G230" i="50"/>
  <c r="G229" i="50"/>
  <c r="G228" i="50" s="1"/>
  <c r="H228" i="50" s="1"/>
  <c r="G227" i="50"/>
  <c r="G226" i="50"/>
  <c r="G225" i="50"/>
  <c r="G224" i="50"/>
  <c r="G223" i="50"/>
  <c r="G222" i="50"/>
  <c r="G220" i="50"/>
  <c r="G219" i="50"/>
  <c r="G218" i="50"/>
  <c r="G217" i="50"/>
  <c r="G216" i="50"/>
  <c r="G214" i="50" s="1"/>
  <c r="H214" i="50" s="1"/>
  <c r="G215" i="50"/>
  <c r="G213" i="50"/>
  <c r="G212" i="50"/>
  <c r="G211" i="50"/>
  <c r="G210" i="50"/>
  <c r="G209" i="50"/>
  <c r="G208" i="50"/>
  <c r="G206" i="50"/>
  <c r="G205" i="50"/>
  <c r="G204" i="50"/>
  <c r="G203" i="50"/>
  <c r="G202" i="50"/>
  <c r="G200" i="50" s="1"/>
  <c r="H200" i="50" s="1"/>
  <c r="G201" i="50"/>
  <c r="G199" i="50"/>
  <c r="G198" i="50"/>
  <c r="G197" i="50"/>
  <c r="G196" i="50"/>
  <c r="G195" i="50"/>
  <c r="G194" i="50"/>
  <c r="G192" i="50"/>
  <c r="G191" i="50"/>
  <c r="G190" i="50"/>
  <c r="G189" i="50"/>
  <c r="G188" i="50"/>
  <c r="G187" i="50"/>
  <c r="G185" i="50"/>
  <c r="G184" i="50"/>
  <c r="G183" i="50"/>
  <c r="G182" i="50"/>
  <c r="G181" i="50"/>
  <c r="G180" i="50"/>
  <c r="G179" i="50" s="1"/>
  <c r="H179" i="50" s="1"/>
  <c r="G178" i="50"/>
  <c r="G177" i="50"/>
  <c r="G176" i="50"/>
  <c r="G175" i="50"/>
  <c r="G174" i="50"/>
  <c r="G173" i="50"/>
  <c r="G172" i="50" s="1"/>
  <c r="H172" i="50" s="1"/>
  <c r="G171" i="50"/>
  <c r="G170" i="50"/>
  <c r="G169" i="50"/>
  <c r="G168" i="50"/>
  <c r="G167" i="50"/>
  <c r="G166" i="50"/>
  <c r="F159" i="50"/>
  <c r="G159" i="50" s="1"/>
  <c r="H159" i="50" s="1"/>
  <c r="F154" i="50"/>
  <c r="G154" i="50" s="1"/>
  <c r="H154" i="50" s="1"/>
  <c r="F149" i="50"/>
  <c r="G149" i="50" s="1"/>
  <c r="H149" i="50" s="1"/>
  <c r="F144" i="50"/>
  <c r="G144" i="50" s="1"/>
  <c r="H144" i="50" s="1"/>
  <c r="G139" i="50"/>
  <c r="H139" i="50" s="1"/>
  <c r="F139" i="50"/>
  <c r="F134" i="50"/>
  <c r="G134" i="50" s="1"/>
  <c r="H134" i="50" s="1"/>
  <c r="G129" i="50"/>
  <c r="H129" i="50" s="1"/>
  <c r="F129" i="50"/>
  <c r="G124" i="50"/>
  <c r="H124" i="50" s="1"/>
  <c r="F124" i="50"/>
  <c r="F119" i="50"/>
  <c r="G119" i="50" s="1"/>
  <c r="F114" i="50"/>
  <c r="G114" i="50" s="1"/>
  <c r="H114" i="50" s="1"/>
  <c r="S112" i="50"/>
  <c r="O112" i="50"/>
  <c r="R112" i="50" s="1"/>
  <c r="F112" i="50" s="1"/>
  <c r="G112" i="50" s="1"/>
  <c r="H112" i="50" s="1"/>
  <c r="S111" i="50"/>
  <c r="R111" i="50"/>
  <c r="O111" i="50"/>
  <c r="F111" i="50"/>
  <c r="G111" i="50" s="1"/>
  <c r="H111" i="50" s="1"/>
  <c r="S110" i="50"/>
  <c r="R110" i="50"/>
  <c r="F110" i="50" s="1"/>
  <c r="G110" i="50" s="1"/>
  <c r="H110" i="50" s="1"/>
  <c r="O110" i="50"/>
  <c r="S109" i="50"/>
  <c r="O109" i="50"/>
  <c r="R109" i="50" s="1"/>
  <c r="F109" i="50" s="1"/>
  <c r="G109" i="50" s="1"/>
  <c r="H109" i="50" s="1"/>
  <c r="S108" i="50"/>
  <c r="O108" i="50"/>
  <c r="R108" i="50" s="1"/>
  <c r="F108" i="50" s="1"/>
  <c r="G108" i="50" s="1"/>
  <c r="H108" i="50" s="1"/>
  <c r="S107" i="50"/>
  <c r="R107" i="50"/>
  <c r="F107" i="50" s="1"/>
  <c r="G107" i="50" s="1"/>
  <c r="H107" i="50" s="1"/>
  <c r="O107" i="50"/>
  <c r="S106" i="50"/>
  <c r="O106" i="50"/>
  <c r="R106" i="50" s="1"/>
  <c r="F106" i="50" s="1"/>
  <c r="G106" i="50" s="1"/>
  <c r="H106" i="50" s="1"/>
  <c r="S105" i="50"/>
  <c r="R105" i="50"/>
  <c r="O105" i="50"/>
  <c r="F105" i="50"/>
  <c r="G105" i="50" s="1"/>
  <c r="H105" i="50" s="1"/>
  <c r="S104" i="50"/>
  <c r="O104" i="50"/>
  <c r="R104" i="50" s="1"/>
  <c r="F104" i="50" s="1"/>
  <c r="G104" i="50" s="1"/>
  <c r="H104" i="50" s="1"/>
  <c r="S103" i="50"/>
  <c r="R103" i="50"/>
  <c r="F103" i="50" s="1"/>
  <c r="G103" i="50" s="1"/>
  <c r="H103" i="50" s="1"/>
  <c r="O103" i="50"/>
  <c r="S102" i="50"/>
  <c r="R102" i="50"/>
  <c r="F102" i="50" s="1"/>
  <c r="G102" i="50" s="1"/>
  <c r="H102" i="50" s="1"/>
  <c r="O102" i="50"/>
  <c r="S101" i="50"/>
  <c r="O101" i="50"/>
  <c r="R101" i="50" s="1"/>
  <c r="F101" i="50" s="1"/>
  <c r="G101" i="50" s="1"/>
  <c r="H101" i="50" s="1"/>
  <c r="S100" i="50"/>
  <c r="O100" i="50"/>
  <c r="R100" i="50" s="1"/>
  <c r="F100" i="50" s="1"/>
  <c r="G100" i="50" s="1"/>
  <c r="H100" i="50" s="1"/>
  <c r="S99" i="50"/>
  <c r="R99" i="50"/>
  <c r="O99" i="50"/>
  <c r="F99" i="50"/>
  <c r="G99" i="50" s="1"/>
  <c r="H99" i="50" s="1"/>
  <c r="S98" i="50"/>
  <c r="O98" i="50"/>
  <c r="R98" i="50" s="1"/>
  <c r="F98" i="50" s="1"/>
  <c r="G98" i="50" s="1"/>
  <c r="H98" i="50" s="1"/>
  <c r="S97" i="50"/>
  <c r="R97" i="50"/>
  <c r="F97" i="50" s="1"/>
  <c r="G97" i="50" s="1"/>
  <c r="H97" i="50" s="1"/>
  <c r="O97" i="50"/>
  <c r="S96" i="50"/>
  <c r="O96" i="50"/>
  <c r="R96" i="50" s="1"/>
  <c r="F96" i="50" s="1"/>
  <c r="G96" i="50" s="1"/>
  <c r="H96" i="50" s="1"/>
  <c r="S95" i="50"/>
  <c r="R95" i="50"/>
  <c r="O95" i="50"/>
  <c r="F95" i="50"/>
  <c r="G95" i="50" s="1"/>
  <c r="H95" i="50" s="1"/>
  <c r="S94" i="50"/>
  <c r="R94" i="50"/>
  <c r="F94" i="50" s="1"/>
  <c r="G94" i="50" s="1"/>
  <c r="H94" i="50" s="1"/>
  <c r="O94" i="50"/>
  <c r="S93" i="50"/>
  <c r="O93" i="50"/>
  <c r="R93" i="50" s="1"/>
  <c r="F93" i="50" s="1"/>
  <c r="G93" i="50" s="1"/>
  <c r="H93" i="50" s="1"/>
  <c r="S92" i="50"/>
  <c r="O92" i="50"/>
  <c r="R92" i="50" s="1"/>
  <c r="F92" i="50" s="1"/>
  <c r="G92" i="50" s="1"/>
  <c r="H92" i="50" s="1"/>
  <c r="S91" i="50"/>
  <c r="R91" i="50"/>
  <c r="F91" i="50" s="1"/>
  <c r="G91" i="50" s="1"/>
  <c r="H91" i="50" s="1"/>
  <c r="O91" i="50"/>
  <c r="S90" i="50"/>
  <c r="O90" i="50"/>
  <c r="R90" i="50" s="1"/>
  <c r="F90" i="50" s="1"/>
  <c r="G90" i="50" s="1"/>
  <c r="H90" i="50" s="1"/>
  <c r="S89" i="50"/>
  <c r="R89" i="50"/>
  <c r="O89" i="50"/>
  <c r="F89" i="50"/>
  <c r="G89" i="50" s="1"/>
  <c r="H89" i="50" s="1"/>
  <c r="S88" i="50"/>
  <c r="O88" i="50"/>
  <c r="R88" i="50" s="1"/>
  <c r="F88" i="50" s="1"/>
  <c r="G88" i="50" s="1"/>
  <c r="H88" i="50" s="1"/>
  <c r="S87" i="50"/>
  <c r="R87" i="50"/>
  <c r="F87" i="50" s="1"/>
  <c r="G87" i="50" s="1"/>
  <c r="H87" i="50" s="1"/>
  <c r="O87" i="50"/>
  <c r="S86" i="50"/>
  <c r="R86" i="50"/>
  <c r="F86" i="50" s="1"/>
  <c r="G86" i="50" s="1"/>
  <c r="H86" i="50" s="1"/>
  <c r="O86" i="50"/>
  <c r="S85" i="50"/>
  <c r="O85" i="50"/>
  <c r="R85" i="50" s="1"/>
  <c r="F85" i="50" s="1"/>
  <c r="G85" i="50" s="1"/>
  <c r="H85" i="50" s="1"/>
  <c r="S84" i="50"/>
  <c r="O84" i="50"/>
  <c r="R84" i="50" s="1"/>
  <c r="F84" i="50" s="1"/>
  <c r="G84" i="50" s="1"/>
  <c r="G82" i="50"/>
  <c r="H82" i="50" s="1"/>
  <c r="G81" i="50"/>
  <c r="H81" i="50" s="1"/>
  <c r="G80" i="50"/>
  <c r="H80" i="50" s="1"/>
  <c r="G79" i="50"/>
  <c r="H79" i="50" s="1"/>
  <c r="G78" i="50"/>
  <c r="H78" i="50" s="1"/>
  <c r="H77" i="50"/>
  <c r="G77" i="50"/>
  <c r="G76" i="50"/>
  <c r="H76" i="50" s="1"/>
  <c r="G75" i="50"/>
  <c r="H75" i="50" s="1"/>
  <c r="G74" i="50"/>
  <c r="H74" i="50" s="1"/>
  <c r="G73" i="50"/>
  <c r="H73" i="50" s="1"/>
  <c r="G72" i="50"/>
  <c r="H72" i="50" s="1"/>
  <c r="G71" i="50"/>
  <c r="H71" i="50" s="1"/>
  <c r="G70" i="50"/>
  <c r="H70" i="50" s="1"/>
  <c r="G69" i="50"/>
  <c r="H69" i="50" s="1"/>
  <c r="G68" i="50"/>
  <c r="H68" i="50" s="1"/>
  <c r="G67" i="50"/>
  <c r="H67" i="50" s="1"/>
  <c r="G66" i="50"/>
  <c r="H66" i="50" s="1"/>
  <c r="G65" i="50"/>
  <c r="H65" i="50" s="1"/>
  <c r="G64" i="50"/>
  <c r="H64" i="50" s="1"/>
  <c r="G63" i="50"/>
  <c r="H63" i="50" s="1"/>
  <c r="G62" i="50"/>
  <c r="H62" i="50" s="1"/>
  <c r="H61" i="50"/>
  <c r="G61" i="50"/>
  <c r="G60" i="50"/>
  <c r="H60" i="50" s="1"/>
  <c r="G59" i="50"/>
  <c r="H59" i="50" s="1"/>
  <c r="G58" i="50"/>
  <c r="H58" i="50" s="1"/>
  <c r="G57" i="50"/>
  <c r="H57" i="50" s="1"/>
  <c r="G56" i="50"/>
  <c r="H56" i="50" s="1"/>
  <c r="G54" i="50"/>
  <c r="H54" i="50" s="1"/>
  <c r="H53" i="50"/>
  <c r="G53" i="50"/>
  <c r="G52" i="50"/>
  <c r="H52" i="50" s="1"/>
  <c r="G51" i="50"/>
  <c r="H51" i="50" s="1"/>
  <c r="G50" i="50"/>
  <c r="H50" i="50" s="1"/>
  <c r="G49" i="50"/>
  <c r="H49" i="50" s="1"/>
  <c r="G48" i="50"/>
  <c r="H48" i="50" s="1"/>
  <c r="G47" i="50"/>
  <c r="H47" i="50" s="1"/>
  <c r="G46" i="50"/>
  <c r="H46" i="50" s="1"/>
  <c r="G45" i="50"/>
  <c r="H45" i="50" s="1"/>
  <c r="G43" i="50"/>
  <c r="H43" i="50" s="1"/>
  <c r="G42" i="50"/>
  <c r="H42" i="50" s="1"/>
  <c r="G41" i="50"/>
  <c r="H41" i="50" s="1"/>
  <c r="G40" i="50"/>
  <c r="H40" i="50" s="1"/>
  <c r="G39" i="50"/>
  <c r="H39" i="50" s="1"/>
  <c r="G38" i="50"/>
  <c r="H38" i="50" s="1"/>
  <c r="G37" i="50"/>
  <c r="H37" i="50" s="1"/>
  <c r="G36" i="50"/>
  <c r="H36" i="50" s="1"/>
  <c r="G35" i="50"/>
  <c r="H35" i="50" s="1"/>
  <c r="G34" i="50"/>
  <c r="H34" i="50" s="1"/>
  <c r="G32" i="50"/>
  <c r="H32" i="50" s="1"/>
  <c r="G31" i="50"/>
  <c r="H31" i="50" s="1"/>
  <c r="G30" i="50"/>
  <c r="H30" i="50" s="1"/>
  <c r="G29" i="50"/>
  <c r="H29" i="50" s="1"/>
  <c r="G28" i="50"/>
  <c r="H28" i="50" s="1"/>
  <c r="G27" i="50"/>
  <c r="H27" i="50" s="1"/>
  <c r="G26" i="50"/>
  <c r="H26" i="50" s="1"/>
  <c r="G25" i="50"/>
  <c r="H25" i="50" s="1"/>
  <c r="G24" i="50"/>
  <c r="H24" i="50" s="1"/>
  <c r="G23" i="50"/>
  <c r="H23" i="50" s="1"/>
  <c r="G20" i="50"/>
  <c r="H20" i="50" s="1"/>
  <c r="G19" i="50"/>
  <c r="H19" i="50" s="1"/>
  <c r="G18" i="50"/>
  <c r="H18" i="50" s="1"/>
  <c r="G17" i="50"/>
  <c r="H17" i="50" s="1"/>
  <c r="G16" i="50"/>
  <c r="H16" i="50" s="1"/>
  <c r="G15" i="50"/>
  <c r="H15" i="50" s="1"/>
  <c r="G14" i="50"/>
  <c r="H14" i="50" s="1"/>
  <c r="G13" i="50"/>
  <c r="H13" i="50" s="1"/>
  <c r="G12" i="50"/>
  <c r="H12" i="50" s="1"/>
  <c r="G11" i="50"/>
  <c r="G258" i="49"/>
  <c r="H258" i="49" s="1"/>
  <c r="F258" i="49"/>
  <c r="F257" i="49"/>
  <c r="G257" i="49" s="1"/>
  <c r="H257" i="49" s="1"/>
  <c r="F256" i="49"/>
  <c r="G256" i="49" s="1"/>
  <c r="H256" i="49" s="1"/>
  <c r="F255" i="49"/>
  <c r="G255" i="49" s="1"/>
  <c r="H255" i="49" s="1"/>
  <c r="G254" i="49"/>
  <c r="H254" i="49" s="1"/>
  <c r="F254" i="49"/>
  <c r="F252" i="49"/>
  <c r="G252" i="49" s="1"/>
  <c r="H252" i="49" s="1"/>
  <c r="F251" i="49"/>
  <c r="G251" i="49" s="1"/>
  <c r="H251" i="49" s="1"/>
  <c r="F250" i="49"/>
  <c r="G250" i="49" s="1"/>
  <c r="H250" i="49" s="1"/>
  <c r="G249" i="49"/>
  <c r="H249" i="49" s="1"/>
  <c r="F249" i="49"/>
  <c r="F248" i="49"/>
  <c r="G248" i="49" s="1"/>
  <c r="H248" i="49" s="1"/>
  <c r="F247" i="49"/>
  <c r="G247" i="49" s="1"/>
  <c r="H247" i="49" s="1"/>
  <c r="F246" i="49"/>
  <c r="G246" i="49" s="1"/>
  <c r="H246" i="49" s="1"/>
  <c r="G245" i="49"/>
  <c r="H245" i="49" s="1"/>
  <c r="F245" i="49"/>
  <c r="F244" i="49"/>
  <c r="G244" i="49" s="1"/>
  <c r="H244" i="49" s="1"/>
  <c r="F243" i="49"/>
  <c r="G243" i="49" s="1"/>
  <c r="H243" i="49" s="1"/>
  <c r="F242" i="49"/>
  <c r="G242" i="49" s="1"/>
  <c r="H242" i="49" s="1"/>
  <c r="G241" i="49"/>
  <c r="H241" i="49" s="1"/>
  <c r="F241" i="49"/>
  <c r="F240" i="49"/>
  <c r="G240" i="49" s="1"/>
  <c r="H240" i="49" s="1"/>
  <c r="F239" i="49"/>
  <c r="G239" i="49" s="1"/>
  <c r="H239" i="49" s="1"/>
  <c r="F238" i="49"/>
  <c r="G238" i="49" s="1"/>
  <c r="H238" i="49" s="1"/>
  <c r="G237" i="49"/>
  <c r="H237" i="49" s="1"/>
  <c r="F237" i="49"/>
  <c r="F236" i="49"/>
  <c r="G236" i="49" s="1"/>
  <c r="G234" i="49"/>
  <c r="G233" i="49"/>
  <c r="G232" i="49"/>
  <c r="G231" i="49"/>
  <c r="G230" i="49"/>
  <c r="G229" i="49"/>
  <c r="G228" i="49" s="1"/>
  <c r="H228" i="49" s="1"/>
  <c r="G227" i="49"/>
  <c r="G226" i="49"/>
  <c r="G225" i="49"/>
  <c r="G224" i="49"/>
  <c r="G223" i="49"/>
  <c r="G222" i="49"/>
  <c r="G220" i="49"/>
  <c r="G219" i="49"/>
  <c r="G218" i="49"/>
  <c r="G217" i="49"/>
  <c r="G216" i="49"/>
  <c r="G215" i="49"/>
  <c r="G213" i="49"/>
  <c r="G212" i="49"/>
  <c r="G211" i="49"/>
  <c r="G210" i="49"/>
  <c r="G209" i="49"/>
  <c r="G208" i="49"/>
  <c r="G206" i="49"/>
  <c r="G205" i="49"/>
  <c r="G204" i="49"/>
  <c r="G203" i="49"/>
  <c r="G202" i="49"/>
  <c r="G201" i="49"/>
  <c r="G200" i="49"/>
  <c r="H200" i="49" s="1"/>
  <c r="G199" i="49"/>
  <c r="G198" i="49"/>
  <c r="G197" i="49"/>
  <c r="G196" i="49"/>
  <c r="G193" i="49" s="1"/>
  <c r="H193" i="49" s="1"/>
  <c r="G195" i="49"/>
  <c r="G194" i="49"/>
  <c r="G192" i="49"/>
  <c r="G191" i="49"/>
  <c r="G190" i="49"/>
  <c r="G189" i="49"/>
  <c r="G188" i="49"/>
  <c r="G187" i="49"/>
  <c r="G186" i="49" s="1"/>
  <c r="H186" i="49" s="1"/>
  <c r="G185" i="49"/>
  <c r="G184" i="49"/>
  <c r="G183" i="49"/>
  <c r="G182" i="49"/>
  <c r="G181" i="49"/>
  <c r="G180" i="49"/>
  <c r="G178" i="49"/>
  <c r="G177" i="49"/>
  <c r="G176" i="49"/>
  <c r="G175" i="49"/>
  <c r="G174" i="49"/>
  <c r="G173" i="49"/>
  <c r="G172" i="49" s="1"/>
  <c r="H172" i="49" s="1"/>
  <c r="G171" i="49"/>
  <c r="G170" i="49"/>
  <c r="G169" i="49"/>
  <c r="G168" i="49"/>
  <c r="G167" i="49"/>
  <c r="G166" i="49"/>
  <c r="G159" i="49"/>
  <c r="H159" i="49" s="1"/>
  <c r="F159" i="49"/>
  <c r="F154" i="49"/>
  <c r="G154" i="49" s="1"/>
  <c r="H154" i="49" s="1"/>
  <c r="F149" i="49"/>
  <c r="G149" i="49" s="1"/>
  <c r="H149" i="49" s="1"/>
  <c r="F144" i="49"/>
  <c r="G144" i="49" s="1"/>
  <c r="H144" i="49" s="1"/>
  <c r="G139" i="49"/>
  <c r="H139" i="49" s="1"/>
  <c r="F139" i="49"/>
  <c r="F134" i="49"/>
  <c r="G134" i="49" s="1"/>
  <c r="H134" i="49" s="1"/>
  <c r="F129" i="49"/>
  <c r="G129" i="49" s="1"/>
  <c r="H129" i="49" s="1"/>
  <c r="F124" i="49"/>
  <c r="G124" i="49" s="1"/>
  <c r="H124" i="49" s="1"/>
  <c r="G119" i="49"/>
  <c r="H119" i="49" s="1"/>
  <c r="F119" i="49"/>
  <c r="F114" i="49"/>
  <c r="G114" i="49" s="1"/>
  <c r="S112" i="49"/>
  <c r="R112" i="49"/>
  <c r="F112" i="49" s="1"/>
  <c r="G112" i="49" s="1"/>
  <c r="H112" i="49" s="1"/>
  <c r="O112" i="49"/>
  <c r="S111" i="49"/>
  <c r="O111" i="49"/>
  <c r="R111" i="49" s="1"/>
  <c r="F111" i="49" s="1"/>
  <c r="G111" i="49" s="1"/>
  <c r="H111" i="49" s="1"/>
  <c r="S110" i="49"/>
  <c r="R110" i="49"/>
  <c r="O110" i="49"/>
  <c r="F110" i="49"/>
  <c r="G110" i="49" s="1"/>
  <c r="H110" i="49" s="1"/>
  <c r="S109" i="49"/>
  <c r="R109" i="49"/>
  <c r="F109" i="49" s="1"/>
  <c r="G109" i="49" s="1"/>
  <c r="H109" i="49" s="1"/>
  <c r="O109" i="49"/>
  <c r="S108" i="49"/>
  <c r="O108" i="49"/>
  <c r="R108" i="49" s="1"/>
  <c r="F108" i="49" s="1"/>
  <c r="G108" i="49" s="1"/>
  <c r="H108" i="49" s="1"/>
  <c r="S107" i="49"/>
  <c r="R107" i="49"/>
  <c r="F107" i="49" s="1"/>
  <c r="G107" i="49" s="1"/>
  <c r="H107" i="49" s="1"/>
  <c r="O107" i="49"/>
  <c r="S106" i="49"/>
  <c r="O106" i="49"/>
  <c r="R106" i="49" s="1"/>
  <c r="F106" i="49" s="1"/>
  <c r="G106" i="49" s="1"/>
  <c r="H106" i="49" s="1"/>
  <c r="S105" i="49"/>
  <c r="O105" i="49"/>
  <c r="R105" i="49" s="1"/>
  <c r="F105" i="49" s="1"/>
  <c r="G105" i="49" s="1"/>
  <c r="H105" i="49" s="1"/>
  <c r="S104" i="49"/>
  <c r="R104" i="49"/>
  <c r="F104" i="49" s="1"/>
  <c r="G104" i="49" s="1"/>
  <c r="H104" i="49" s="1"/>
  <c r="O104" i="49"/>
  <c r="S103" i="49"/>
  <c r="O103" i="49"/>
  <c r="R103" i="49" s="1"/>
  <c r="F103" i="49" s="1"/>
  <c r="G103" i="49" s="1"/>
  <c r="H103" i="49" s="1"/>
  <c r="S102" i="49"/>
  <c r="R102" i="49"/>
  <c r="F102" i="49" s="1"/>
  <c r="G102" i="49" s="1"/>
  <c r="H102" i="49" s="1"/>
  <c r="O102" i="49"/>
  <c r="S101" i="49"/>
  <c r="R101" i="49"/>
  <c r="F101" i="49" s="1"/>
  <c r="G101" i="49" s="1"/>
  <c r="H101" i="49" s="1"/>
  <c r="O101" i="49"/>
  <c r="S100" i="49"/>
  <c r="O100" i="49"/>
  <c r="R100" i="49" s="1"/>
  <c r="F100" i="49" s="1"/>
  <c r="G100" i="49" s="1"/>
  <c r="H100" i="49" s="1"/>
  <c r="S99" i="49"/>
  <c r="R99" i="49"/>
  <c r="F99" i="49" s="1"/>
  <c r="G99" i="49" s="1"/>
  <c r="H99" i="49" s="1"/>
  <c r="O99" i="49"/>
  <c r="S98" i="49"/>
  <c r="O98" i="49"/>
  <c r="R98" i="49" s="1"/>
  <c r="F98" i="49" s="1"/>
  <c r="G98" i="49" s="1"/>
  <c r="H98" i="49" s="1"/>
  <c r="S97" i="49"/>
  <c r="O97" i="49"/>
  <c r="R97" i="49" s="1"/>
  <c r="F97" i="49" s="1"/>
  <c r="G97" i="49" s="1"/>
  <c r="H97" i="49" s="1"/>
  <c r="S96" i="49"/>
  <c r="R96" i="49"/>
  <c r="F96" i="49" s="1"/>
  <c r="G96" i="49" s="1"/>
  <c r="H96" i="49" s="1"/>
  <c r="O96" i="49"/>
  <c r="S95" i="49"/>
  <c r="O95" i="49"/>
  <c r="R95" i="49" s="1"/>
  <c r="F95" i="49" s="1"/>
  <c r="G95" i="49" s="1"/>
  <c r="H95" i="49" s="1"/>
  <c r="S94" i="49"/>
  <c r="R94" i="49"/>
  <c r="O94" i="49"/>
  <c r="F94" i="49"/>
  <c r="G94" i="49" s="1"/>
  <c r="H94" i="49" s="1"/>
  <c r="S93" i="49"/>
  <c r="R93" i="49"/>
  <c r="F93" i="49" s="1"/>
  <c r="G93" i="49" s="1"/>
  <c r="H93" i="49" s="1"/>
  <c r="O93" i="49"/>
  <c r="S92" i="49"/>
  <c r="O92" i="49"/>
  <c r="R92" i="49" s="1"/>
  <c r="F92" i="49" s="1"/>
  <c r="G92" i="49" s="1"/>
  <c r="H92" i="49" s="1"/>
  <c r="S91" i="49"/>
  <c r="R91" i="49"/>
  <c r="F91" i="49" s="1"/>
  <c r="G91" i="49" s="1"/>
  <c r="H91" i="49" s="1"/>
  <c r="O91" i="49"/>
  <c r="S90" i="49"/>
  <c r="O90" i="49"/>
  <c r="R90" i="49" s="1"/>
  <c r="F90" i="49" s="1"/>
  <c r="G90" i="49" s="1"/>
  <c r="H90" i="49" s="1"/>
  <c r="S89" i="49"/>
  <c r="O89" i="49"/>
  <c r="R89" i="49" s="1"/>
  <c r="F89" i="49" s="1"/>
  <c r="G89" i="49" s="1"/>
  <c r="H89" i="49" s="1"/>
  <c r="S88" i="49"/>
  <c r="R88" i="49"/>
  <c r="F88" i="49" s="1"/>
  <c r="G88" i="49" s="1"/>
  <c r="H88" i="49" s="1"/>
  <c r="O88" i="49"/>
  <c r="S87" i="49"/>
  <c r="O87" i="49"/>
  <c r="R87" i="49" s="1"/>
  <c r="F87" i="49" s="1"/>
  <c r="G87" i="49" s="1"/>
  <c r="H87" i="49" s="1"/>
  <c r="S86" i="49"/>
  <c r="R86" i="49"/>
  <c r="F86" i="49" s="1"/>
  <c r="G86" i="49" s="1"/>
  <c r="H86" i="49" s="1"/>
  <c r="O86" i="49"/>
  <c r="S85" i="49"/>
  <c r="R85" i="49"/>
  <c r="F85" i="49" s="1"/>
  <c r="G85" i="49" s="1"/>
  <c r="H85" i="49" s="1"/>
  <c r="O85" i="49"/>
  <c r="S84" i="49"/>
  <c r="O84" i="49"/>
  <c r="R84" i="49" s="1"/>
  <c r="F84" i="49" s="1"/>
  <c r="G84" i="49" s="1"/>
  <c r="G82" i="49"/>
  <c r="H82" i="49" s="1"/>
  <c r="G81" i="49"/>
  <c r="H81" i="49" s="1"/>
  <c r="G80" i="49"/>
  <c r="H80" i="49" s="1"/>
  <c r="G79" i="49"/>
  <c r="H79" i="49" s="1"/>
  <c r="G78" i="49"/>
  <c r="H78" i="49" s="1"/>
  <c r="G77" i="49"/>
  <c r="H77" i="49" s="1"/>
  <c r="G76" i="49"/>
  <c r="H76" i="49" s="1"/>
  <c r="G75" i="49"/>
  <c r="H75" i="49" s="1"/>
  <c r="G74" i="49"/>
  <c r="H74" i="49" s="1"/>
  <c r="G73" i="49"/>
  <c r="H73" i="49" s="1"/>
  <c r="G72" i="49"/>
  <c r="H72" i="49" s="1"/>
  <c r="G71" i="49"/>
  <c r="H71" i="49" s="1"/>
  <c r="G70" i="49"/>
  <c r="H70" i="49" s="1"/>
  <c r="G69" i="49"/>
  <c r="H69" i="49" s="1"/>
  <c r="G68" i="49"/>
  <c r="H68" i="49" s="1"/>
  <c r="G67" i="49"/>
  <c r="H67" i="49" s="1"/>
  <c r="G66" i="49"/>
  <c r="H66" i="49" s="1"/>
  <c r="G65" i="49"/>
  <c r="H65" i="49" s="1"/>
  <c r="G64" i="49"/>
  <c r="H64" i="49" s="1"/>
  <c r="G63" i="49"/>
  <c r="H63" i="49" s="1"/>
  <c r="G62" i="49"/>
  <c r="H62" i="49" s="1"/>
  <c r="G61" i="49"/>
  <c r="H61" i="49" s="1"/>
  <c r="G60" i="49"/>
  <c r="H60" i="49" s="1"/>
  <c r="G59" i="49"/>
  <c r="H59" i="49" s="1"/>
  <c r="G58" i="49"/>
  <c r="H58" i="49" s="1"/>
  <c r="G57" i="49"/>
  <c r="H57" i="49" s="1"/>
  <c r="G56" i="49"/>
  <c r="H56" i="49" s="1"/>
  <c r="G54" i="49"/>
  <c r="H54" i="49" s="1"/>
  <c r="G53" i="49"/>
  <c r="H53" i="49" s="1"/>
  <c r="G52" i="49"/>
  <c r="H52" i="49" s="1"/>
  <c r="G51" i="49"/>
  <c r="H51" i="49" s="1"/>
  <c r="G50" i="49"/>
  <c r="H50" i="49" s="1"/>
  <c r="G49" i="49"/>
  <c r="H49" i="49" s="1"/>
  <c r="G48" i="49"/>
  <c r="H48" i="49" s="1"/>
  <c r="G47" i="49"/>
  <c r="H47" i="49" s="1"/>
  <c r="G46" i="49"/>
  <c r="H46" i="49" s="1"/>
  <c r="G45" i="49"/>
  <c r="H45" i="49" s="1"/>
  <c r="G43" i="49"/>
  <c r="H43" i="49" s="1"/>
  <c r="G42" i="49"/>
  <c r="H42" i="49" s="1"/>
  <c r="G41" i="49"/>
  <c r="H41" i="49" s="1"/>
  <c r="G40" i="49"/>
  <c r="H40" i="49" s="1"/>
  <c r="G39" i="49"/>
  <c r="H39" i="49" s="1"/>
  <c r="G38" i="49"/>
  <c r="H38" i="49" s="1"/>
  <c r="G37" i="49"/>
  <c r="H37" i="49" s="1"/>
  <c r="G36" i="49"/>
  <c r="H36" i="49" s="1"/>
  <c r="G35" i="49"/>
  <c r="H35" i="49" s="1"/>
  <c r="G34" i="49"/>
  <c r="H34" i="49" s="1"/>
  <c r="G32" i="49"/>
  <c r="H32" i="49" s="1"/>
  <c r="G31" i="49"/>
  <c r="H31" i="49" s="1"/>
  <c r="G30" i="49"/>
  <c r="H30" i="49" s="1"/>
  <c r="G29" i="49"/>
  <c r="H29" i="49" s="1"/>
  <c r="G28" i="49"/>
  <c r="H28" i="49" s="1"/>
  <c r="G27" i="49"/>
  <c r="H27" i="49" s="1"/>
  <c r="G26" i="49"/>
  <c r="H26" i="49" s="1"/>
  <c r="G25" i="49"/>
  <c r="H25" i="49" s="1"/>
  <c r="G24" i="49"/>
  <c r="H24" i="49" s="1"/>
  <c r="G23" i="49"/>
  <c r="H23" i="49" s="1"/>
  <c r="G20" i="49"/>
  <c r="H20" i="49" s="1"/>
  <c r="G19" i="49"/>
  <c r="H19" i="49" s="1"/>
  <c r="G18" i="49"/>
  <c r="H18" i="49" s="1"/>
  <c r="G17" i="49"/>
  <c r="H17" i="49" s="1"/>
  <c r="G16" i="49"/>
  <c r="H16" i="49" s="1"/>
  <c r="G15" i="49"/>
  <c r="H15" i="49" s="1"/>
  <c r="G14" i="49"/>
  <c r="H14" i="49" s="1"/>
  <c r="G13" i="49"/>
  <c r="H13" i="49" s="1"/>
  <c r="G12" i="49"/>
  <c r="H12" i="49" s="1"/>
  <c r="G11" i="49"/>
  <c r="H11" i="49" s="1"/>
  <c r="F258" i="48"/>
  <c r="G258" i="48" s="1"/>
  <c r="H258" i="48" s="1"/>
  <c r="F257" i="48"/>
  <c r="G257" i="48" s="1"/>
  <c r="H257" i="48" s="1"/>
  <c r="F256" i="48"/>
  <c r="G256" i="48" s="1"/>
  <c r="H256" i="48" s="1"/>
  <c r="F255" i="48"/>
  <c r="G255" i="48" s="1"/>
  <c r="H255" i="48" s="1"/>
  <c r="F254" i="48"/>
  <c r="G254" i="48" s="1"/>
  <c r="F252" i="48"/>
  <c r="G252" i="48" s="1"/>
  <c r="H252" i="48" s="1"/>
  <c r="F251" i="48"/>
  <c r="G251" i="48" s="1"/>
  <c r="H251" i="48" s="1"/>
  <c r="F250" i="48"/>
  <c r="G250" i="48" s="1"/>
  <c r="H250" i="48" s="1"/>
  <c r="G249" i="48"/>
  <c r="H249" i="48" s="1"/>
  <c r="F249" i="48"/>
  <c r="F248" i="48"/>
  <c r="G248" i="48" s="1"/>
  <c r="H248" i="48" s="1"/>
  <c r="F247" i="48"/>
  <c r="G247" i="48" s="1"/>
  <c r="H247" i="48" s="1"/>
  <c r="F246" i="48"/>
  <c r="G246" i="48" s="1"/>
  <c r="H246" i="48" s="1"/>
  <c r="F245" i="48"/>
  <c r="G245" i="48" s="1"/>
  <c r="H245" i="48" s="1"/>
  <c r="F244" i="48"/>
  <c r="G244" i="48" s="1"/>
  <c r="H244" i="48" s="1"/>
  <c r="F243" i="48"/>
  <c r="G243" i="48" s="1"/>
  <c r="H243" i="48" s="1"/>
  <c r="F242" i="48"/>
  <c r="G242" i="48" s="1"/>
  <c r="H242" i="48" s="1"/>
  <c r="G241" i="48"/>
  <c r="H241" i="48" s="1"/>
  <c r="F241" i="48"/>
  <c r="F240" i="48"/>
  <c r="G240" i="48" s="1"/>
  <c r="H240" i="48" s="1"/>
  <c r="F239" i="48"/>
  <c r="G239" i="48" s="1"/>
  <c r="H239" i="48" s="1"/>
  <c r="F238" i="48"/>
  <c r="G238" i="48" s="1"/>
  <c r="H238" i="48" s="1"/>
  <c r="F237" i="48"/>
  <c r="G237" i="48" s="1"/>
  <c r="H237" i="48" s="1"/>
  <c r="F236" i="48"/>
  <c r="G236" i="48" s="1"/>
  <c r="G234" i="48"/>
  <c r="G233" i="48"/>
  <c r="G232" i="48"/>
  <c r="G231" i="48"/>
  <c r="G230" i="48"/>
  <c r="G229" i="48"/>
  <c r="G228" i="48"/>
  <c r="H228" i="48" s="1"/>
  <c r="G227" i="48"/>
  <c r="G226" i="48"/>
  <c r="G225" i="48"/>
  <c r="G224" i="48"/>
  <c r="G221" i="48" s="1"/>
  <c r="H221" i="48" s="1"/>
  <c r="G223" i="48"/>
  <c r="G222" i="48"/>
  <c r="G220" i="48"/>
  <c r="G219" i="48"/>
  <c r="G218" i="48"/>
  <c r="G217" i="48"/>
  <c r="G216" i="48"/>
  <c r="G215" i="48"/>
  <c r="G213" i="48"/>
  <c r="G212" i="48"/>
  <c r="G211" i="48"/>
  <c r="G210" i="48"/>
  <c r="G209" i="48"/>
  <c r="G208" i="48"/>
  <c r="G206" i="48"/>
  <c r="G205" i="48"/>
  <c r="G204" i="48"/>
  <c r="G203" i="48"/>
  <c r="G202" i="48"/>
  <c r="G201" i="48"/>
  <c r="G200" i="48" s="1"/>
  <c r="H200" i="48" s="1"/>
  <c r="G199" i="48"/>
  <c r="G198" i="48"/>
  <c r="G197" i="48"/>
  <c r="G196" i="48"/>
  <c r="G195" i="48"/>
  <c r="G194" i="48"/>
  <c r="G192" i="48"/>
  <c r="G191" i="48"/>
  <c r="G190" i="48"/>
  <c r="G189" i="48"/>
  <c r="G188" i="48"/>
  <c r="G186" i="48" s="1"/>
  <c r="H186" i="48" s="1"/>
  <c r="G187" i="48"/>
  <c r="G185" i="48"/>
  <c r="G184" i="48"/>
  <c r="G183" i="48"/>
  <c r="G182" i="48"/>
  <c r="G181" i="48"/>
  <c r="G180" i="48"/>
  <c r="G178" i="48"/>
  <c r="G177" i="48"/>
  <c r="G176" i="48"/>
  <c r="G175" i="48"/>
  <c r="G174" i="48"/>
  <c r="G172" i="48" s="1"/>
  <c r="H172" i="48" s="1"/>
  <c r="G173" i="48"/>
  <c r="G171" i="48"/>
  <c r="G170" i="48"/>
  <c r="G169" i="48"/>
  <c r="G168" i="48"/>
  <c r="G167" i="48"/>
  <c r="G166" i="48"/>
  <c r="F159" i="48"/>
  <c r="G159" i="48" s="1"/>
  <c r="H159" i="48" s="1"/>
  <c r="H154" i="48"/>
  <c r="F154" i="48"/>
  <c r="G154" i="48" s="1"/>
  <c r="G149" i="48"/>
  <c r="H149" i="48" s="1"/>
  <c r="F149" i="48"/>
  <c r="F144" i="48"/>
  <c r="G144" i="48" s="1"/>
  <c r="H144" i="48" s="1"/>
  <c r="F139" i="48"/>
  <c r="G139" i="48" s="1"/>
  <c r="H139" i="48" s="1"/>
  <c r="F134" i="48"/>
  <c r="G134" i="48" s="1"/>
  <c r="H134" i="48" s="1"/>
  <c r="F129" i="48"/>
  <c r="G129" i="48" s="1"/>
  <c r="H129" i="48" s="1"/>
  <c r="F124" i="48"/>
  <c r="G124" i="48" s="1"/>
  <c r="H124" i="48" s="1"/>
  <c r="F119" i="48"/>
  <c r="G119" i="48" s="1"/>
  <c r="H114" i="48"/>
  <c r="F114" i="48"/>
  <c r="G114" i="48" s="1"/>
  <c r="S112" i="48"/>
  <c r="O112" i="48"/>
  <c r="R112" i="48" s="1"/>
  <c r="F112" i="48" s="1"/>
  <c r="G112" i="48" s="1"/>
  <c r="H112" i="48" s="1"/>
  <c r="S111" i="48"/>
  <c r="O111" i="48"/>
  <c r="R111" i="48" s="1"/>
  <c r="F111" i="48" s="1"/>
  <c r="G111" i="48" s="1"/>
  <c r="H111" i="48" s="1"/>
  <c r="S110" i="48"/>
  <c r="O110" i="48"/>
  <c r="R110" i="48" s="1"/>
  <c r="F110" i="48" s="1"/>
  <c r="G110" i="48" s="1"/>
  <c r="H110" i="48" s="1"/>
  <c r="S109" i="48"/>
  <c r="R109" i="48"/>
  <c r="F109" i="48" s="1"/>
  <c r="G109" i="48" s="1"/>
  <c r="H109" i="48" s="1"/>
  <c r="O109" i="48"/>
  <c r="S108" i="48"/>
  <c r="O108" i="48"/>
  <c r="R108" i="48" s="1"/>
  <c r="F108" i="48" s="1"/>
  <c r="G108" i="48" s="1"/>
  <c r="H108" i="48" s="1"/>
  <c r="S107" i="48"/>
  <c r="O107" i="48"/>
  <c r="R107" i="48" s="1"/>
  <c r="F107" i="48" s="1"/>
  <c r="G107" i="48" s="1"/>
  <c r="H107" i="48" s="1"/>
  <c r="S106" i="48"/>
  <c r="O106" i="48"/>
  <c r="R106" i="48" s="1"/>
  <c r="F106" i="48" s="1"/>
  <c r="G106" i="48" s="1"/>
  <c r="H106" i="48" s="1"/>
  <c r="S105" i="48"/>
  <c r="O105" i="48"/>
  <c r="R105" i="48" s="1"/>
  <c r="F105" i="48" s="1"/>
  <c r="G105" i="48" s="1"/>
  <c r="H105" i="48" s="1"/>
  <c r="S104" i="48"/>
  <c r="O104" i="48"/>
  <c r="R104" i="48" s="1"/>
  <c r="F104" i="48" s="1"/>
  <c r="G104" i="48" s="1"/>
  <c r="H104" i="48" s="1"/>
  <c r="S103" i="48"/>
  <c r="O103" i="48"/>
  <c r="R103" i="48" s="1"/>
  <c r="F103" i="48" s="1"/>
  <c r="G103" i="48" s="1"/>
  <c r="H103" i="48" s="1"/>
  <c r="S102" i="48"/>
  <c r="O102" i="48"/>
  <c r="R102" i="48" s="1"/>
  <c r="F102" i="48" s="1"/>
  <c r="G102" i="48" s="1"/>
  <c r="H102" i="48" s="1"/>
  <c r="S101" i="48"/>
  <c r="R101" i="48"/>
  <c r="F101" i="48" s="1"/>
  <c r="G101" i="48" s="1"/>
  <c r="H101" i="48" s="1"/>
  <c r="O101" i="48"/>
  <c r="S100" i="48"/>
  <c r="O100" i="48"/>
  <c r="R100" i="48" s="1"/>
  <c r="F100" i="48" s="1"/>
  <c r="G100" i="48" s="1"/>
  <c r="H100" i="48" s="1"/>
  <c r="S99" i="48"/>
  <c r="O99" i="48"/>
  <c r="R99" i="48" s="1"/>
  <c r="F99" i="48" s="1"/>
  <c r="G99" i="48" s="1"/>
  <c r="H99" i="48" s="1"/>
  <c r="S98" i="48"/>
  <c r="O98" i="48"/>
  <c r="R98" i="48" s="1"/>
  <c r="F98" i="48" s="1"/>
  <c r="G98" i="48" s="1"/>
  <c r="H98" i="48" s="1"/>
  <c r="S97" i="48"/>
  <c r="O97" i="48"/>
  <c r="R97" i="48" s="1"/>
  <c r="F97" i="48" s="1"/>
  <c r="G97" i="48" s="1"/>
  <c r="H97" i="48" s="1"/>
  <c r="S96" i="48"/>
  <c r="O96" i="48"/>
  <c r="R96" i="48" s="1"/>
  <c r="F96" i="48" s="1"/>
  <c r="G96" i="48" s="1"/>
  <c r="H96" i="48" s="1"/>
  <c r="S95" i="48"/>
  <c r="O95" i="48"/>
  <c r="R95" i="48" s="1"/>
  <c r="F95" i="48" s="1"/>
  <c r="G95" i="48" s="1"/>
  <c r="H95" i="48" s="1"/>
  <c r="S94" i="48"/>
  <c r="O94" i="48"/>
  <c r="R94" i="48" s="1"/>
  <c r="F94" i="48" s="1"/>
  <c r="G94" i="48" s="1"/>
  <c r="H94" i="48" s="1"/>
  <c r="S93" i="48"/>
  <c r="R93" i="48"/>
  <c r="F93" i="48" s="1"/>
  <c r="G93" i="48" s="1"/>
  <c r="H93" i="48" s="1"/>
  <c r="O93" i="48"/>
  <c r="S92" i="48"/>
  <c r="O92" i="48"/>
  <c r="R92" i="48" s="1"/>
  <c r="F92" i="48" s="1"/>
  <c r="G92" i="48" s="1"/>
  <c r="H92" i="48" s="1"/>
  <c r="S91" i="48"/>
  <c r="O91" i="48"/>
  <c r="R91" i="48" s="1"/>
  <c r="F91" i="48" s="1"/>
  <c r="G91" i="48" s="1"/>
  <c r="H91" i="48" s="1"/>
  <c r="S90" i="48"/>
  <c r="O90" i="48"/>
  <c r="R90" i="48" s="1"/>
  <c r="F90" i="48" s="1"/>
  <c r="G90" i="48" s="1"/>
  <c r="H90" i="48" s="1"/>
  <c r="S89" i="48"/>
  <c r="O89" i="48"/>
  <c r="R89" i="48" s="1"/>
  <c r="F89" i="48" s="1"/>
  <c r="G89" i="48" s="1"/>
  <c r="H89" i="48" s="1"/>
  <c r="S88" i="48"/>
  <c r="O88" i="48"/>
  <c r="R88" i="48" s="1"/>
  <c r="F88" i="48" s="1"/>
  <c r="G88" i="48" s="1"/>
  <c r="H88" i="48" s="1"/>
  <c r="S87" i="48"/>
  <c r="O87" i="48"/>
  <c r="R87" i="48" s="1"/>
  <c r="F87" i="48" s="1"/>
  <c r="G87" i="48" s="1"/>
  <c r="H87" i="48" s="1"/>
  <c r="S86" i="48"/>
  <c r="O86" i="48"/>
  <c r="R86" i="48" s="1"/>
  <c r="F86" i="48" s="1"/>
  <c r="G86" i="48" s="1"/>
  <c r="H86" i="48" s="1"/>
  <c r="S85" i="48"/>
  <c r="R85" i="48"/>
  <c r="F85" i="48" s="1"/>
  <c r="G85" i="48" s="1"/>
  <c r="H85" i="48" s="1"/>
  <c r="O85" i="48"/>
  <c r="S84" i="48"/>
  <c r="O84" i="48"/>
  <c r="R84" i="48" s="1"/>
  <c r="F84" i="48" s="1"/>
  <c r="G84" i="48" s="1"/>
  <c r="G82" i="48"/>
  <c r="H82" i="48" s="1"/>
  <c r="G81" i="48"/>
  <c r="H81" i="48" s="1"/>
  <c r="G80" i="48"/>
  <c r="H80" i="48" s="1"/>
  <c r="G79" i="48"/>
  <c r="H79" i="48" s="1"/>
  <c r="G78" i="48"/>
  <c r="H78" i="48" s="1"/>
  <c r="G77" i="48"/>
  <c r="H77" i="48" s="1"/>
  <c r="G76" i="48"/>
  <c r="H76" i="48" s="1"/>
  <c r="G75" i="48"/>
  <c r="H75" i="48" s="1"/>
  <c r="G74" i="48"/>
  <c r="H74" i="48" s="1"/>
  <c r="G73" i="48"/>
  <c r="H73" i="48" s="1"/>
  <c r="G72" i="48"/>
  <c r="H72" i="48" s="1"/>
  <c r="G71" i="48"/>
  <c r="H71" i="48" s="1"/>
  <c r="G70" i="48"/>
  <c r="H70" i="48" s="1"/>
  <c r="H69" i="48"/>
  <c r="G69" i="48"/>
  <c r="G68" i="48"/>
  <c r="H68" i="48" s="1"/>
  <c r="G67" i="48"/>
  <c r="H67" i="48" s="1"/>
  <c r="G66" i="48"/>
  <c r="H66" i="48" s="1"/>
  <c r="G65" i="48"/>
  <c r="H65" i="48" s="1"/>
  <c r="G64" i="48"/>
  <c r="H64" i="48" s="1"/>
  <c r="G63" i="48"/>
  <c r="H63" i="48" s="1"/>
  <c r="G62" i="48"/>
  <c r="H62" i="48" s="1"/>
  <c r="G61" i="48"/>
  <c r="H61" i="48" s="1"/>
  <c r="G60" i="48"/>
  <c r="H60" i="48" s="1"/>
  <c r="G59" i="48"/>
  <c r="H59" i="48" s="1"/>
  <c r="G58" i="48"/>
  <c r="H58" i="48" s="1"/>
  <c r="G57" i="48"/>
  <c r="H57" i="48" s="1"/>
  <c r="G56" i="48"/>
  <c r="H56" i="48" s="1"/>
  <c r="G54" i="48"/>
  <c r="H54" i="48" s="1"/>
  <c r="G53" i="48"/>
  <c r="H53" i="48" s="1"/>
  <c r="G52" i="48"/>
  <c r="H52" i="48" s="1"/>
  <c r="G51" i="48"/>
  <c r="H51" i="48" s="1"/>
  <c r="G50" i="48"/>
  <c r="H50" i="48" s="1"/>
  <c r="G49" i="48"/>
  <c r="H49" i="48" s="1"/>
  <c r="G48" i="48"/>
  <c r="H48" i="48" s="1"/>
  <c r="G47" i="48"/>
  <c r="H47" i="48" s="1"/>
  <c r="G46" i="48"/>
  <c r="H46" i="48" s="1"/>
  <c r="H45" i="48"/>
  <c r="G45" i="48"/>
  <c r="G43" i="48"/>
  <c r="H43" i="48" s="1"/>
  <c r="G42" i="48"/>
  <c r="H42" i="48" s="1"/>
  <c r="G41" i="48"/>
  <c r="H41" i="48" s="1"/>
  <c r="G40" i="48"/>
  <c r="H40" i="48" s="1"/>
  <c r="G39" i="48"/>
  <c r="H39" i="48" s="1"/>
  <c r="G38" i="48"/>
  <c r="H38" i="48" s="1"/>
  <c r="H37" i="48"/>
  <c r="G37" i="48"/>
  <c r="G36" i="48"/>
  <c r="H36" i="48" s="1"/>
  <c r="G35" i="48"/>
  <c r="H35" i="48" s="1"/>
  <c r="G34" i="48"/>
  <c r="H34" i="48" s="1"/>
  <c r="G32" i="48"/>
  <c r="H32" i="48" s="1"/>
  <c r="G31" i="48"/>
  <c r="H31" i="48" s="1"/>
  <c r="G30" i="48"/>
  <c r="H30" i="48" s="1"/>
  <c r="H29" i="48"/>
  <c r="G29" i="48"/>
  <c r="G28" i="48"/>
  <c r="H28" i="48" s="1"/>
  <c r="G27" i="48"/>
  <c r="H27" i="48" s="1"/>
  <c r="G26" i="48"/>
  <c r="H26" i="48" s="1"/>
  <c r="G25" i="48"/>
  <c r="H25" i="48" s="1"/>
  <c r="G24" i="48"/>
  <c r="H24" i="48" s="1"/>
  <c r="G23" i="48"/>
  <c r="H23" i="48" s="1"/>
  <c r="G20" i="48"/>
  <c r="H20" i="48" s="1"/>
  <c r="G19" i="48"/>
  <c r="H19" i="48" s="1"/>
  <c r="G18" i="48"/>
  <c r="H18" i="48" s="1"/>
  <c r="G17" i="48"/>
  <c r="H17" i="48" s="1"/>
  <c r="G16" i="48"/>
  <c r="H16" i="48" s="1"/>
  <c r="G15" i="48"/>
  <c r="H15" i="48" s="1"/>
  <c r="G14" i="48"/>
  <c r="H14" i="48" s="1"/>
  <c r="G13" i="48"/>
  <c r="H13" i="48" s="1"/>
  <c r="G12" i="48"/>
  <c r="H12" i="48" s="1"/>
  <c r="G11" i="48"/>
  <c r="F258" i="47"/>
  <c r="G258" i="47" s="1"/>
  <c r="H258" i="47" s="1"/>
  <c r="F257" i="47"/>
  <c r="G257" i="47" s="1"/>
  <c r="H257" i="47" s="1"/>
  <c r="F256" i="47"/>
  <c r="G256" i="47" s="1"/>
  <c r="H256" i="47" s="1"/>
  <c r="F255" i="47"/>
  <c r="G255" i="47" s="1"/>
  <c r="H255" i="47" s="1"/>
  <c r="F254" i="47"/>
  <c r="G254" i="47" s="1"/>
  <c r="F252" i="47"/>
  <c r="G252" i="47" s="1"/>
  <c r="H252" i="47" s="1"/>
  <c r="F251" i="47"/>
  <c r="G251" i="47" s="1"/>
  <c r="H251" i="47" s="1"/>
  <c r="F250" i="47"/>
  <c r="G250" i="47" s="1"/>
  <c r="H250" i="47" s="1"/>
  <c r="F249" i="47"/>
  <c r="G249" i="47" s="1"/>
  <c r="H249" i="47" s="1"/>
  <c r="F248" i="47"/>
  <c r="G248" i="47" s="1"/>
  <c r="H248" i="47" s="1"/>
  <c r="F247" i="47"/>
  <c r="G247" i="47" s="1"/>
  <c r="H247" i="47" s="1"/>
  <c r="F246" i="47"/>
  <c r="G246" i="47" s="1"/>
  <c r="H246" i="47" s="1"/>
  <c r="F245" i="47"/>
  <c r="G245" i="47" s="1"/>
  <c r="H245" i="47" s="1"/>
  <c r="F244" i="47"/>
  <c r="G244" i="47" s="1"/>
  <c r="H244" i="47" s="1"/>
  <c r="F243" i="47"/>
  <c r="G243" i="47" s="1"/>
  <c r="H243" i="47" s="1"/>
  <c r="F242" i="47"/>
  <c r="G242" i="47" s="1"/>
  <c r="H242" i="47" s="1"/>
  <c r="F241" i="47"/>
  <c r="G241" i="47" s="1"/>
  <c r="H241" i="47" s="1"/>
  <c r="F240" i="47"/>
  <c r="G240" i="47" s="1"/>
  <c r="H240" i="47" s="1"/>
  <c r="G239" i="47"/>
  <c r="H239" i="47" s="1"/>
  <c r="F239" i="47"/>
  <c r="F238" i="47"/>
  <c r="G238" i="47" s="1"/>
  <c r="F237" i="47"/>
  <c r="G237" i="47" s="1"/>
  <c r="H237" i="47" s="1"/>
  <c r="F236" i="47"/>
  <c r="G236" i="47" s="1"/>
  <c r="H236" i="47" s="1"/>
  <c r="G234" i="47"/>
  <c r="G233" i="47"/>
  <c r="G232" i="47"/>
  <c r="G231" i="47"/>
  <c r="G228" i="47" s="1"/>
  <c r="H228" i="47" s="1"/>
  <c r="G230" i="47"/>
  <c r="G229" i="47"/>
  <c r="G227" i="47"/>
  <c r="G226" i="47"/>
  <c r="G225" i="47"/>
  <c r="G224" i="47"/>
  <c r="G223" i="47"/>
  <c r="G221" i="47" s="1"/>
  <c r="H221" i="47" s="1"/>
  <c r="G222" i="47"/>
  <c r="G220" i="47"/>
  <c r="G219" i="47"/>
  <c r="G218" i="47"/>
  <c r="G217" i="47"/>
  <c r="G216" i="47"/>
  <c r="G215" i="47"/>
  <c r="G214" i="47" s="1"/>
  <c r="H214" i="47" s="1"/>
  <c r="G213" i="47"/>
  <c r="G212" i="47"/>
  <c r="G211" i="47"/>
  <c r="G210" i="47"/>
  <c r="G209" i="47"/>
  <c r="G208" i="47"/>
  <c r="G207" i="47"/>
  <c r="H207" i="47" s="1"/>
  <c r="G206" i="47"/>
  <c r="G205" i="47"/>
  <c r="G204" i="47"/>
  <c r="G203" i="47"/>
  <c r="G200" i="47" s="1"/>
  <c r="H200" i="47" s="1"/>
  <c r="G202" i="47"/>
  <c r="G201" i="47"/>
  <c r="G199" i="47"/>
  <c r="G198" i="47"/>
  <c r="G197" i="47"/>
  <c r="G196" i="47"/>
  <c r="G195" i="47"/>
  <c r="G193" i="47" s="1"/>
  <c r="H193" i="47" s="1"/>
  <c r="G194" i="47"/>
  <c r="G192" i="47"/>
  <c r="G191" i="47"/>
  <c r="G190" i="47"/>
  <c r="G189" i="47"/>
  <c r="G188" i="47"/>
  <c r="G187" i="47"/>
  <c r="G186" i="47" s="1"/>
  <c r="H186" i="47" s="1"/>
  <c r="G185" i="47"/>
  <c r="G184" i="47"/>
  <c r="G183" i="47"/>
  <c r="G182" i="47"/>
  <c r="G181" i="47"/>
  <c r="G180" i="47"/>
  <c r="G179" i="47"/>
  <c r="H179" i="47" s="1"/>
  <c r="G178" i="47"/>
  <c r="G177" i="47"/>
  <c r="G176" i="47"/>
  <c r="G175" i="47"/>
  <c r="G172" i="47" s="1"/>
  <c r="H172" i="47" s="1"/>
  <c r="G174" i="47"/>
  <c r="G173" i="47"/>
  <c r="G171" i="47"/>
  <c r="G170" i="47"/>
  <c r="G169" i="47"/>
  <c r="G168" i="47"/>
  <c r="G167" i="47"/>
  <c r="G165" i="47" s="1"/>
  <c r="G164" i="47" s="1"/>
  <c r="G166" i="47"/>
  <c r="F159" i="47"/>
  <c r="G159" i="47" s="1"/>
  <c r="H159" i="47" s="1"/>
  <c r="F154" i="47"/>
  <c r="G154" i="47" s="1"/>
  <c r="H154" i="47" s="1"/>
  <c r="F149" i="47"/>
  <c r="G149" i="47" s="1"/>
  <c r="H149" i="47" s="1"/>
  <c r="F144" i="47"/>
  <c r="G144" i="47" s="1"/>
  <c r="H144" i="47" s="1"/>
  <c r="F139" i="47"/>
  <c r="G139" i="47" s="1"/>
  <c r="H139" i="47" s="1"/>
  <c r="F134" i="47"/>
  <c r="G134" i="47" s="1"/>
  <c r="H134" i="47" s="1"/>
  <c r="F129" i="47"/>
  <c r="G129" i="47" s="1"/>
  <c r="H129" i="47" s="1"/>
  <c r="F124" i="47"/>
  <c r="G124" i="47" s="1"/>
  <c r="H124" i="47" s="1"/>
  <c r="G119" i="47"/>
  <c r="H119" i="47" s="1"/>
  <c r="F119" i="47"/>
  <c r="F114" i="47"/>
  <c r="G114" i="47" s="1"/>
  <c r="S112" i="47"/>
  <c r="R112" i="47"/>
  <c r="F112" i="47" s="1"/>
  <c r="G112" i="47" s="1"/>
  <c r="H112" i="47" s="1"/>
  <c r="O112" i="47"/>
  <c r="S111" i="47"/>
  <c r="R111" i="47"/>
  <c r="F111" i="47" s="1"/>
  <c r="G111" i="47" s="1"/>
  <c r="H111" i="47" s="1"/>
  <c r="O111" i="47"/>
  <c r="S110" i="47"/>
  <c r="O110" i="47"/>
  <c r="R110" i="47" s="1"/>
  <c r="F110" i="47" s="1"/>
  <c r="G110" i="47" s="1"/>
  <c r="H110" i="47" s="1"/>
  <c r="S109" i="47"/>
  <c r="O109" i="47"/>
  <c r="R109" i="47" s="1"/>
  <c r="F109" i="47" s="1"/>
  <c r="G109" i="47" s="1"/>
  <c r="H109" i="47" s="1"/>
  <c r="S108" i="47"/>
  <c r="O108" i="47"/>
  <c r="R108" i="47" s="1"/>
  <c r="F108" i="47" s="1"/>
  <c r="G108" i="47" s="1"/>
  <c r="H108" i="47" s="1"/>
  <c r="S107" i="47"/>
  <c r="O107" i="47"/>
  <c r="R107" i="47" s="1"/>
  <c r="F107" i="47" s="1"/>
  <c r="G107" i="47" s="1"/>
  <c r="H107" i="47" s="1"/>
  <c r="S106" i="47"/>
  <c r="R106" i="47"/>
  <c r="F106" i="47" s="1"/>
  <c r="G106" i="47" s="1"/>
  <c r="H106" i="47" s="1"/>
  <c r="O106" i="47"/>
  <c r="S105" i="47"/>
  <c r="O105" i="47"/>
  <c r="R105" i="47" s="1"/>
  <c r="F105" i="47" s="1"/>
  <c r="G105" i="47" s="1"/>
  <c r="H105" i="47" s="1"/>
  <c r="S104" i="47"/>
  <c r="O104" i="47"/>
  <c r="R104" i="47" s="1"/>
  <c r="F104" i="47" s="1"/>
  <c r="G104" i="47" s="1"/>
  <c r="H104" i="47" s="1"/>
  <c r="S103" i="47"/>
  <c r="O103" i="47"/>
  <c r="R103" i="47" s="1"/>
  <c r="F103" i="47" s="1"/>
  <c r="G103" i="47" s="1"/>
  <c r="H103" i="47" s="1"/>
  <c r="S102" i="47"/>
  <c r="O102" i="47"/>
  <c r="R102" i="47" s="1"/>
  <c r="F102" i="47" s="1"/>
  <c r="G102" i="47" s="1"/>
  <c r="H102" i="47" s="1"/>
  <c r="S101" i="47"/>
  <c r="O101" i="47"/>
  <c r="R101" i="47" s="1"/>
  <c r="F101" i="47" s="1"/>
  <c r="G101" i="47" s="1"/>
  <c r="H101" i="47" s="1"/>
  <c r="S100" i="47"/>
  <c r="R100" i="47"/>
  <c r="F100" i="47" s="1"/>
  <c r="G100" i="47" s="1"/>
  <c r="H100" i="47" s="1"/>
  <c r="O100" i="47"/>
  <c r="S99" i="47"/>
  <c r="O99" i="47"/>
  <c r="R99" i="47" s="1"/>
  <c r="F99" i="47" s="1"/>
  <c r="G99" i="47" s="1"/>
  <c r="H99" i="47" s="1"/>
  <c r="S98" i="47"/>
  <c r="O98" i="47"/>
  <c r="R98" i="47" s="1"/>
  <c r="F98" i="47" s="1"/>
  <c r="G98" i="47" s="1"/>
  <c r="H98" i="47" s="1"/>
  <c r="S97" i="47"/>
  <c r="O97" i="47"/>
  <c r="R97" i="47" s="1"/>
  <c r="F97" i="47" s="1"/>
  <c r="G97" i="47" s="1"/>
  <c r="H97" i="47" s="1"/>
  <c r="S96" i="47"/>
  <c r="R96" i="47"/>
  <c r="F96" i="47" s="1"/>
  <c r="G96" i="47" s="1"/>
  <c r="H96" i="47" s="1"/>
  <c r="O96" i="47"/>
  <c r="S95" i="47"/>
  <c r="R95" i="47"/>
  <c r="F95" i="47" s="1"/>
  <c r="G95" i="47" s="1"/>
  <c r="H95" i="47" s="1"/>
  <c r="O95" i="47"/>
  <c r="S94" i="47"/>
  <c r="O94" i="47"/>
  <c r="R94" i="47" s="1"/>
  <c r="F94" i="47" s="1"/>
  <c r="G94" i="47" s="1"/>
  <c r="H94" i="47" s="1"/>
  <c r="S93" i="47"/>
  <c r="O93" i="47"/>
  <c r="R93" i="47" s="1"/>
  <c r="F93" i="47" s="1"/>
  <c r="G93" i="47" s="1"/>
  <c r="H93" i="47" s="1"/>
  <c r="S92" i="47"/>
  <c r="O92" i="47"/>
  <c r="R92" i="47" s="1"/>
  <c r="F92" i="47" s="1"/>
  <c r="G92" i="47" s="1"/>
  <c r="H92" i="47" s="1"/>
  <c r="S91" i="47"/>
  <c r="O91" i="47"/>
  <c r="R91" i="47" s="1"/>
  <c r="F91" i="47" s="1"/>
  <c r="G91" i="47" s="1"/>
  <c r="H91" i="47" s="1"/>
  <c r="S90" i="47"/>
  <c r="R90" i="47"/>
  <c r="F90" i="47" s="1"/>
  <c r="G90" i="47" s="1"/>
  <c r="H90" i="47" s="1"/>
  <c r="O90" i="47"/>
  <c r="S89" i="47"/>
  <c r="O89" i="47"/>
  <c r="R89" i="47" s="1"/>
  <c r="F89" i="47" s="1"/>
  <c r="G89" i="47" s="1"/>
  <c r="H89" i="47" s="1"/>
  <c r="S88" i="47"/>
  <c r="O88" i="47"/>
  <c r="R88" i="47" s="1"/>
  <c r="F88" i="47" s="1"/>
  <c r="G88" i="47" s="1"/>
  <c r="H88" i="47" s="1"/>
  <c r="S87" i="47"/>
  <c r="O87" i="47"/>
  <c r="R87" i="47" s="1"/>
  <c r="F87" i="47" s="1"/>
  <c r="G87" i="47" s="1"/>
  <c r="H87" i="47" s="1"/>
  <c r="S86" i="47"/>
  <c r="O86" i="47"/>
  <c r="R86" i="47" s="1"/>
  <c r="F86" i="47" s="1"/>
  <c r="G86" i="47" s="1"/>
  <c r="H86" i="47" s="1"/>
  <c r="S85" i="47"/>
  <c r="O85" i="47"/>
  <c r="R85" i="47" s="1"/>
  <c r="F85" i="47" s="1"/>
  <c r="G85" i="47" s="1"/>
  <c r="H85" i="47" s="1"/>
  <c r="S84" i="47"/>
  <c r="R84" i="47"/>
  <c r="F84" i="47" s="1"/>
  <c r="G84" i="47" s="1"/>
  <c r="O84" i="47"/>
  <c r="G82" i="47"/>
  <c r="H82" i="47" s="1"/>
  <c r="G81" i="47"/>
  <c r="H81" i="47" s="1"/>
  <c r="G80" i="47"/>
  <c r="H80" i="47" s="1"/>
  <c r="G79" i="47"/>
  <c r="H79" i="47" s="1"/>
  <c r="G78" i="47"/>
  <c r="H78" i="47" s="1"/>
  <c r="G77" i="47"/>
  <c r="H77" i="47" s="1"/>
  <c r="G76" i="47"/>
  <c r="H76" i="47" s="1"/>
  <c r="G75" i="47"/>
  <c r="H75" i="47" s="1"/>
  <c r="G74" i="47"/>
  <c r="H74" i="47" s="1"/>
  <c r="G73" i="47"/>
  <c r="H73" i="47" s="1"/>
  <c r="G72" i="47"/>
  <c r="H72" i="47" s="1"/>
  <c r="G71" i="47"/>
  <c r="H71" i="47" s="1"/>
  <c r="H70" i="47"/>
  <c r="G70" i="47"/>
  <c r="G69" i="47"/>
  <c r="H69" i="47" s="1"/>
  <c r="G68" i="47"/>
  <c r="H68" i="47" s="1"/>
  <c r="G67" i="47"/>
  <c r="H67" i="47" s="1"/>
  <c r="G66" i="47"/>
  <c r="H66" i="47" s="1"/>
  <c r="G65" i="47"/>
  <c r="H65" i="47" s="1"/>
  <c r="G64" i="47"/>
  <c r="H64" i="47" s="1"/>
  <c r="G63" i="47"/>
  <c r="H63" i="47" s="1"/>
  <c r="G62" i="47"/>
  <c r="H62" i="47" s="1"/>
  <c r="G61" i="47"/>
  <c r="H61" i="47" s="1"/>
  <c r="G60" i="47"/>
  <c r="H60" i="47" s="1"/>
  <c r="G59" i="47"/>
  <c r="H59" i="47" s="1"/>
  <c r="G58" i="47"/>
  <c r="H58" i="47" s="1"/>
  <c r="G57" i="47"/>
  <c r="H57" i="47" s="1"/>
  <c r="G56" i="47"/>
  <c r="H56" i="47" s="1"/>
  <c r="G54" i="47"/>
  <c r="H54" i="47" s="1"/>
  <c r="G53" i="47"/>
  <c r="H53" i="47" s="1"/>
  <c r="G52" i="47"/>
  <c r="H52" i="47" s="1"/>
  <c r="G51" i="47"/>
  <c r="H51" i="47" s="1"/>
  <c r="G50" i="47"/>
  <c r="H50" i="47" s="1"/>
  <c r="G49" i="47"/>
  <c r="H49" i="47" s="1"/>
  <c r="G48" i="47"/>
  <c r="H48" i="47" s="1"/>
  <c r="G47" i="47"/>
  <c r="H47" i="47" s="1"/>
  <c r="G46" i="47"/>
  <c r="H46" i="47" s="1"/>
  <c r="H44" i="47" s="1"/>
  <c r="G45" i="47"/>
  <c r="H45" i="47" s="1"/>
  <c r="G43" i="47"/>
  <c r="H43" i="47" s="1"/>
  <c r="G42" i="47"/>
  <c r="H42" i="47" s="1"/>
  <c r="G41" i="47"/>
  <c r="H41" i="47" s="1"/>
  <c r="G40" i="47"/>
  <c r="H40" i="47" s="1"/>
  <c r="G39" i="47"/>
  <c r="H39" i="47" s="1"/>
  <c r="G38" i="47"/>
  <c r="H38" i="47" s="1"/>
  <c r="G37" i="47"/>
  <c r="H37" i="47" s="1"/>
  <c r="G36" i="47"/>
  <c r="H36" i="47" s="1"/>
  <c r="G35" i="47"/>
  <c r="H35" i="47" s="1"/>
  <c r="G34" i="47"/>
  <c r="H34" i="47" s="1"/>
  <c r="G32" i="47"/>
  <c r="H32" i="47" s="1"/>
  <c r="G31" i="47"/>
  <c r="H31" i="47" s="1"/>
  <c r="H30" i="47"/>
  <c r="G30" i="47"/>
  <c r="G29" i="47"/>
  <c r="H29" i="47" s="1"/>
  <c r="G28" i="47"/>
  <c r="H28" i="47" s="1"/>
  <c r="G27" i="47"/>
  <c r="H27" i="47" s="1"/>
  <c r="G26" i="47"/>
  <c r="H26" i="47" s="1"/>
  <c r="G25" i="47"/>
  <c r="H25" i="47" s="1"/>
  <c r="G24" i="47"/>
  <c r="H24" i="47" s="1"/>
  <c r="G23" i="47"/>
  <c r="H23" i="47" s="1"/>
  <c r="G20" i="47"/>
  <c r="H20" i="47" s="1"/>
  <c r="G19" i="47"/>
  <c r="H19" i="47" s="1"/>
  <c r="G18" i="47"/>
  <c r="H18" i="47" s="1"/>
  <c r="G17" i="47"/>
  <c r="H17" i="47" s="1"/>
  <c r="G16" i="47"/>
  <c r="H16" i="47" s="1"/>
  <c r="G15" i="47"/>
  <c r="H15" i="47" s="1"/>
  <c r="G14" i="47"/>
  <c r="H14" i="47" s="1"/>
  <c r="G13" i="47"/>
  <c r="H13" i="47" s="1"/>
  <c r="G12" i="47"/>
  <c r="H12" i="47" s="1"/>
  <c r="G11" i="47"/>
  <c r="H11" i="47" s="1"/>
  <c r="G258" i="46"/>
  <c r="H258" i="46" s="1"/>
  <c r="F258" i="46"/>
  <c r="G257" i="46"/>
  <c r="H257" i="46" s="1"/>
  <c r="F257" i="46"/>
  <c r="F256" i="46"/>
  <c r="G256" i="46" s="1"/>
  <c r="H256" i="46" s="1"/>
  <c r="F255" i="46"/>
  <c r="G255" i="46" s="1"/>
  <c r="H255" i="46" s="1"/>
  <c r="G254" i="46"/>
  <c r="H254" i="46" s="1"/>
  <c r="H253" i="46" s="1"/>
  <c r="F254" i="46"/>
  <c r="F252" i="46"/>
  <c r="G252" i="46" s="1"/>
  <c r="H252" i="46" s="1"/>
  <c r="G251" i="46"/>
  <c r="H251" i="46" s="1"/>
  <c r="F251" i="46"/>
  <c r="F250" i="46"/>
  <c r="G250" i="46" s="1"/>
  <c r="H250" i="46" s="1"/>
  <c r="F249" i="46"/>
  <c r="G249" i="46" s="1"/>
  <c r="H249" i="46" s="1"/>
  <c r="F248" i="46"/>
  <c r="G248" i="46" s="1"/>
  <c r="H248" i="46" s="1"/>
  <c r="F247" i="46"/>
  <c r="G247" i="46" s="1"/>
  <c r="H247" i="46" s="1"/>
  <c r="F246" i="46"/>
  <c r="G246" i="46" s="1"/>
  <c r="H246" i="46" s="1"/>
  <c r="F245" i="46"/>
  <c r="G245" i="46" s="1"/>
  <c r="H245" i="46" s="1"/>
  <c r="F244" i="46"/>
  <c r="G244" i="46" s="1"/>
  <c r="H244" i="46" s="1"/>
  <c r="G243" i="46"/>
  <c r="H243" i="46" s="1"/>
  <c r="F243" i="46"/>
  <c r="F242" i="46"/>
  <c r="G242" i="46" s="1"/>
  <c r="H242" i="46" s="1"/>
  <c r="F241" i="46"/>
  <c r="G241" i="46" s="1"/>
  <c r="H241" i="46" s="1"/>
  <c r="F240" i="46"/>
  <c r="G240" i="46" s="1"/>
  <c r="H240" i="46" s="1"/>
  <c r="F239" i="46"/>
  <c r="G239" i="46" s="1"/>
  <c r="H239" i="46" s="1"/>
  <c r="F238" i="46"/>
  <c r="G238" i="46" s="1"/>
  <c r="F237" i="46"/>
  <c r="G237" i="46" s="1"/>
  <c r="H237" i="46" s="1"/>
  <c r="F236" i="46"/>
  <c r="G236" i="46" s="1"/>
  <c r="H236" i="46" s="1"/>
  <c r="G234" i="46"/>
  <c r="G233" i="46"/>
  <c r="G232" i="46"/>
  <c r="G231" i="46"/>
  <c r="G230" i="46"/>
  <c r="G228" i="46" s="1"/>
  <c r="H228" i="46" s="1"/>
  <c r="G229" i="46"/>
  <c r="G227" i="46"/>
  <c r="G226" i="46"/>
  <c r="G225" i="46"/>
  <c r="G224" i="46"/>
  <c r="G223" i="46"/>
  <c r="G222" i="46"/>
  <c r="G221" i="46" s="1"/>
  <c r="H221" i="46" s="1"/>
  <c r="G220" i="46"/>
  <c r="G219" i="46"/>
  <c r="G218" i="46"/>
  <c r="G217" i="46"/>
  <c r="G216" i="46"/>
  <c r="G215" i="46"/>
  <c r="G214" i="46"/>
  <c r="H214" i="46" s="1"/>
  <c r="G213" i="46"/>
  <c r="G212" i="46"/>
  <c r="G211" i="46"/>
  <c r="G210" i="46"/>
  <c r="G209" i="46"/>
  <c r="G208" i="46"/>
  <c r="G207" i="46" s="1"/>
  <c r="H207" i="46" s="1"/>
  <c r="G206" i="46"/>
  <c r="G205" i="46"/>
  <c r="G204" i="46"/>
  <c r="G203" i="46"/>
  <c r="G202" i="46"/>
  <c r="G200" i="46" s="1"/>
  <c r="H200" i="46" s="1"/>
  <c r="G201" i="46"/>
  <c r="G199" i="46"/>
  <c r="G198" i="46"/>
  <c r="G197" i="46"/>
  <c r="G196" i="46"/>
  <c r="G195" i="46"/>
  <c r="G194" i="46"/>
  <c r="G193" i="46" s="1"/>
  <c r="H193" i="46" s="1"/>
  <c r="G192" i="46"/>
  <c r="G191" i="46"/>
  <c r="G190" i="46"/>
  <c r="G186" i="46" s="1"/>
  <c r="H186" i="46" s="1"/>
  <c r="G189" i="46"/>
  <c r="G188" i="46"/>
  <c r="G187" i="46"/>
  <c r="G185" i="46"/>
  <c r="G184" i="46"/>
  <c r="G183" i="46"/>
  <c r="G182" i="46"/>
  <c r="G181" i="46"/>
  <c r="G180" i="46"/>
  <c r="G179" i="46" s="1"/>
  <c r="H179" i="46" s="1"/>
  <c r="G178" i="46"/>
  <c r="G177" i="46"/>
  <c r="G176" i="46"/>
  <c r="G175" i="46"/>
  <c r="G174" i="46"/>
  <c r="G172" i="46" s="1"/>
  <c r="H172" i="46" s="1"/>
  <c r="G173" i="46"/>
  <c r="G171" i="46"/>
  <c r="G170" i="46"/>
  <c r="G169" i="46"/>
  <c r="G168" i="46"/>
  <c r="G167" i="46"/>
  <c r="G166" i="46"/>
  <c r="G165" i="46" s="1"/>
  <c r="F159" i="46"/>
  <c r="G159" i="46" s="1"/>
  <c r="H159" i="46" s="1"/>
  <c r="G154" i="46"/>
  <c r="H154" i="46" s="1"/>
  <c r="F154" i="46"/>
  <c r="F149" i="46"/>
  <c r="G149" i="46" s="1"/>
  <c r="H149" i="46" s="1"/>
  <c r="F144" i="46"/>
  <c r="G144" i="46" s="1"/>
  <c r="H144" i="46" s="1"/>
  <c r="G139" i="46"/>
  <c r="H139" i="46" s="1"/>
  <c r="F139" i="46"/>
  <c r="F134" i="46"/>
  <c r="G134" i="46" s="1"/>
  <c r="H134" i="46" s="1"/>
  <c r="F129" i="46"/>
  <c r="G129" i="46" s="1"/>
  <c r="H129" i="46" s="1"/>
  <c r="F124" i="46"/>
  <c r="G124" i="46" s="1"/>
  <c r="H124" i="46" s="1"/>
  <c r="F119" i="46"/>
  <c r="G119" i="46" s="1"/>
  <c r="H119" i="46" s="1"/>
  <c r="F114" i="46"/>
  <c r="G114" i="46" s="1"/>
  <c r="S112" i="46"/>
  <c r="O112" i="46"/>
  <c r="R112" i="46" s="1"/>
  <c r="F112" i="46" s="1"/>
  <c r="G112" i="46" s="1"/>
  <c r="H112" i="46" s="1"/>
  <c r="S111" i="46"/>
  <c r="O111" i="46"/>
  <c r="R111" i="46" s="1"/>
  <c r="F111" i="46" s="1"/>
  <c r="G111" i="46" s="1"/>
  <c r="H111" i="46" s="1"/>
  <c r="S110" i="46"/>
  <c r="R110" i="46"/>
  <c r="F110" i="46" s="1"/>
  <c r="G110" i="46" s="1"/>
  <c r="H110" i="46" s="1"/>
  <c r="O110" i="46"/>
  <c r="S109" i="46"/>
  <c r="O109" i="46"/>
  <c r="R109" i="46" s="1"/>
  <c r="F109" i="46" s="1"/>
  <c r="G109" i="46" s="1"/>
  <c r="H109" i="46" s="1"/>
  <c r="S108" i="46"/>
  <c r="O108" i="46"/>
  <c r="R108" i="46" s="1"/>
  <c r="F108" i="46" s="1"/>
  <c r="G108" i="46" s="1"/>
  <c r="H108" i="46" s="1"/>
  <c r="S107" i="46"/>
  <c r="O107" i="46"/>
  <c r="R107" i="46" s="1"/>
  <c r="F107" i="46" s="1"/>
  <c r="G107" i="46" s="1"/>
  <c r="H107" i="46" s="1"/>
  <c r="S106" i="46"/>
  <c r="O106" i="46"/>
  <c r="R106" i="46" s="1"/>
  <c r="F106" i="46" s="1"/>
  <c r="G106" i="46" s="1"/>
  <c r="H106" i="46" s="1"/>
  <c r="S105" i="46"/>
  <c r="O105" i="46"/>
  <c r="R105" i="46" s="1"/>
  <c r="F105" i="46" s="1"/>
  <c r="G105" i="46" s="1"/>
  <c r="H105" i="46" s="1"/>
  <c r="S104" i="46"/>
  <c r="O104" i="46"/>
  <c r="R104" i="46" s="1"/>
  <c r="F104" i="46" s="1"/>
  <c r="G104" i="46" s="1"/>
  <c r="H104" i="46" s="1"/>
  <c r="S103" i="46"/>
  <c r="O103" i="46"/>
  <c r="R103" i="46" s="1"/>
  <c r="F103" i="46" s="1"/>
  <c r="G103" i="46" s="1"/>
  <c r="H103" i="46" s="1"/>
  <c r="S102" i="46"/>
  <c r="R102" i="46"/>
  <c r="F102" i="46" s="1"/>
  <c r="G102" i="46" s="1"/>
  <c r="H102" i="46" s="1"/>
  <c r="O102" i="46"/>
  <c r="S101" i="46"/>
  <c r="O101" i="46"/>
  <c r="R101" i="46" s="1"/>
  <c r="F101" i="46" s="1"/>
  <c r="G101" i="46" s="1"/>
  <c r="H101" i="46" s="1"/>
  <c r="S100" i="46"/>
  <c r="O100" i="46"/>
  <c r="R100" i="46" s="1"/>
  <c r="F100" i="46" s="1"/>
  <c r="G100" i="46" s="1"/>
  <c r="H100" i="46" s="1"/>
  <c r="S99" i="46"/>
  <c r="O99" i="46"/>
  <c r="R99" i="46" s="1"/>
  <c r="F99" i="46" s="1"/>
  <c r="G99" i="46" s="1"/>
  <c r="H99" i="46" s="1"/>
  <c r="S98" i="46"/>
  <c r="O98" i="46"/>
  <c r="R98" i="46" s="1"/>
  <c r="F98" i="46" s="1"/>
  <c r="G98" i="46" s="1"/>
  <c r="H98" i="46" s="1"/>
  <c r="S97" i="46"/>
  <c r="O97" i="46"/>
  <c r="R97" i="46" s="1"/>
  <c r="F97" i="46" s="1"/>
  <c r="G97" i="46" s="1"/>
  <c r="H97" i="46" s="1"/>
  <c r="S96" i="46"/>
  <c r="O96" i="46"/>
  <c r="R96" i="46" s="1"/>
  <c r="F96" i="46" s="1"/>
  <c r="G96" i="46" s="1"/>
  <c r="H96" i="46" s="1"/>
  <c r="S95" i="46"/>
  <c r="O95" i="46"/>
  <c r="R95" i="46" s="1"/>
  <c r="F95" i="46" s="1"/>
  <c r="G95" i="46" s="1"/>
  <c r="H95" i="46" s="1"/>
  <c r="S94" i="46"/>
  <c r="O94" i="46"/>
  <c r="R94" i="46" s="1"/>
  <c r="F94" i="46" s="1"/>
  <c r="G94" i="46" s="1"/>
  <c r="H94" i="46" s="1"/>
  <c r="S93" i="46"/>
  <c r="O93" i="46"/>
  <c r="R93" i="46" s="1"/>
  <c r="F93" i="46" s="1"/>
  <c r="G93" i="46" s="1"/>
  <c r="H93" i="46" s="1"/>
  <c r="S92" i="46"/>
  <c r="O92" i="46"/>
  <c r="R92" i="46" s="1"/>
  <c r="F92" i="46" s="1"/>
  <c r="G92" i="46" s="1"/>
  <c r="H92" i="46" s="1"/>
  <c r="S91" i="46"/>
  <c r="O91" i="46"/>
  <c r="R91" i="46" s="1"/>
  <c r="F91" i="46" s="1"/>
  <c r="G91" i="46" s="1"/>
  <c r="H91" i="46" s="1"/>
  <c r="S90" i="46"/>
  <c r="O90" i="46"/>
  <c r="R90" i="46" s="1"/>
  <c r="F90" i="46" s="1"/>
  <c r="G90" i="46" s="1"/>
  <c r="H90" i="46" s="1"/>
  <c r="S89" i="46"/>
  <c r="O89" i="46"/>
  <c r="R89" i="46" s="1"/>
  <c r="F89" i="46" s="1"/>
  <c r="G89" i="46" s="1"/>
  <c r="H89" i="46" s="1"/>
  <c r="S88" i="46"/>
  <c r="O88" i="46"/>
  <c r="R88" i="46" s="1"/>
  <c r="F88" i="46" s="1"/>
  <c r="G88" i="46" s="1"/>
  <c r="H88" i="46" s="1"/>
  <c r="S87" i="46"/>
  <c r="O87" i="46"/>
  <c r="R87" i="46" s="1"/>
  <c r="F87" i="46" s="1"/>
  <c r="G87" i="46" s="1"/>
  <c r="H87" i="46" s="1"/>
  <c r="S86" i="46"/>
  <c r="R86" i="46"/>
  <c r="F86" i="46" s="1"/>
  <c r="G86" i="46" s="1"/>
  <c r="H86" i="46" s="1"/>
  <c r="O86" i="46"/>
  <c r="S85" i="46"/>
  <c r="O85" i="46"/>
  <c r="R85" i="46" s="1"/>
  <c r="F85" i="46" s="1"/>
  <c r="G85" i="46" s="1"/>
  <c r="H85" i="46" s="1"/>
  <c r="S84" i="46"/>
  <c r="O84" i="46"/>
  <c r="R84" i="46" s="1"/>
  <c r="F84" i="46" s="1"/>
  <c r="G84" i="46" s="1"/>
  <c r="G82" i="46"/>
  <c r="H82" i="46" s="1"/>
  <c r="G81" i="46"/>
  <c r="H81" i="46" s="1"/>
  <c r="G80" i="46"/>
  <c r="H80" i="46" s="1"/>
  <c r="G79" i="46"/>
  <c r="H79" i="46" s="1"/>
  <c r="G78" i="46"/>
  <c r="H78" i="46" s="1"/>
  <c r="G77" i="46"/>
  <c r="H77" i="46" s="1"/>
  <c r="G76" i="46"/>
  <c r="H76" i="46" s="1"/>
  <c r="G75" i="46"/>
  <c r="H75" i="46" s="1"/>
  <c r="G74" i="46"/>
  <c r="H74" i="46" s="1"/>
  <c r="G73" i="46"/>
  <c r="H73" i="46" s="1"/>
  <c r="G72" i="46"/>
  <c r="H72" i="46" s="1"/>
  <c r="G71" i="46"/>
  <c r="H71" i="46" s="1"/>
  <c r="G70" i="46"/>
  <c r="H70" i="46" s="1"/>
  <c r="G69" i="46"/>
  <c r="H69" i="46" s="1"/>
  <c r="G68" i="46"/>
  <c r="H68" i="46" s="1"/>
  <c r="G67" i="46"/>
  <c r="H67" i="46" s="1"/>
  <c r="G66" i="46"/>
  <c r="H66" i="46" s="1"/>
  <c r="G65" i="46"/>
  <c r="H65" i="46" s="1"/>
  <c r="G64" i="46"/>
  <c r="H64" i="46" s="1"/>
  <c r="G63" i="46"/>
  <c r="H63" i="46" s="1"/>
  <c r="H62" i="46"/>
  <c r="G62" i="46"/>
  <c r="G61" i="46"/>
  <c r="H61" i="46" s="1"/>
  <c r="G60" i="46"/>
  <c r="H60" i="46" s="1"/>
  <c r="G59" i="46"/>
  <c r="H59" i="46" s="1"/>
  <c r="G58" i="46"/>
  <c r="H58" i="46" s="1"/>
  <c r="G57" i="46"/>
  <c r="H57" i="46" s="1"/>
  <c r="G56" i="46"/>
  <c r="H56" i="46" s="1"/>
  <c r="H54" i="46"/>
  <c r="G54" i="46"/>
  <c r="G53" i="46"/>
  <c r="H53" i="46" s="1"/>
  <c r="G52" i="46"/>
  <c r="H52" i="46" s="1"/>
  <c r="G51" i="46"/>
  <c r="H51" i="46" s="1"/>
  <c r="G50" i="46"/>
  <c r="H50" i="46" s="1"/>
  <c r="G49" i="46"/>
  <c r="H49" i="46" s="1"/>
  <c r="G48" i="46"/>
  <c r="H48" i="46" s="1"/>
  <c r="G47" i="46"/>
  <c r="H47" i="46" s="1"/>
  <c r="G46" i="46"/>
  <c r="H46" i="46" s="1"/>
  <c r="H44" i="46" s="1"/>
  <c r="G45" i="46"/>
  <c r="H45" i="46" s="1"/>
  <c r="G44" i="46"/>
  <c r="G43" i="46"/>
  <c r="H43" i="46" s="1"/>
  <c r="G42" i="46"/>
  <c r="H42" i="46" s="1"/>
  <c r="G41" i="46"/>
  <c r="H41" i="46" s="1"/>
  <c r="G40" i="46"/>
  <c r="H40" i="46" s="1"/>
  <c r="G39" i="46"/>
  <c r="H39" i="46" s="1"/>
  <c r="G38" i="46"/>
  <c r="H38" i="46" s="1"/>
  <c r="G37" i="46"/>
  <c r="H37" i="46" s="1"/>
  <c r="G36" i="46"/>
  <c r="H36" i="46" s="1"/>
  <c r="G35" i="46"/>
  <c r="H35" i="46" s="1"/>
  <c r="G34" i="46"/>
  <c r="H34" i="46" s="1"/>
  <c r="G32" i="46"/>
  <c r="H32" i="46" s="1"/>
  <c r="G31" i="46"/>
  <c r="H31" i="46" s="1"/>
  <c r="G30" i="46"/>
  <c r="H30" i="46" s="1"/>
  <c r="G29" i="46"/>
  <c r="H29" i="46" s="1"/>
  <c r="G28" i="46"/>
  <c r="H28" i="46" s="1"/>
  <c r="G27" i="46"/>
  <c r="H27" i="46" s="1"/>
  <c r="G26" i="46"/>
  <c r="H26" i="46" s="1"/>
  <c r="G25" i="46"/>
  <c r="H25" i="46" s="1"/>
  <c r="G24" i="46"/>
  <c r="H24" i="46" s="1"/>
  <c r="G23" i="46"/>
  <c r="H23" i="46" s="1"/>
  <c r="G20" i="46"/>
  <c r="H20" i="46" s="1"/>
  <c r="G19" i="46"/>
  <c r="H19" i="46" s="1"/>
  <c r="G18" i="46"/>
  <c r="H18" i="46" s="1"/>
  <c r="G17" i="46"/>
  <c r="H17" i="46" s="1"/>
  <c r="G16" i="46"/>
  <c r="H16" i="46" s="1"/>
  <c r="G15" i="46"/>
  <c r="H15" i="46" s="1"/>
  <c r="G14" i="46"/>
  <c r="H14" i="46" s="1"/>
  <c r="G13" i="46"/>
  <c r="H13" i="46" s="1"/>
  <c r="G12" i="46"/>
  <c r="H12" i="46" s="1"/>
  <c r="G11" i="46"/>
  <c r="H11" i="46" s="1"/>
  <c r="F258" i="45"/>
  <c r="G258" i="45" s="1"/>
  <c r="H258" i="45" s="1"/>
  <c r="F257" i="45"/>
  <c r="G257" i="45" s="1"/>
  <c r="H257" i="45" s="1"/>
  <c r="G256" i="45"/>
  <c r="H256" i="45" s="1"/>
  <c r="F256" i="45"/>
  <c r="F255" i="45"/>
  <c r="G255" i="45" s="1"/>
  <c r="H255" i="45" s="1"/>
  <c r="F254" i="45"/>
  <c r="G254" i="45" s="1"/>
  <c r="F252" i="45"/>
  <c r="G252" i="45" s="1"/>
  <c r="H252" i="45" s="1"/>
  <c r="F251" i="45"/>
  <c r="G251" i="45" s="1"/>
  <c r="H251" i="45" s="1"/>
  <c r="F250" i="45"/>
  <c r="G250" i="45" s="1"/>
  <c r="H250" i="45" s="1"/>
  <c r="F249" i="45"/>
  <c r="G249" i="45" s="1"/>
  <c r="H249" i="45" s="1"/>
  <c r="F248" i="45"/>
  <c r="G248" i="45" s="1"/>
  <c r="H248" i="45" s="1"/>
  <c r="F247" i="45"/>
  <c r="G247" i="45" s="1"/>
  <c r="H247" i="45" s="1"/>
  <c r="F246" i="45"/>
  <c r="G246" i="45" s="1"/>
  <c r="H246" i="45" s="1"/>
  <c r="G245" i="45"/>
  <c r="H245" i="45" s="1"/>
  <c r="F245" i="45"/>
  <c r="F244" i="45"/>
  <c r="G244" i="45" s="1"/>
  <c r="H244" i="45" s="1"/>
  <c r="F243" i="45"/>
  <c r="G243" i="45" s="1"/>
  <c r="H243" i="45" s="1"/>
  <c r="F242" i="45"/>
  <c r="G242" i="45" s="1"/>
  <c r="H242" i="45" s="1"/>
  <c r="F241" i="45"/>
  <c r="G241" i="45" s="1"/>
  <c r="H241" i="45" s="1"/>
  <c r="F240" i="45"/>
  <c r="G240" i="45" s="1"/>
  <c r="H240" i="45" s="1"/>
  <c r="F239" i="45"/>
  <c r="G239" i="45" s="1"/>
  <c r="H239" i="45" s="1"/>
  <c r="F238" i="45"/>
  <c r="G238" i="45" s="1"/>
  <c r="H238" i="45" s="1"/>
  <c r="F237" i="45"/>
  <c r="G237" i="45" s="1"/>
  <c r="H237" i="45" s="1"/>
  <c r="F236" i="45"/>
  <c r="G236" i="45" s="1"/>
  <c r="G234" i="45"/>
  <c r="G233" i="45"/>
  <c r="G232" i="45"/>
  <c r="G231" i="45"/>
  <c r="G228" i="45" s="1"/>
  <c r="H228" i="45" s="1"/>
  <c r="G230" i="45"/>
  <c r="G229" i="45"/>
  <c r="G227" i="45"/>
  <c r="G226" i="45"/>
  <c r="G225" i="45"/>
  <c r="G224" i="45"/>
  <c r="G223" i="45"/>
  <c r="G222" i="45"/>
  <c r="G220" i="45"/>
  <c r="G219" i="45"/>
  <c r="G218" i="45"/>
  <c r="G217" i="45"/>
  <c r="G216" i="45"/>
  <c r="G215" i="45"/>
  <c r="G213" i="45"/>
  <c r="G212" i="45"/>
  <c r="G211" i="45"/>
  <c r="G210" i="45"/>
  <c r="G209" i="45"/>
  <c r="G208" i="45"/>
  <c r="G206" i="45"/>
  <c r="G205" i="45"/>
  <c r="G204" i="45"/>
  <c r="G203" i="45"/>
  <c r="G202" i="45"/>
  <c r="G201" i="45"/>
  <c r="G200" i="45"/>
  <c r="H200" i="45" s="1"/>
  <c r="G199" i="45"/>
  <c r="G198" i="45"/>
  <c r="G197" i="45"/>
  <c r="G196" i="45"/>
  <c r="G193" i="45" s="1"/>
  <c r="H193" i="45" s="1"/>
  <c r="G195" i="45"/>
  <c r="G194" i="45"/>
  <c r="G192" i="45"/>
  <c r="G191" i="45"/>
  <c r="G190" i="45"/>
  <c r="G189" i="45"/>
  <c r="G188" i="45"/>
  <c r="G187" i="45"/>
  <c r="G185" i="45"/>
  <c r="G184" i="45"/>
  <c r="G183" i="45"/>
  <c r="G182" i="45"/>
  <c r="G181" i="45"/>
  <c r="G180" i="45"/>
  <c r="G178" i="45"/>
  <c r="G177" i="45"/>
  <c r="G176" i="45"/>
  <c r="G175" i="45"/>
  <c r="G174" i="45"/>
  <c r="G173" i="45"/>
  <c r="G172" i="45" s="1"/>
  <c r="H172" i="45" s="1"/>
  <c r="G171" i="45"/>
  <c r="G170" i="45"/>
  <c r="G169" i="45"/>
  <c r="G168" i="45"/>
  <c r="G167" i="45"/>
  <c r="G166" i="45"/>
  <c r="F159" i="45"/>
  <c r="G159" i="45" s="1"/>
  <c r="H159" i="45" s="1"/>
  <c r="F154" i="45"/>
  <c r="G154" i="45" s="1"/>
  <c r="H154" i="45" s="1"/>
  <c r="F149" i="45"/>
  <c r="G149" i="45" s="1"/>
  <c r="H149" i="45" s="1"/>
  <c r="F144" i="45"/>
  <c r="G144" i="45" s="1"/>
  <c r="H144" i="45" s="1"/>
  <c r="F139" i="45"/>
  <c r="G139" i="45" s="1"/>
  <c r="H139" i="45" s="1"/>
  <c r="F134" i="45"/>
  <c r="G134" i="45" s="1"/>
  <c r="H134" i="45" s="1"/>
  <c r="F129" i="45"/>
  <c r="G129" i="45" s="1"/>
  <c r="H129" i="45" s="1"/>
  <c r="G124" i="45"/>
  <c r="H124" i="45" s="1"/>
  <c r="F124" i="45"/>
  <c r="F119" i="45"/>
  <c r="G119" i="45" s="1"/>
  <c r="F114" i="45"/>
  <c r="G114" i="45" s="1"/>
  <c r="H114" i="45" s="1"/>
  <c r="S112" i="45"/>
  <c r="O112" i="45"/>
  <c r="R112" i="45" s="1"/>
  <c r="F112" i="45" s="1"/>
  <c r="G112" i="45" s="1"/>
  <c r="H112" i="45" s="1"/>
  <c r="S111" i="45"/>
  <c r="R111" i="45"/>
  <c r="F111" i="45" s="1"/>
  <c r="G111" i="45" s="1"/>
  <c r="H111" i="45" s="1"/>
  <c r="O111" i="45"/>
  <c r="S110" i="45"/>
  <c r="R110" i="45"/>
  <c r="F110" i="45" s="1"/>
  <c r="G110" i="45" s="1"/>
  <c r="H110" i="45" s="1"/>
  <c r="O110" i="45"/>
  <c r="S109" i="45"/>
  <c r="O109" i="45"/>
  <c r="R109" i="45" s="1"/>
  <c r="F109" i="45" s="1"/>
  <c r="G109" i="45" s="1"/>
  <c r="H109" i="45" s="1"/>
  <c r="S108" i="45"/>
  <c r="O108" i="45"/>
  <c r="R108" i="45" s="1"/>
  <c r="F108" i="45" s="1"/>
  <c r="G108" i="45" s="1"/>
  <c r="H108" i="45" s="1"/>
  <c r="S107" i="45"/>
  <c r="O107" i="45"/>
  <c r="R107" i="45" s="1"/>
  <c r="F107" i="45" s="1"/>
  <c r="G107" i="45" s="1"/>
  <c r="H107" i="45" s="1"/>
  <c r="S106" i="45"/>
  <c r="O106" i="45"/>
  <c r="R106" i="45" s="1"/>
  <c r="F106" i="45" s="1"/>
  <c r="G106" i="45" s="1"/>
  <c r="H106" i="45" s="1"/>
  <c r="S105" i="45"/>
  <c r="R105" i="45"/>
  <c r="F105" i="45" s="1"/>
  <c r="G105" i="45" s="1"/>
  <c r="H105" i="45" s="1"/>
  <c r="O105" i="45"/>
  <c r="S104" i="45"/>
  <c r="O104" i="45"/>
  <c r="R104" i="45" s="1"/>
  <c r="F104" i="45" s="1"/>
  <c r="G104" i="45" s="1"/>
  <c r="H104" i="45" s="1"/>
  <c r="S103" i="45"/>
  <c r="O103" i="45"/>
  <c r="R103" i="45" s="1"/>
  <c r="F103" i="45" s="1"/>
  <c r="G103" i="45" s="1"/>
  <c r="H103" i="45" s="1"/>
  <c r="S102" i="45"/>
  <c r="O102" i="45"/>
  <c r="R102" i="45" s="1"/>
  <c r="F102" i="45" s="1"/>
  <c r="G102" i="45" s="1"/>
  <c r="H102" i="45" s="1"/>
  <c r="S101" i="45"/>
  <c r="O101" i="45"/>
  <c r="R101" i="45" s="1"/>
  <c r="F101" i="45" s="1"/>
  <c r="G101" i="45" s="1"/>
  <c r="H101" i="45" s="1"/>
  <c r="S100" i="45"/>
  <c r="O100" i="45"/>
  <c r="R100" i="45" s="1"/>
  <c r="F100" i="45" s="1"/>
  <c r="G100" i="45" s="1"/>
  <c r="H100" i="45" s="1"/>
  <c r="S99" i="45"/>
  <c r="R99" i="45"/>
  <c r="F99" i="45" s="1"/>
  <c r="G99" i="45" s="1"/>
  <c r="H99" i="45" s="1"/>
  <c r="O99" i="45"/>
  <c r="S98" i="45"/>
  <c r="O98" i="45"/>
  <c r="R98" i="45" s="1"/>
  <c r="F98" i="45" s="1"/>
  <c r="G98" i="45" s="1"/>
  <c r="H98" i="45" s="1"/>
  <c r="S97" i="45"/>
  <c r="O97" i="45"/>
  <c r="R97" i="45" s="1"/>
  <c r="F97" i="45" s="1"/>
  <c r="G97" i="45" s="1"/>
  <c r="H97" i="45" s="1"/>
  <c r="S96" i="45"/>
  <c r="O96" i="45"/>
  <c r="R96" i="45" s="1"/>
  <c r="F96" i="45" s="1"/>
  <c r="G96" i="45" s="1"/>
  <c r="H96" i="45" s="1"/>
  <c r="S95" i="45"/>
  <c r="R95" i="45"/>
  <c r="F95" i="45" s="1"/>
  <c r="G95" i="45" s="1"/>
  <c r="H95" i="45" s="1"/>
  <c r="O95" i="45"/>
  <c r="S94" i="45"/>
  <c r="R94" i="45"/>
  <c r="F94" i="45" s="1"/>
  <c r="G94" i="45" s="1"/>
  <c r="H94" i="45" s="1"/>
  <c r="O94" i="45"/>
  <c r="S93" i="45"/>
  <c r="O93" i="45"/>
  <c r="R93" i="45" s="1"/>
  <c r="F93" i="45" s="1"/>
  <c r="G93" i="45" s="1"/>
  <c r="H93" i="45" s="1"/>
  <c r="S92" i="45"/>
  <c r="O92" i="45"/>
  <c r="R92" i="45" s="1"/>
  <c r="F92" i="45" s="1"/>
  <c r="G92" i="45" s="1"/>
  <c r="H92" i="45" s="1"/>
  <c r="S91" i="45"/>
  <c r="O91" i="45"/>
  <c r="R91" i="45" s="1"/>
  <c r="F91" i="45" s="1"/>
  <c r="G91" i="45" s="1"/>
  <c r="H91" i="45" s="1"/>
  <c r="S90" i="45"/>
  <c r="O90" i="45"/>
  <c r="R90" i="45" s="1"/>
  <c r="F90" i="45" s="1"/>
  <c r="G90" i="45" s="1"/>
  <c r="H90" i="45" s="1"/>
  <c r="S89" i="45"/>
  <c r="R89" i="45"/>
  <c r="F89" i="45" s="1"/>
  <c r="G89" i="45" s="1"/>
  <c r="H89" i="45" s="1"/>
  <c r="O89" i="45"/>
  <c r="S88" i="45"/>
  <c r="O88" i="45"/>
  <c r="R88" i="45" s="1"/>
  <c r="F88" i="45" s="1"/>
  <c r="G88" i="45" s="1"/>
  <c r="H88" i="45" s="1"/>
  <c r="S87" i="45"/>
  <c r="O87" i="45"/>
  <c r="R87" i="45" s="1"/>
  <c r="F87" i="45" s="1"/>
  <c r="G87" i="45" s="1"/>
  <c r="H87" i="45" s="1"/>
  <c r="S86" i="45"/>
  <c r="O86" i="45"/>
  <c r="R86" i="45" s="1"/>
  <c r="F86" i="45" s="1"/>
  <c r="G86" i="45" s="1"/>
  <c r="H86" i="45" s="1"/>
  <c r="S85" i="45"/>
  <c r="O85" i="45"/>
  <c r="R85" i="45" s="1"/>
  <c r="F85" i="45" s="1"/>
  <c r="G85" i="45" s="1"/>
  <c r="H85" i="45" s="1"/>
  <c r="S84" i="45"/>
  <c r="O84" i="45"/>
  <c r="R84" i="45" s="1"/>
  <c r="F84" i="45" s="1"/>
  <c r="G84" i="45" s="1"/>
  <c r="G82" i="45"/>
  <c r="H82" i="45" s="1"/>
  <c r="G81" i="45"/>
  <c r="H81" i="45" s="1"/>
  <c r="G80" i="45"/>
  <c r="H80" i="45" s="1"/>
  <c r="G79" i="45"/>
  <c r="H79" i="45" s="1"/>
  <c r="G78" i="45"/>
  <c r="H78" i="45" s="1"/>
  <c r="H77" i="45"/>
  <c r="G77" i="45"/>
  <c r="G76" i="45"/>
  <c r="H76" i="45" s="1"/>
  <c r="G75" i="45"/>
  <c r="H75" i="45" s="1"/>
  <c r="G74" i="45"/>
  <c r="H74" i="45" s="1"/>
  <c r="G73" i="45"/>
  <c r="H73" i="45" s="1"/>
  <c r="G72" i="45"/>
  <c r="H72" i="45" s="1"/>
  <c r="G71" i="45"/>
  <c r="H71" i="45" s="1"/>
  <c r="G70" i="45"/>
  <c r="H70" i="45" s="1"/>
  <c r="G69" i="45"/>
  <c r="H69" i="45" s="1"/>
  <c r="G68" i="45"/>
  <c r="H68" i="45" s="1"/>
  <c r="G67" i="45"/>
  <c r="H67" i="45" s="1"/>
  <c r="G66" i="45"/>
  <c r="H66" i="45" s="1"/>
  <c r="G65" i="45"/>
  <c r="H65" i="45" s="1"/>
  <c r="G64" i="45"/>
  <c r="H64" i="45" s="1"/>
  <c r="G63" i="45"/>
  <c r="H63" i="45" s="1"/>
  <c r="G62" i="45"/>
  <c r="H62" i="45" s="1"/>
  <c r="G61" i="45"/>
  <c r="H61" i="45" s="1"/>
  <c r="G60" i="45"/>
  <c r="H60" i="45" s="1"/>
  <c r="G59" i="45"/>
  <c r="H59" i="45" s="1"/>
  <c r="G58" i="45"/>
  <c r="H58" i="45" s="1"/>
  <c r="G57" i="45"/>
  <c r="H57" i="45" s="1"/>
  <c r="G56" i="45"/>
  <c r="H56" i="45" s="1"/>
  <c r="G54" i="45"/>
  <c r="H54" i="45" s="1"/>
  <c r="G53" i="45"/>
  <c r="H53" i="45" s="1"/>
  <c r="G52" i="45"/>
  <c r="H52" i="45" s="1"/>
  <c r="G51" i="45"/>
  <c r="H51" i="45" s="1"/>
  <c r="G50" i="45"/>
  <c r="H50" i="45" s="1"/>
  <c r="G49" i="45"/>
  <c r="H49" i="45" s="1"/>
  <c r="G48" i="45"/>
  <c r="H48" i="45" s="1"/>
  <c r="G47" i="45"/>
  <c r="H47" i="45" s="1"/>
  <c r="G46" i="45"/>
  <c r="H46" i="45" s="1"/>
  <c r="G45" i="45"/>
  <c r="H45" i="45" s="1"/>
  <c r="G43" i="45"/>
  <c r="H43" i="45" s="1"/>
  <c r="G42" i="45"/>
  <c r="H42" i="45" s="1"/>
  <c r="G41" i="45"/>
  <c r="H41" i="45" s="1"/>
  <c r="G40" i="45"/>
  <c r="H40" i="45" s="1"/>
  <c r="G39" i="45"/>
  <c r="H39" i="45" s="1"/>
  <c r="G38" i="45"/>
  <c r="H38" i="45" s="1"/>
  <c r="G37" i="45"/>
  <c r="H37" i="45" s="1"/>
  <c r="G36" i="45"/>
  <c r="H36" i="45" s="1"/>
  <c r="G35" i="45"/>
  <c r="H35" i="45" s="1"/>
  <c r="G34" i="45"/>
  <c r="H34" i="45" s="1"/>
  <c r="G32" i="45"/>
  <c r="H32" i="45" s="1"/>
  <c r="G31" i="45"/>
  <c r="H31" i="45" s="1"/>
  <c r="G30" i="45"/>
  <c r="H30" i="45" s="1"/>
  <c r="G29" i="45"/>
  <c r="H29" i="45" s="1"/>
  <c r="G28" i="45"/>
  <c r="H28" i="45" s="1"/>
  <c r="G27" i="45"/>
  <c r="H27" i="45" s="1"/>
  <c r="G26" i="45"/>
  <c r="H26" i="45" s="1"/>
  <c r="G25" i="45"/>
  <c r="H25" i="45" s="1"/>
  <c r="G24" i="45"/>
  <c r="H24" i="45" s="1"/>
  <c r="G23" i="45"/>
  <c r="H23" i="45" s="1"/>
  <c r="G20" i="45"/>
  <c r="H20" i="45" s="1"/>
  <c r="G19" i="45"/>
  <c r="H19" i="45" s="1"/>
  <c r="G18" i="45"/>
  <c r="H18" i="45" s="1"/>
  <c r="G17" i="45"/>
  <c r="H17" i="45" s="1"/>
  <c r="G16" i="45"/>
  <c r="H16" i="45" s="1"/>
  <c r="G15" i="45"/>
  <c r="H15" i="45" s="1"/>
  <c r="G14" i="45"/>
  <c r="H14" i="45" s="1"/>
  <c r="G13" i="45"/>
  <c r="H13" i="45" s="1"/>
  <c r="G12" i="45"/>
  <c r="H12" i="45" s="1"/>
  <c r="G11" i="45"/>
  <c r="F258" i="44"/>
  <c r="G258" i="44" s="1"/>
  <c r="H258" i="44" s="1"/>
  <c r="F257" i="44"/>
  <c r="G257" i="44" s="1"/>
  <c r="H257" i="44" s="1"/>
  <c r="F256" i="44"/>
  <c r="G256" i="44" s="1"/>
  <c r="H256" i="44" s="1"/>
  <c r="F255" i="44"/>
  <c r="G255" i="44" s="1"/>
  <c r="H255" i="44" s="1"/>
  <c r="F254" i="44"/>
  <c r="G254" i="44" s="1"/>
  <c r="F252" i="44"/>
  <c r="G252" i="44" s="1"/>
  <c r="H252" i="44" s="1"/>
  <c r="F251" i="44"/>
  <c r="G251" i="44" s="1"/>
  <c r="H251" i="44" s="1"/>
  <c r="F250" i="44"/>
  <c r="G250" i="44" s="1"/>
  <c r="H250" i="44" s="1"/>
  <c r="G249" i="44"/>
  <c r="H249" i="44" s="1"/>
  <c r="F249" i="44"/>
  <c r="F248" i="44"/>
  <c r="G248" i="44" s="1"/>
  <c r="H248" i="44" s="1"/>
  <c r="F247" i="44"/>
  <c r="G247" i="44" s="1"/>
  <c r="H247" i="44" s="1"/>
  <c r="F246" i="44"/>
  <c r="G246" i="44" s="1"/>
  <c r="H246" i="44" s="1"/>
  <c r="F245" i="44"/>
  <c r="G245" i="44" s="1"/>
  <c r="H245" i="44" s="1"/>
  <c r="F244" i="44"/>
  <c r="G244" i="44" s="1"/>
  <c r="H244" i="44" s="1"/>
  <c r="F243" i="44"/>
  <c r="G243" i="44" s="1"/>
  <c r="H243" i="44" s="1"/>
  <c r="F242" i="44"/>
  <c r="G242" i="44" s="1"/>
  <c r="H242" i="44" s="1"/>
  <c r="G241" i="44"/>
  <c r="H241" i="44" s="1"/>
  <c r="F241" i="44"/>
  <c r="F240" i="44"/>
  <c r="G240" i="44" s="1"/>
  <c r="H240" i="44" s="1"/>
  <c r="F239" i="44"/>
  <c r="G239" i="44" s="1"/>
  <c r="H239" i="44" s="1"/>
  <c r="F238" i="44"/>
  <c r="G238" i="44" s="1"/>
  <c r="H238" i="44" s="1"/>
  <c r="F237" i="44"/>
  <c r="G237" i="44" s="1"/>
  <c r="H237" i="44" s="1"/>
  <c r="F236" i="44"/>
  <c r="G236" i="44" s="1"/>
  <c r="G234" i="44"/>
  <c r="G233" i="44"/>
  <c r="G232" i="44"/>
  <c r="G231" i="44"/>
  <c r="G230" i="44"/>
  <c r="G229" i="44"/>
  <c r="G228" i="44"/>
  <c r="H228" i="44" s="1"/>
  <c r="G227" i="44"/>
  <c r="G226" i="44"/>
  <c r="G225" i="44"/>
  <c r="G224" i="44"/>
  <c r="G221" i="44" s="1"/>
  <c r="H221" i="44" s="1"/>
  <c r="G223" i="44"/>
  <c r="G222" i="44"/>
  <c r="G220" i="44"/>
  <c r="G219" i="44"/>
  <c r="G218" i="44"/>
  <c r="G217" i="44"/>
  <c r="G216" i="44"/>
  <c r="G215" i="44"/>
  <c r="G213" i="44"/>
  <c r="G212" i="44"/>
  <c r="G211" i="44"/>
  <c r="G210" i="44"/>
  <c r="G209" i="44"/>
  <c r="G208" i="44"/>
  <c r="G206" i="44"/>
  <c r="G205" i="44"/>
  <c r="G204" i="44"/>
  <c r="G203" i="44"/>
  <c r="G202" i="44"/>
  <c r="G201" i="44"/>
  <c r="G200" i="44" s="1"/>
  <c r="H200" i="44" s="1"/>
  <c r="G199" i="44"/>
  <c r="G198" i="44"/>
  <c r="G197" i="44"/>
  <c r="G196" i="44"/>
  <c r="G195" i="44"/>
  <c r="G194" i="44"/>
  <c r="G192" i="44"/>
  <c r="G191" i="44"/>
  <c r="G190" i="44"/>
  <c r="G189" i="44"/>
  <c r="G188" i="44"/>
  <c r="G186" i="44" s="1"/>
  <c r="H186" i="44" s="1"/>
  <c r="G187" i="44"/>
  <c r="G185" i="44"/>
  <c r="G184" i="44"/>
  <c r="G183" i="44"/>
  <c r="G182" i="44"/>
  <c r="G181" i="44"/>
  <c r="G180" i="44"/>
  <c r="G178" i="44"/>
  <c r="G177" i="44"/>
  <c r="G176" i="44"/>
  <c r="G175" i="44"/>
  <c r="G174" i="44"/>
  <c r="G173" i="44"/>
  <c r="G172" i="44" s="1"/>
  <c r="H172" i="44" s="1"/>
  <c r="G171" i="44"/>
  <c r="G170" i="44"/>
  <c r="G169" i="44"/>
  <c r="G168" i="44"/>
  <c r="G167" i="44"/>
  <c r="G166" i="44"/>
  <c r="F159" i="44"/>
  <c r="G159" i="44" s="1"/>
  <c r="H159" i="44" s="1"/>
  <c r="H154" i="44"/>
  <c r="F154" i="44"/>
  <c r="G154" i="44" s="1"/>
  <c r="G149" i="44"/>
  <c r="H149" i="44" s="1"/>
  <c r="F149" i="44"/>
  <c r="F144" i="44"/>
  <c r="G144" i="44" s="1"/>
  <c r="H144" i="44" s="1"/>
  <c r="F139" i="44"/>
  <c r="G139" i="44" s="1"/>
  <c r="H139" i="44" s="1"/>
  <c r="F134" i="44"/>
  <c r="G134" i="44" s="1"/>
  <c r="H134" i="44" s="1"/>
  <c r="F129" i="44"/>
  <c r="G129" i="44" s="1"/>
  <c r="H129" i="44" s="1"/>
  <c r="G124" i="44"/>
  <c r="H124" i="44" s="1"/>
  <c r="F124" i="44"/>
  <c r="F119" i="44"/>
  <c r="G119" i="44" s="1"/>
  <c r="H114" i="44"/>
  <c r="F114" i="44"/>
  <c r="G114" i="44" s="1"/>
  <c r="S112" i="44"/>
  <c r="O112" i="44"/>
  <c r="R112" i="44" s="1"/>
  <c r="F112" i="44" s="1"/>
  <c r="G112" i="44" s="1"/>
  <c r="H112" i="44" s="1"/>
  <c r="S111" i="44"/>
  <c r="R111" i="44"/>
  <c r="F111" i="44" s="1"/>
  <c r="G111" i="44" s="1"/>
  <c r="H111" i="44" s="1"/>
  <c r="O111" i="44"/>
  <c r="S110" i="44"/>
  <c r="R110" i="44"/>
  <c r="F110" i="44" s="1"/>
  <c r="G110" i="44" s="1"/>
  <c r="H110" i="44" s="1"/>
  <c r="O110" i="44"/>
  <c r="S109" i="44"/>
  <c r="R109" i="44"/>
  <c r="F109" i="44" s="1"/>
  <c r="G109" i="44" s="1"/>
  <c r="H109" i="44" s="1"/>
  <c r="O109" i="44"/>
  <c r="S108" i="44"/>
  <c r="O108" i="44"/>
  <c r="R108" i="44" s="1"/>
  <c r="F108" i="44" s="1"/>
  <c r="G108" i="44" s="1"/>
  <c r="H108" i="44" s="1"/>
  <c r="S107" i="44"/>
  <c r="O107" i="44"/>
  <c r="R107" i="44" s="1"/>
  <c r="F107" i="44" s="1"/>
  <c r="G107" i="44" s="1"/>
  <c r="H107" i="44" s="1"/>
  <c r="S106" i="44"/>
  <c r="O106" i="44"/>
  <c r="R106" i="44" s="1"/>
  <c r="F106" i="44" s="1"/>
  <c r="G106" i="44" s="1"/>
  <c r="H106" i="44" s="1"/>
  <c r="S105" i="44"/>
  <c r="R105" i="44"/>
  <c r="F105" i="44" s="1"/>
  <c r="G105" i="44" s="1"/>
  <c r="H105" i="44" s="1"/>
  <c r="O105" i="44"/>
  <c r="S104" i="44"/>
  <c r="O104" i="44"/>
  <c r="R104" i="44" s="1"/>
  <c r="F104" i="44" s="1"/>
  <c r="G104" i="44" s="1"/>
  <c r="H104" i="44" s="1"/>
  <c r="S103" i="44"/>
  <c r="O103" i="44"/>
  <c r="R103" i="44" s="1"/>
  <c r="F103" i="44" s="1"/>
  <c r="G103" i="44" s="1"/>
  <c r="H103" i="44" s="1"/>
  <c r="S102" i="44"/>
  <c r="O102" i="44"/>
  <c r="R102" i="44" s="1"/>
  <c r="F102" i="44" s="1"/>
  <c r="G102" i="44" s="1"/>
  <c r="H102" i="44" s="1"/>
  <c r="S101" i="44"/>
  <c r="R101" i="44"/>
  <c r="O101" i="44"/>
  <c r="G101" i="44"/>
  <c r="H101" i="44" s="1"/>
  <c r="F101" i="44"/>
  <c r="S100" i="44"/>
  <c r="O100" i="44"/>
  <c r="R100" i="44" s="1"/>
  <c r="F100" i="44" s="1"/>
  <c r="G100" i="44" s="1"/>
  <c r="H100" i="44" s="1"/>
  <c r="S99" i="44"/>
  <c r="R99" i="44"/>
  <c r="F99" i="44" s="1"/>
  <c r="G99" i="44" s="1"/>
  <c r="H99" i="44" s="1"/>
  <c r="O99" i="44"/>
  <c r="S98" i="44"/>
  <c r="O98" i="44"/>
  <c r="R98" i="44" s="1"/>
  <c r="F98" i="44" s="1"/>
  <c r="G98" i="44" s="1"/>
  <c r="H98" i="44" s="1"/>
  <c r="S97" i="44"/>
  <c r="O97" i="44"/>
  <c r="R97" i="44" s="1"/>
  <c r="F97" i="44" s="1"/>
  <c r="G97" i="44" s="1"/>
  <c r="H97" i="44" s="1"/>
  <c r="S96" i="44"/>
  <c r="O96" i="44"/>
  <c r="R96" i="44" s="1"/>
  <c r="F96" i="44" s="1"/>
  <c r="G96" i="44" s="1"/>
  <c r="H96" i="44" s="1"/>
  <c r="S95" i="44"/>
  <c r="R95" i="44"/>
  <c r="F95" i="44" s="1"/>
  <c r="G95" i="44" s="1"/>
  <c r="H95" i="44" s="1"/>
  <c r="O95" i="44"/>
  <c r="S94" i="44"/>
  <c r="R94" i="44"/>
  <c r="F94" i="44" s="1"/>
  <c r="G94" i="44" s="1"/>
  <c r="H94" i="44" s="1"/>
  <c r="O94" i="44"/>
  <c r="S93" i="44"/>
  <c r="R93" i="44"/>
  <c r="F93" i="44" s="1"/>
  <c r="G93" i="44" s="1"/>
  <c r="H93" i="44" s="1"/>
  <c r="O93" i="44"/>
  <c r="S92" i="44"/>
  <c r="O92" i="44"/>
  <c r="R92" i="44" s="1"/>
  <c r="F92" i="44" s="1"/>
  <c r="G92" i="44" s="1"/>
  <c r="H92" i="44" s="1"/>
  <c r="S91" i="44"/>
  <c r="O91" i="44"/>
  <c r="R91" i="44" s="1"/>
  <c r="F91" i="44" s="1"/>
  <c r="G91" i="44" s="1"/>
  <c r="H91" i="44" s="1"/>
  <c r="S90" i="44"/>
  <c r="O90" i="44"/>
  <c r="R90" i="44" s="1"/>
  <c r="F90" i="44" s="1"/>
  <c r="G90" i="44" s="1"/>
  <c r="H90" i="44" s="1"/>
  <c r="S89" i="44"/>
  <c r="R89" i="44"/>
  <c r="F89" i="44" s="1"/>
  <c r="G89" i="44" s="1"/>
  <c r="H89" i="44" s="1"/>
  <c r="O89" i="44"/>
  <c r="S88" i="44"/>
  <c r="O88" i="44"/>
  <c r="R88" i="44" s="1"/>
  <c r="F88" i="44" s="1"/>
  <c r="G88" i="44" s="1"/>
  <c r="H88" i="44" s="1"/>
  <c r="S87" i="44"/>
  <c r="O87" i="44"/>
  <c r="R87" i="44" s="1"/>
  <c r="F87" i="44" s="1"/>
  <c r="G87" i="44" s="1"/>
  <c r="H87" i="44" s="1"/>
  <c r="S86" i="44"/>
  <c r="O86" i="44"/>
  <c r="R86" i="44" s="1"/>
  <c r="F86" i="44" s="1"/>
  <c r="G86" i="44" s="1"/>
  <c r="H86" i="44" s="1"/>
  <c r="S85" i="44"/>
  <c r="R85" i="44"/>
  <c r="O85" i="44"/>
  <c r="G85" i="44"/>
  <c r="H85" i="44" s="1"/>
  <c r="F85" i="44"/>
  <c r="S84" i="44"/>
  <c r="O84" i="44"/>
  <c r="R84" i="44" s="1"/>
  <c r="F84" i="44" s="1"/>
  <c r="G84" i="44" s="1"/>
  <c r="G82" i="44"/>
  <c r="H82" i="44" s="1"/>
  <c r="G81" i="44"/>
  <c r="H81" i="44" s="1"/>
  <c r="G80" i="44"/>
  <c r="H80" i="44" s="1"/>
  <c r="G79" i="44"/>
  <c r="H79" i="44" s="1"/>
  <c r="G78" i="44"/>
  <c r="H78" i="44" s="1"/>
  <c r="H77" i="44"/>
  <c r="G77" i="44"/>
  <c r="G76" i="44"/>
  <c r="H76" i="44" s="1"/>
  <c r="G75" i="44"/>
  <c r="H75" i="44" s="1"/>
  <c r="G74" i="44"/>
  <c r="H74" i="44" s="1"/>
  <c r="G73" i="44"/>
  <c r="H73" i="44" s="1"/>
  <c r="G72" i="44"/>
  <c r="H72" i="44" s="1"/>
  <c r="G71" i="44"/>
  <c r="H71" i="44" s="1"/>
  <c r="G70" i="44"/>
  <c r="H70" i="44" s="1"/>
  <c r="H69" i="44"/>
  <c r="G69" i="44"/>
  <c r="G68" i="44"/>
  <c r="H68" i="44" s="1"/>
  <c r="G67" i="44"/>
  <c r="H67" i="44" s="1"/>
  <c r="G66" i="44"/>
  <c r="H66" i="44" s="1"/>
  <c r="G65" i="44"/>
  <c r="H65" i="44" s="1"/>
  <c r="G64" i="44"/>
  <c r="H64" i="44" s="1"/>
  <c r="G63" i="44"/>
  <c r="H63" i="44" s="1"/>
  <c r="G62" i="44"/>
  <c r="H62" i="44" s="1"/>
  <c r="G61" i="44"/>
  <c r="H61" i="44" s="1"/>
  <c r="G60" i="44"/>
  <c r="H60" i="44" s="1"/>
  <c r="G59" i="44"/>
  <c r="H59" i="44" s="1"/>
  <c r="G58" i="44"/>
  <c r="H58" i="44" s="1"/>
  <c r="G57" i="44"/>
  <c r="H57" i="44" s="1"/>
  <c r="G56" i="44"/>
  <c r="H56" i="44" s="1"/>
  <c r="G54" i="44"/>
  <c r="H54" i="44" s="1"/>
  <c r="G53" i="44"/>
  <c r="H53" i="44" s="1"/>
  <c r="G52" i="44"/>
  <c r="H52" i="44" s="1"/>
  <c r="G51" i="44"/>
  <c r="H51" i="44" s="1"/>
  <c r="G50" i="44"/>
  <c r="H50" i="44" s="1"/>
  <c r="G49" i="44"/>
  <c r="H49" i="44" s="1"/>
  <c r="G48" i="44"/>
  <c r="H48" i="44" s="1"/>
  <c r="G47" i="44"/>
  <c r="H47" i="44" s="1"/>
  <c r="G46" i="44"/>
  <c r="H46" i="44" s="1"/>
  <c r="H45" i="44"/>
  <c r="G45" i="44"/>
  <c r="G43" i="44"/>
  <c r="H43" i="44" s="1"/>
  <c r="G42" i="44"/>
  <c r="H42" i="44" s="1"/>
  <c r="G41" i="44"/>
  <c r="H41" i="44" s="1"/>
  <c r="G40" i="44"/>
  <c r="H40" i="44" s="1"/>
  <c r="G39" i="44"/>
  <c r="H39" i="44" s="1"/>
  <c r="G38" i="44"/>
  <c r="H38" i="44" s="1"/>
  <c r="H37" i="44"/>
  <c r="G37" i="44"/>
  <c r="G36" i="44"/>
  <c r="H36" i="44" s="1"/>
  <c r="G35" i="44"/>
  <c r="H35" i="44" s="1"/>
  <c r="G34" i="44"/>
  <c r="H34" i="44" s="1"/>
  <c r="G32" i="44"/>
  <c r="H32" i="44" s="1"/>
  <c r="G31" i="44"/>
  <c r="H31" i="44" s="1"/>
  <c r="G30" i="44"/>
  <c r="H30" i="44" s="1"/>
  <c r="H29" i="44"/>
  <c r="G29" i="44"/>
  <c r="G28" i="44"/>
  <c r="H28" i="44" s="1"/>
  <c r="G27" i="44"/>
  <c r="H27" i="44" s="1"/>
  <c r="G26" i="44"/>
  <c r="H26" i="44" s="1"/>
  <c r="G25" i="44"/>
  <c r="H25" i="44" s="1"/>
  <c r="G24" i="44"/>
  <c r="H24" i="44" s="1"/>
  <c r="G23" i="44"/>
  <c r="H23" i="44" s="1"/>
  <c r="G20" i="44"/>
  <c r="H20" i="44" s="1"/>
  <c r="G19" i="44"/>
  <c r="H19" i="44" s="1"/>
  <c r="G18" i="44"/>
  <c r="H18" i="44" s="1"/>
  <c r="G17" i="44"/>
  <c r="H17" i="44" s="1"/>
  <c r="G16" i="44"/>
  <c r="H16" i="44" s="1"/>
  <c r="G15" i="44"/>
  <c r="H15" i="44" s="1"/>
  <c r="G14" i="44"/>
  <c r="H14" i="44" s="1"/>
  <c r="G13" i="44"/>
  <c r="H13" i="44" s="1"/>
  <c r="G12" i="44"/>
  <c r="H12" i="44" s="1"/>
  <c r="G11" i="44"/>
  <c r="F258" i="43"/>
  <c r="G258" i="43" s="1"/>
  <c r="H258" i="43" s="1"/>
  <c r="F257" i="43"/>
  <c r="G257" i="43" s="1"/>
  <c r="H257" i="43" s="1"/>
  <c r="F256" i="43"/>
  <c r="G256" i="43" s="1"/>
  <c r="H256" i="43" s="1"/>
  <c r="F255" i="43"/>
  <c r="G255" i="43" s="1"/>
  <c r="H255" i="43" s="1"/>
  <c r="G254" i="43"/>
  <c r="F254" i="43"/>
  <c r="G252" i="43"/>
  <c r="H252" i="43" s="1"/>
  <c r="F252" i="43"/>
  <c r="F251" i="43"/>
  <c r="G251" i="43" s="1"/>
  <c r="H251" i="43" s="1"/>
  <c r="F250" i="43"/>
  <c r="G250" i="43" s="1"/>
  <c r="H250" i="43" s="1"/>
  <c r="F249" i="43"/>
  <c r="G249" i="43" s="1"/>
  <c r="H249" i="43" s="1"/>
  <c r="F248" i="43"/>
  <c r="G248" i="43" s="1"/>
  <c r="H248" i="43" s="1"/>
  <c r="G247" i="43"/>
  <c r="H247" i="43" s="1"/>
  <c r="F247" i="43"/>
  <c r="F246" i="43"/>
  <c r="G246" i="43" s="1"/>
  <c r="H246" i="43" s="1"/>
  <c r="F245" i="43"/>
  <c r="G245" i="43" s="1"/>
  <c r="H245" i="43" s="1"/>
  <c r="F244" i="43"/>
  <c r="G244" i="43" s="1"/>
  <c r="H244" i="43" s="1"/>
  <c r="G243" i="43"/>
  <c r="H243" i="43" s="1"/>
  <c r="F243" i="43"/>
  <c r="F242" i="43"/>
  <c r="G242" i="43" s="1"/>
  <c r="H242" i="43" s="1"/>
  <c r="F241" i="43"/>
  <c r="G241" i="43" s="1"/>
  <c r="H241" i="43" s="1"/>
  <c r="H240" i="43"/>
  <c r="G240" i="43"/>
  <c r="F240" i="43"/>
  <c r="F239" i="43"/>
  <c r="G239" i="43" s="1"/>
  <c r="F238" i="43"/>
  <c r="G238" i="43" s="1"/>
  <c r="H238" i="43" s="1"/>
  <c r="F237" i="43"/>
  <c r="G237" i="43" s="1"/>
  <c r="H237" i="43" s="1"/>
  <c r="F236" i="43"/>
  <c r="G236" i="43" s="1"/>
  <c r="H236" i="43" s="1"/>
  <c r="G234" i="43"/>
  <c r="G233" i="43"/>
  <c r="G232" i="43"/>
  <c r="G231" i="43"/>
  <c r="G228" i="43" s="1"/>
  <c r="H228" i="43" s="1"/>
  <c r="G230" i="43"/>
  <c r="G229" i="43"/>
  <c r="G227" i="43"/>
  <c r="G226" i="43"/>
  <c r="G225" i="43"/>
  <c r="G224" i="43"/>
  <c r="G223" i="43"/>
  <c r="G222" i="43"/>
  <c r="G220" i="43"/>
  <c r="G219" i="43"/>
  <c r="G218" i="43"/>
  <c r="G217" i="43"/>
  <c r="G214" i="43" s="1"/>
  <c r="H214" i="43" s="1"/>
  <c r="G216" i="43"/>
  <c r="G215" i="43"/>
  <c r="G213" i="43"/>
  <c r="G212" i="43"/>
  <c r="G211" i="43"/>
  <c r="G210" i="43"/>
  <c r="G209" i="43"/>
  <c r="G208" i="43"/>
  <c r="G207" i="43" s="1"/>
  <c r="H207" i="43" s="1"/>
  <c r="G206" i="43"/>
  <c r="G205" i="43"/>
  <c r="G204" i="43"/>
  <c r="G203" i="43"/>
  <c r="G202" i="43"/>
  <c r="G201" i="43"/>
  <c r="G199" i="43"/>
  <c r="G198" i="43"/>
  <c r="G197" i="43"/>
  <c r="G196" i="43"/>
  <c r="G195" i="43"/>
  <c r="G194" i="43"/>
  <c r="G192" i="43"/>
  <c r="G191" i="43"/>
  <c r="G190" i="43"/>
  <c r="G189" i="43"/>
  <c r="G188" i="43"/>
  <c r="G187" i="43"/>
  <c r="G185" i="43"/>
  <c r="G184" i="43"/>
  <c r="G183" i="43"/>
  <c r="G182" i="43"/>
  <c r="G181" i="43"/>
  <c r="G180" i="43"/>
  <c r="G179" i="43" s="1"/>
  <c r="H179" i="43" s="1"/>
  <c r="G178" i="43"/>
  <c r="G177" i="43"/>
  <c r="G176" i="43"/>
  <c r="G175" i="43"/>
  <c r="G174" i="43"/>
  <c r="G173" i="43"/>
  <c r="G171" i="43"/>
  <c r="G170" i="43"/>
  <c r="G169" i="43"/>
  <c r="G168" i="43"/>
  <c r="G165" i="43" s="1"/>
  <c r="G167" i="43"/>
  <c r="G166" i="43"/>
  <c r="F159" i="43"/>
  <c r="G159" i="43" s="1"/>
  <c r="H159" i="43" s="1"/>
  <c r="F154" i="43"/>
  <c r="G154" i="43" s="1"/>
  <c r="H154" i="43" s="1"/>
  <c r="F149" i="43"/>
  <c r="G149" i="43" s="1"/>
  <c r="H149" i="43" s="1"/>
  <c r="F144" i="43"/>
  <c r="G144" i="43" s="1"/>
  <c r="H144" i="43" s="1"/>
  <c r="G139" i="43"/>
  <c r="H139" i="43" s="1"/>
  <c r="F139" i="43"/>
  <c r="F134" i="43"/>
  <c r="G134" i="43" s="1"/>
  <c r="H134" i="43" s="1"/>
  <c r="F129" i="43"/>
  <c r="G129" i="43" s="1"/>
  <c r="H129" i="43" s="1"/>
  <c r="F124" i="43"/>
  <c r="G124" i="43" s="1"/>
  <c r="H124" i="43" s="1"/>
  <c r="F119" i="43"/>
  <c r="G119" i="43" s="1"/>
  <c r="H119" i="43" s="1"/>
  <c r="F114" i="43"/>
  <c r="G114" i="43" s="1"/>
  <c r="S112" i="43"/>
  <c r="O112" i="43"/>
  <c r="R112" i="43" s="1"/>
  <c r="F112" i="43" s="1"/>
  <c r="G112" i="43" s="1"/>
  <c r="H112" i="43" s="1"/>
  <c r="S111" i="43"/>
  <c r="O111" i="43"/>
  <c r="R111" i="43" s="1"/>
  <c r="F111" i="43" s="1"/>
  <c r="G111" i="43" s="1"/>
  <c r="H111" i="43" s="1"/>
  <c r="S110" i="43"/>
  <c r="O110" i="43"/>
  <c r="R110" i="43" s="1"/>
  <c r="F110" i="43" s="1"/>
  <c r="G110" i="43" s="1"/>
  <c r="H110" i="43" s="1"/>
  <c r="S109" i="43"/>
  <c r="O109" i="43"/>
  <c r="R109" i="43" s="1"/>
  <c r="F109" i="43" s="1"/>
  <c r="G109" i="43" s="1"/>
  <c r="H109" i="43"/>
  <c r="S108" i="43"/>
  <c r="O108" i="43"/>
  <c r="R108" i="43" s="1"/>
  <c r="F108" i="43" s="1"/>
  <c r="G108" i="43" s="1"/>
  <c r="H108" i="43" s="1"/>
  <c r="S107" i="43"/>
  <c r="O107" i="43"/>
  <c r="R107" i="43" s="1"/>
  <c r="F107" i="43" s="1"/>
  <c r="G107" i="43" s="1"/>
  <c r="H107" i="43"/>
  <c r="S106" i="43"/>
  <c r="O106" i="43"/>
  <c r="R106" i="43" s="1"/>
  <c r="F106" i="43" s="1"/>
  <c r="G106" i="43" s="1"/>
  <c r="H106" i="43" s="1"/>
  <c r="S105" i="43"/>
  <c r="O105" i="43"/>
  <c r="R105" i="43" s="1"/>
  <c r="F105" i="43" s="1"/>
  <c r="G105" i="43" s="1"/>
  <c r="H105" i="43" s="1"/>
  <c r="S104" i="43"/>
  <c r="O104" i="43"/>
  <c r="R104" i="43" s="1"/>
  <c r="F104" i="43" s="1"/>
  <c r="G104" i="43" s="1"/>
  <c r="H104" i="43" s="1"/>
  <c r="S103" i="43"/>
  <c r="O103" i="43"/>
  <c r="R103" i="43" s="1"/>
  <c r="F103" i="43" s="1"/>
  <c r="G103" i="43" s="1"/>
  <c r="H103" i="43"/>
  <c r="S102" i="43"/>
  <c r="R102" i="43"/>
  <c r="F102" i="43" s="1"/>
  <c r="G102" i="43" s="1"/>
  <c r="H102" i="43" s="1"/>
  <c r="O102" i="43"/>
  <c r="S101" i="43"/>
  <c r="O101" i="43"/>
  <c r="R101" i="43" s="1"/>
  <c r="F101" i="43" s="1"/>
  <c r="G101" i="43" s="1"/>
  <c r="H101" i="43" s="1"/>
  <c r="S100" i="43"/>
  <c r="O100" i="43"/>
  <c r="R100" i="43" s="1"/>
  <c r="F100" i="43" s="1"/>
  <c r="G100" i="43" s="1"/>
  <c r="H100" i="43" s="1"/>
  <c r="S99" i="43"/>
  <c r="O99" i="43"/>
  <c r="R99" i="43" s="1"/>
  <c r="F99" i="43" s="1"/>
  <c r="G99" i="43" s="1"/>
  <c r="H99" i="43"/>
  <c r="S98" i="43"/>
  <c r="O98" i="43"/>
  <c r="R98" i="43" s="1"/>
  <c r="F98" i="43" s="1"/>
  <c r="G98" i="43" s="1"/>
  <c r="H98" i="43" s="1"/>
  <c r="S97" i="43"/>
  <c r="O97" i="43"/>
  <c r="R97" i="43" s="1"/>
  <c r="F97" i="43" s="1"/>
  <c r="G97" i="43" s="1"/>
  <c r="H97" i="43" s="1"/>
  <c r="S96" i="43"/>
  <c r="O96" i="43"/>
  <c r="R96" i="43" s="1"/>
  <c r="F96" i="43" s="1"/>
  <c r="G96" i="43" s="1"/>
  <c r="H96" i="43" s="1"/>
  <c r="S95" i="43"/>
  <c r="O95" i="43"/>
  <c r="R95" i="43" s="1"/>
  <c r="F95" i="43" s="1"/>
  <c r="G95" i="43" s="1"/>
  <c r="H95" i="43"/>
  <c r="S94" i="43"/>
  <c r="O94" i="43"/>
  <c r="R94" i="43" s="1"/>
  <c r="F94" i="43" s="1"/>
  <c r="G94" i="43" s="1"/>
  <c r="H94" i="43" s="1"/>
  <c r="S93" i="43"/>
  <c r="O93" i="43"/>
  <c r="R93" i="43" s="1"/>
  <c r="F93" i="43" s="1"/>
  <c r="G93" i="43" s="1"/>
  <c r="H93" i="43" s="1"/>
  <c r="S92" i="43"/>
  <c r="R92" i="43"/>
  <c r="F92" i="43" s="1"/>
  <c r="G92" i="43" s="1"/>
  <c r="H92" i="43" s="1"/>
  <c r="O92" i="43"/>
  <c r="S91" i="43"/>
  <c r="O91" i="43"/>
  <c r="R91" i="43" s="1"/>
  <c r="F91" i="43" s="1"/>
  <c r="G91" i="43" s="1"/>
  <c r="H91" i="43" s="1"/>
  <c r="S90" i="43"/>
  <c r="O90" i="43"/>
  <c r="R90" i="43" s="1"/>
  <c r="F90" i="43" s="1"/>
  <c r="G90" i="43" s="1"/>
  <c r="H90" i="43" s="1"/>
  <c r="S89" i="43"/>
  <c r="O89" i="43"/>
  <c r="R89" i="43" s="1"/>
  <c r="F89" i="43" s="1"/>
  <c r="G89" i="43" s="1"/>
  <c r="H89" i="43" s="1"/>
  <c r="S88" i="43"/>
  <c r="R88" i="43"/>
  <c r="F88" i="43" s="1"/>
  <c r="G88" i="43" s="1"/>
  <c r="H88" i="43" s="1"/>
  <c r="O88" i="43"/>
  <c r="S87" i="43"/>
  <c r="O87" i="43"/>
  <c r="R87" i="43" s="1"/>
  <c r="F87" i="43" s="1"/>
  <c r="G87" i="43" s="1"/>
  <c r="H87" i="43"/>
  <c r="S86" i="43"/>
  <c r="O86" i="43"/>
  <c r="R86" i="43" s="1"/>
  <c r="F86" i="43" s="1"/>
  <c r="G86" i="43" s="1"/>
  <c r="H86" i="43" s="1"/>
  <c r="S85" i="43"/>
  <c r="O85" i="43"/>
  <c r="R85" i="43" s="1"/>
  <c r="F85" i="43" s="1"/>
  <c r="G85" i="43" s="1"/>
  <c r="H85" i="43"/>
  <c r="S84" i="43"/>
  <c r="O84" i="43"/>
  <c r="R84" i="43" s="1"/>
  <c r="F84" i="43" s="1"/>
  <c r="G84" i="43" s="1"/>
  <c r="G82" i="43"/>
  <c r="H82" i="43" s="1"/>
  <c r="G81" i="43"/>
  <c r="H81" i="43" s="1"/>
  <c r="G80" i="43"/>
  <c r="H80" i="43" s="1"/>
  <c r="H79" i="43"/>
  <c r="G79" i="43"/>
  <c r="G78" i="43"/>
  <c r="H78" i="43" s="1"/>
  <c r="G77" i="43"/>
  <c r="H77" i="43" s="1"/>
  <c r="G76" i="43"/>
  <c r="H76" i="43" s="1"/>
  <c r="G75" i="43"/>
  <c r="H75" i="43" s="1"/>
  <c r="G74" i="43"/>
  <c r="H74" i="43" s="1"/>
  <c r="G73" i="43"/>
  <c r="H73" i="43" s="1"/>
  <c r="G72" i="43"/>
  <c r="H72" i="43" s="1"/>
  <c r="H71" i="43"/>
  <c r="G71" i="43"/>
  <c r="G70" i="43"/>
  <c r="H70" i="43" s="1"/>
  <c r="G69" i="43"/>
  <c r="H69" i="43" s="1"/>
  <c r="G68" i="43"/>
  <c r="H68" i="43" s="1"/>
  <c r="G67" i="43"/>
  <c r="H67" i="43" s="1"/>
  <c r="G66" i="43"/>
  <c r="H66" i="43" s="1"/>
  <c r="G65" i="43"/>
  <c r="H65" i="43" s="1"/>
  <c r="G64" i="43"/>
  <c r="H64" i="43" s="1"/>
  <c r="H63" i="43"/>
  <c r="G63" i="43"/>
  <c r="G62" i="43"/>
  <c r="H62" i="43" s="1"/>
  <c r="G61" i="43"/>
  <c r="H61" i="43" s="1"/>
  <c r="G60" i="43"/>
  <c r="H60" i="43" s="1"/>
  <c r="G59" i="43"/>
  <c r="H59" i="43" s="1"/>
  <c r="G58" i="43"/>
  <c r="H58" i="43" s="1"/>
  <c r="G57" i="43"/>
  <c r="H57" i="43" s="1"/>
  <c r="G56" i="43"/>
  <c r="G54" i="43"/>
  <c r="H54" i="43" s="1"/>
  <c r="G53" i="43"/>
  <c r="H53" i="43" s="1"/>
  <c r="G52" i="43"/>
  <c r="H52" i="43" s="1"/>
  <c r="H51" i="43"/>
  <c r="G51" i="43"/>
  <c r="G50" i="43"/>
  <c r="H50" i="43" s="1"/>
  <c r="G49" i="43"/>
  <c r="H49" i="43" s="1"/>
  <c r="G48" i="43"/>
  <c r="H48" i="43" s="1"/>
  <c r="G47" i="43"/>
  <c r="H47" i="43" s="1"/>
  <c r="G46" i="43"/>
  <c r="H46" i="43" s="1"/>
  <c r="G45" i="43"/>
  <c r="H45" i="43" s="1"/>
  <c r="H43" i="43"/>
  <c r="G43" i="43"/>
  <c r="G42" i="43"/>
  <c r="H42" i="43" s="1"/>
  <c r="G41" i="43"/>
  <c r="H41" i="43" s="1"/>
  <c r="G40" i="43"/>
  <c r="H40" i="43" s="1"/>
  <c r="G39" i="43"/>
  <c r="H39" i="43" s="1"/>
  <c r="G38" i="43"/>
  <c r="H38" i="43" s="1"/>
  <c r="G37" i="43"/>
  <c r="H37" i="43" s="1"/>
  <c r="G36" i="43"/>
  <c r="H36" i="43" s="1"/>
  <c r="H35" i="43"/>
  <c r="G35" i="43"/>
  <c r="G34" i="43"/>
  <c r="G32" i="43"/>
  <c r="H32" i="43" s="1"/>
  <c r="H31" i="43"/>
  <c r="G31" i="43"/>
  <c r="G30" i="43"/>
  <c r="H30" i="43" s="1"/>
  <c r="G29" i="43"/>
  <c r="H29" i="43" s="1"/>
  <c r="G28" i="43"/>
  <c r="H28" i="43" s="1"/>
  <c r="G27" i="43"/>
  <c r="H27" i="43" s="1"/>
  <c r="G26" i="43"/>
  <c r="G22" i="43" s="1"/>
  <c r="G25" i="43"/>
  <c r="H25" i="43" s="1"/>
  <c r="G24" i="43"/>
  <c r="H24" i="43" s="1"/>
  <c r="H23" i="43"/>
  <c r="G23" i="43"/>
  <c r="G20" i="43"/>
  <c r="H20" i="43" s="1"/>
  <c r="G19" i="43"/>
  <c r="H19" i="43" s="1"/>
  <c r="G18" i="43"/>
  <c r="H18" i="43" s="1"/>
  <c r="G17" i="43"/>
  <c r="H17" i="43" s="1"/>
  <c r="G16" i="43"/>
  <c r="H16" i="43" s="1"/>
  <c r="G15" i="43"/>
  <c r="H15" i="43" s="1"/>
  <c r="G14" i="43"/>
  <c r="H14" i="43" s="1"/>
  <c r="G13" i="43"/>
  <c r="H13" i="43" s="1"/>
  <c r="G12" i="43"/>
  <c r="H12" i="43" s="1"/>
  <c r="G11" i="43"/>
  <c r="G10" i="43" s="1"/>
  <c r="F258" i="42"/>
  <c r="G258" i="42" s="1"/>
  <c r="H258" i="42" s="1"/>
  <c r="F257" i="42"/>
  <c r="G257" i="42" s="1"/>
  <c r="H257" i="42" s="1"/>
  <c r="F256" i="42"/>
  <c r="G256" i="42" s="1"/>
  <c r="H256" i="42" s="1"/>
  <c r="F255" i="42"/>
  <c r="G255" i="42" s="1"/>
  <c r="H255" i="42" s="1"/>
  <c r="F254" i="42"/>
  <c r="G254" i="42" s="1"/>
  <c r="F252" i="42"/>
  <c r="G252" i="42" s="1"/>
  <c r="H252" i="42" s="1"/>
  <c r="F251" i="42"/>
  <c r="G251" i="42" s="1"/>
  <c r="H251" i="42" s="1"/>
  <c r="F250" i="42"/>
  <c r="G250" i="42" s="1"/>
  <c r="H250" i="42" s="1"/>
  <c r="F249" i="42"/>
  <c r="G249" i="42" s="1"/>
  <c r="H249" i="42" s="1"/>
  <c r="F248" i="42"/>
  <c r="G248" i="42" s="1"/>
  <c r="H248" i="42" s="1"/>
  <c r="F247" i="42"/>
  <c r="G247" i="42" s="1"/>
  <c r="H247" i="42" s="1"/>
  <c r="F246" i="42"/>
  <c r="G246" i="42" s="1"/>
  <c r="H246" i="42" s="1"/>
  <c r="F245" i="42"/>
  <c r="G245" i="42" s="1"/>
  <c r="H245" i="42" s="1"/>
  <c r="F244" i="42"/>
  <c r="G244" i="42" s="1"/>
  <c r="H244" i="42" s="1"/>
  <c r="F243" i="42"/>
  <c r="G243" i="42" s="1"/>
  <c r="H243" i="42" s="1"/>
  <c r="F242" i="42"/>
  <c r="G242" i="42" s="1"/>
  <c r="H242" i="42" s="1"/>
  <c r="G241" i="42"/>
  <c r="H241" i="42" s="1"/>
  <c r="F241" i="42"/>
  <c r="F240" i="42"/>
  <c r="G240" i="42" s="1"/>
  <c r="H240" i="42" s="1"/>
  <c r="F239" i="42"/>
  <c r="G239" i="42" s="1"/>
  <c r="H239" i="42" s="1"/>
  <c r="F238" i="42"/>
  <c r="G238" i="42" s="1"/>
  <c r="H238" i="42" s="1"/>
  <c r="G237" i="42"/>
  <c r="H237" i="42" s="1"/>
  <c r="F237" i="42"/>
  <c r="F236" i="42"/>
  <c r="G236" i="42" s="1"/>
  <c r="G234" i="42"/>
  <c r="G233" i="42"/>
  <c r="G232" i="42"/>
  <c r="G231" i="42"/>
  <c r="G230" i="42"/>
  <c r="G229" i="42"/>
  <c r="G228" i="42" s="1"/>
  <c r="H228" i="42" s="1"/>
  <c r="G227" i="42"/>
  <c r="G226" i="42"/>
  <c r="G225" i="42"/>
  <c r="G224" i="42"/>
  <c r="G223" i="42"/>
  <c r="G222" i="42"/>
  <c r="G220" i="42"/>
  <c r="G219" i="42"/>
  <c r="G218" i="42"/>
  <c r="G217" i="42"/>
  <c r="G216" i="42"/>
  <c r="G215" i="42"/>
  <c r="G213" i="42"/>
  <c r="G212" i="42"/>
  <c r="G211" i="42"/>
  <c r="G210" i="42"/>
  <c r="G209" i="42"/>
  <c r="G208" i="42"/>
  <c r="G207" i="42" s="1"/>
  <c r="H207" i="42" s="1"/>
  <c r="G206" i="42"/>
  <c r="G205" i="42"/>
  <c r="G204" i="42"/>
  <c r="G203" i="42"/>
  <c r="G200" i="42" s="1"/>
  <c r="H200" i="42" s="1"/>
  <c r="G202" i="42"/>
  <c r="G201" i="42"/>
  <c r="G199" i="42"/>
  <c r="G198" i="42"/>
  <c r="G197" i="42"/>
  <c r="G196" i="42"/>
  <c r="G195" i="42"/>
  <c r="G194" i="42"/>
  <c r="G192" i="42"/>
  <c r="G191" i="42"/>
  <c r="G190" i="42"/>
  <c r="G189" i="42"/>
  <c r="G188" i="42"/>
  <c r="G187" i="42"/>
  <c r="G185" i="42"/>
  <c r="G184" i="42"/>
  <c r="G183" i="42"/>
  <c r="G182" i="42"/>
  <c r="G181" i="42"/>
  <c r="G180" i="42"/>
  <c r="G178" i="42"/>
  <c r="G177" i="42"/>
  <c r="G176" i="42"/>
  <c r="G172" i="42" s="1"/>
  <c r="H172" i="42" s="1"/>
  <c r="G175" i="42"/>
  <c r="G174" i="42"/>
  <c r="G173" i="42"/>
  <c r="G171" i="42"/>
  <c r="G170" i="42"/>
  <c r="G169" i="42"/>
  <c r="G168" i="42"/>
  <c r="G165" i="42" s="1"/>
  <c r="G167" i="42"/>
  <c r="G166" i="42"/>
  <c r="F159" i="42"/>
  <c r="G159" i="42" s="1"/>
  <c r="H159" i="42" s="1"/>
  <c r="H154" i="42"/>
  <c r="F154" i="42"/>
  <c r="G154" i="42" s="1"/>
  <c r="F149" i="42"/>
  <c r="G149" i="42" s="1"/>
  <c r="H149" i="42" s="1"/>
  <c r="F144" i="42"/>
  <c r="G144" i="42" s="1"/>
  <c r="H144" i="42" s="1"/>
  <c r="G139" i="42"/>
  <c r="H139" i="42" s="1"/>
  <c r="F139" i="42"/>
  <c r="F134" i="42"/>
  <c r="G134" i="42" s="1"/>
  <c r="H134" i="42" s="1"/>
  <c r="H129" i="42"/>
  <c r="G129" i="42"/>
  <c r="F129" i="42"/>
  <c r="F124" i="42"/>
  <c r="G124" i="42" s="1"/>
  <c r="H124" i="42" s="1"/>
  <c r="F119" i="42"/>
  <c r="G119" i="42" s="1"/>
  <c r="F114" i="42"/>
  <c r="G114" i="42" s="1"/>
  <c r="H114" i="42" s="1"/>
  <c r="S112" i="42"/>
  <c r="O112" i="42"/>
  <c r="R112" i="42" s="1"/>
  <c r="F112" i="42" s="1"/>
  <c r="G112" i="42" s="1"/>
  <c r="H112" i="42" s="1"/>
  <c r="S111" i="42"/>
  <c r="O111" i="42"/>
  <c r="R111" i="42" s="1"/>
  <c r="F111" i="42" s="1"/>
  <c r="G111" i="42" s="1"/>
  <c r="H111" i="42" s="1"/>
  <c r="S110" i="42"/>
  <c r="O110" i="42"/>
  <c r="R110" i="42" s="1"/>
  <c r="F110" i="42" s="1"/>
  <c r="G110" i="42" s="1"/>
  <c r="H110" i="42" s="1"/>
  <c r="S109" i="42"/>
  <c r="O109" i="42"/>
  <c r="R109" i="42" s="1"/>
  <c r="F109" i="42" s="1"/>
  <c r="G109" i="42" s="1"/>
  <c r="H109" i="42" s="1"/>
  <c r="S108" i="42"/>
  <c r="O108" i="42"/>
  <c r="R108" i="42" s="1"/>
  <c r="F108" i="42" s="1"/>
  <c r="G108" i="42" s="1"/>
  <c r="H108" i="42" s="1"/>
  <c r="S107" i="42"/>
  <c r="R107" i="42"/>
  <c r="O107" i="42"/>
  <c r="F107" i="42"/>
  <c r="G107" i="42" s="1"/>
  <c r="H107" i="42" s="1"/>
  <c r="S106" i="42"/>
  <c r="O106" i="42"/>
  <c r="R106" i="42" s="1"/>
  <c r="F106" i="42" s="1"/>
  <c r="G106" i="42" s="1"/>
  <c r="H106" i="42" s="1"/>
  <c r="S105" i="42"/>
  <c r="O105" i="42"/>
  <c r="R105" i="42" s="1"/>
  <c r="F105" i="42" s="1"/>
  <c r="G105" i="42" s="1"/>
  <c r="H105" i="42" s="1"/>
  <c r="S104" i="42"/>
  <c r="O104" i="42"/>
  <c r="R104" i="42" s="1"/>
  <c r="F104" i="42" s="1"/>
  <c r="G104" i="42" s="1"/>
  <c r="H104" i="42" s="1"/>
  <c r="S103" i="42"/>
  <c r="R103" i="42"/>
  <c r="O103" i="42"/>
  <c r="F103" i="42"/>
  <c r="G103" i="42" s="1"/>
  <c r="H103" i="42" s="1"/>
  <c r="S102" i="42"/>
  <c r="R102" i="42"/>
  <c r="F102" i="42" s="1"/>
  <c r="G102" i="42" s="1"/>
  <c r="H102" i="42" s="1"/>
  <c r="O102" i="42"/>
  <c r="S101" i="42"/>
  <c r="R101" i="42"/>
  <c r="F101" i="42" s="1"/>
  <c r="G101" i="42" s="1"/>
  <c r="H101" i="42" s="1"/>
  <c r="O101" i="42"/>
  <c r="S100" i="42"/>
  <c r="O100" i="42"/>
  <c r="R100" i="42" s="1"/>
  <c r="F100" i="42" s="1"/>
  <c r="G100" i="42" s="1"/>
  <c r="H100" i="42" s="1"/>
  <c r="S99" i="42"/>
  <c r="O99" i="42"/>
  <c r="R99" i="42" s="1"/>
  <c r="F99" i="42" s="1"/>
  <c r="G99" i="42" s="1"/>
  <c r="H99" i="42" s="1"/>
  <c r="S98" i="42"/>
  <c r="O98" i="42"/>
  <c r="R98" i="42" s="1"/>
  <c r="F98" i="42" s="1"/>
  <c r="G98" i="42" s="1"/>
  <c r="H98" i="42" s="1"/>
  <c r="S97" i="42"/>
  <c r="R97" i="42"/>
  <c r="O97" i="42"/>
  <c r="F97" i="42"/>
  <c r="G97" i="42" s="1"/>
  <c r="H97" i="42" s="1"/>
  <c r="S96" i="42"/>
  <c r="O96" i="42"/>
  <c r="R96" i="42" s="1"/>
  <c r="F96" i="42" s="1"/>
  <c r="G96" i="42" s="1"/>
  <c r="H96" i="42" s="1"/>
  <c r="S95" i="42"/>
  <c r="O95" i="42"/>
  <c r="R95" i="42" s="1"/>
  <c r="F95" i="42" s="1"/>
  <c r="G95" i="42" s="1"/>
  <c r="H95" i="42" s="1"/>
  <c r="S94" i="42"/>
  <c r="O94" i="42"/>
  <c r="R94" i="42" s="1"/>
  <c r="F94" i="42" s="1"/>
  <c r="G94" i="42" s="1"/>
  <c r="H94" i="42" s="1"/>
  <c r="S93" i="42"/>
  <c r="O93" i="42"/>
  <c r="R93" i="42" s="1"/>
  <c r="F93" i="42" s="1"/>
  <c r="G93" i="42" s="1"/>
  <c r="H93" i="42" s="1"/>
  <c r="S92" i="42"/>
  <c r="O92" i="42"/>
  <c r="R92" i="42" s="1"/>
  <c r="F92" i="42" s="1"/>
  <c r="G92" i="42" s="1"/>
  <c r="H92" i="42" s="1"/>
  <c r="S91" i="42"/>
  <c r="R91" i="42"/>
  <c r="O91" i="42"/>
  <c r="F91" i="42"/>
  <c r="G91" i="42" s="1"/>
  <c r="H91" i="42" s="1"/>
  <c r="S90" i="42"/>
  <c r="O90" i="42"/>
  <c r="R90" i="42" s="1"/>
  <c r="F90" i="42" s="1"/>
  <c r="G90" i="42" s="1"/>
  <c r="H90" i="42" s="1"/>
  <c r="S89" i="42"/>
  <c r="O89" i="42"/>
  <c r="R89" i="42" s="1"/>
  <c r="F89" i="42" s="1"/>
  <c r="G89" i="42" s="1"/>
  <c r="H89" i="42" s="1"/>
  <c r="S88" i="42"/>
  <c r="O88" i="42"/>
  <c r="R88" i="42" s="1"/>
  <c r="F88" i="42" s="1"/>
  <c r="G88" i="42" s="1"/>
  <c r="H88" i="42" s="1"/>
  <c r="S87" i="42"/>
  <c r="R87" i="42"/>
  <c r="O87" i="42"/>
  <c r="F87" i="42"/>
  <c r="G87" i="42" s="1"/>
  <c r="H87" i="42" s="1"/>
  <c r="S86" i="42"/>
  <c r="R86" i="42"/>
  <c r="F86" i="42" s="1"/>
  <c r="G86" i="42" s="1"/>
  <c r="H86" i="42" s="1"/>
  <c r="O86" i="42"/>
  <c r="S85" i="42"/>
  <c r="R85" i="42"/>
  <c r="F85" i="42" s="1"/>
  <c r="G85" i="42" s="1"/>
  <c r="H85" i="42" s="1"/>
  <c r="O85" i="42"/>
  <c r="S84" i="42"/>
  <c r="O84" i="42"/>
  <c r="R84" i="42" s="1"/>
  <c r="F84" i="42" s="1"/>
  <c r="G84" i="42" s="1"/>
  <c r="G82" i="42"/>
  <c r="H82" i="42" s="1"/>
  <c r="G81" i="42"/>
  <c r="H81" i="42" s="1"/>
  <c r="G80" i="42"/>
  <c r="H80" i="42" s="1"/>
  <c r="G79" i="42"/>
  <c r="H79" i="42" s="1"/>
  <c r="G78" i="42"/>
  <c r="H78" i="42" s="1"/>
  <c r="G77" i="42"/>
  <c r="H77" i="42" s="1"/>
  <c r="G76" i="42"/>
  <c r="H76" i="42" s="1"/>
  <c r="G75" i="42"/>
  <c r="H75" i="42" s="1"/>
  <c r="G74" i="42"/>
  <c r="H74" i="42" s="1"/>
  <c r="G73" i="42"/>
  <c r="H73" i="42" s="1"/>
  <c r="G72" i="42"/>
  <c r="H72" i="42" s="1"/>
  <c r="G71" i="42"/>
  <c r="H71" i="42" s="1"/>
  <c r="G70" i="42"/>
  <c r="H70" i="42" s="1"/>
  <c r="H69" i="42"/>
  <c r="G69" i="42"/>
  <c r="G68" i="42"/>
  <c r="H68" i="42" s="1"/>
  <c r="G67" i="42"/>
  <c r="H67" i="42" s="1"/>
  <c r="G66" i="42"/>
  <c r="H66" i="42" s="1"/>
  <c r="G65" i="42"/>
  <c r="H65" i="42" s="1"/>
  <c r="G64" i="42"/>
  <c r="H64" i="42" s="1"/>
  <c r="G63" i="42"/>
  <c r="H63" i="42" s="1"/>
  <c r="G62" i="42"/>
  <c r="H62" i="42" s="1"/>
  <c r="H61" i="42"/>
  <c r="G61" i="42"/>
  <c r="G60" i="42"/>
  <c r="H60" i="42" s="1"/>
  <c r="G59" i="42"/>
  <c r="H59" i="42" s="1"/>
  <c r="G58" i="42"/>
  <c r="H58" i="42" s="1"/>
  <c r="G57" i="42"/>
  <c r="H57" i="42" s="1"/>
  <c r="G56" i="42"/>
  <c r="H56" i="42" s="1"/>
  <c r="G54" i="42"/>
  <c r="H54" i="42" s="1"/>
  <c r="H53" i="42"/>
  <c r="G53" i="42"/>
  <c r="G52" i="42"/>
  <c r="H52" i="42" s="1"/>
  <c r="G51" i="42"/>
  <c r="H51" i="42" s="1"/>
  <c r="G50" i="42"/>
  <c r="H50" i="42" s="1"/>
  <c r="G49" i="42"/>
  <c r="H49" i="42" s="1"/>
  <c r="G48" i="42"/>
  <c r="H48" i="42" s="1"/>
  <c r="G47" i="42"/>
  <c r="H47" i="42" s="1"/>
  <c r="G46" i="42"/>
  <c r="H46" i="42" s="1"/>
  <c r="G45" i="42"/>
  <c r="H45" i="42" s="1"/>
  <c r="G43" i="42"/>
  <c r="H43" i="42" s="1"/>
  <c r="G42" i="42"/>
  <c r="H42" i="42" s="1"/>
  <c r="G41" i="42"/>
  <c r="H41" i="42" s="1"/>
  <c r="G40" i="42"/>
  <c r="H40" i="42" s="1"/>
  <c r="G39" i="42"/>
  <c r="H39" i="42" s="1"/>
  <c r="G38" i="42"/>
  <c r="H38" i="42" s="1"/>
  <c r="G37" i="42"/>
  <c r="H37" i="42" s="1"/>
  <c r="G36" i="42"/>
  <c r="H36" i="42" s="1"/>
  <c r="G35" i="42"/>
  <c r="H35" i="42" s="1"/>
  <c r="G34" i="42"/>
  <c r="H34" i="42" s="1"/>
  <c r="G32" i="42"/>
  <c r="H32" i="42" s="1"/>
  <c r="G31" i="42"/>
  <c r="H31" i="42" s="1"/>
  <c r="G30" i="42"/>
  <c r="H30" i="42" s="1"/>
  <c r="G29" i="42"/>
  <c r="H29" i="42" s="1"/>
  <c r="G28" i="42"/>
  <c r="H28" i="42" s="1"/>
  <c r="G27" i="42"/>
  <c r="H27" i="42" s="1"/>
  <c r="G26" i="42"/>
  <c r="H26" i="42" s="1"/>
  <c r="G25" i="42"/>
  <c r="H25" i="42" s="1"/>
  <c r="G24" i="42"/>
  <c r="H24" i="42" s="1"/>
  <c r="G23" i="42"/>
  <c r="H23" i="42" s="1"/>
  <c r="G20" i="42"/>
  <c r="H20" i="42" s="1"/>
  <c r="G19" i="42"/>
  <c r="H19" i="42" s="1"/>
  <c r="G18" i="42"/>
  <c r="H18" i="42" s="1"/>
  <c r="G17" i="42"/>
  <c r="H17" i="42" s="1"/>
  <c r="G16" i="42"/>
  <c r="H16" i="42" s="1"/>
  <c r="G15" i="42"/>
  <c r="H15" i="42" s="1"/>
  <c r="G14" i="42"/>
  <c r="H14" i="42" s="1"/>
  <c r="G13" i="42"/>
  <c r="H13" i="42" s="1"/>
  <c r="G12" i="42"/>
  <c r="H12" i="42" s="1"/>
  <c r="G11" i="42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G10" i="42" l="1"/>
  <c r="G193" i="42"/>
  <c r="H193" i="42" s="1"/>
  <c r="G186" i="42"/>
  <c r="H186" i="42" s="1"/>
  <c r="G221" i="42"/>
  <c r="H221" i="42" s="1"/>
  <c r="G179" i="42"/>
  <c r="H179" i="42" s="1"/>
  <c r="G214" i="42"/>
  <c r="H214" i="42" s="1"/>
  <c r="H239" i="43"/>
  <c r="H235" i="43" s="1"/>
  <c r="G235" i="43"/>
  <c r="G44" i="43"/>
  <c r="G55" i="43"/>
  <c r="G193" i="43"/>
  <c r="H193" i="43" s="1"/>
  <c r="G33" i="43"/>
  <c r="G172" i="43"/>
  <c r="H172" i="43" s="1"/>
  <c r="G221" i="43"/>
  <c r="H221" i="43" s="1"/>
  <c r="H11" i="43"/>
  <c r="G186" i="43"/>
  <c r="H186" i="43" s="1"/>
  <c r="G200" i="43"/>
  <c r="H200" i="43" s="1"/>
  <c r="G179" i="44"/>
  <c r="H179" i="44" s="1"/>
  <c r="G214" i="44"/>
  <c r="H214" i="44" s="1"/>
  <c r="G10" i="44"/>
  <c r="G165" i="44"/>
  <c r="G164" i="44" s="1"/>
  <c r="G207" i="44"/>
  <c r="H207" i="44" s="1"/>
  <c r="H55" i="44"/>
  <c r="G193" i="44"/>
  <c r="H193" i="44" s="1"/>
  <c r="H22" i="45"/>
  <c r="H33" i="45"/>
  <c r="G179" i="45"/>
  <c r="H179" i="45" s="1"/>
  <c r="G214" i="45"/>
  <c r="H214" i="45" s="1"/>
  <c r="G186" i="45"/>
  <c r="H186" i="45" s="1"/>
  <c r="G221" i="45"/>
  <c r="H221" i="45" s="1"/>
  <c r="G10" i="45"/>
  <c r="G165" i="45"/>
  <c r="G164" i="45" s="1"/>
  <c r="G207" i="45"/>
  <c r="H207" i="45" s="1"/>
  <c r="G164" i="46"/>
  <c r="G33" i="46"/>
  <c r="G253" i="46"/>
  <c r="H10" i="46"/>
  <c r="H254" i="47"/>
  <c r="H253" i="47" s="1"/>
  <c r="G253" i="47"/>
  <c r="H10" i="47"/>
  <c r="G33" i="47"/>
  <c r="G44" i="47"/>
  <c r="G10" i="48"/>
  <c r="G165" i="48"/>
  <c r="H165" i="48" s="1"/>
  <c r="H164" i="48" s="1"/>
  <c r="G207" i="48"/>
  <c r="H207" i="48" s="1"/>
  <c r="G193" i="48"/>
  <c r="H193" i="48" s="1"/>
  <c r="H22" i="48"/>
  <c r="H33" i="48"/>
  <c r="G179" i="48"/>
  <c r="H179" i="48" s="1"/>
  <c r="G214" i="48"/>
  <c r="H214" i="48" s="1"/>
  <c r="G10" i="49"/>
  <c r="G214" i="49"/>
  <c r="H214" i="49" s="1"/>
  <c r="G221" i="49"/>
  <c r="H221" i="49" s="1"/>
  <c r="G22" i="49"/>
  <c r="G113" i="49"/>
  <c r="G179" i="49"/>
  <c r="H179" i="49" s="1"/>
  <c r="G235" i="49"/>
  <c r="H33" i="49"/>
  <c r="G165" i="49"/>
  <c r="G207" i="49"/>
  <c r="H207" i="49" s="1"/>
  <c r="G10" i="50"/>
  <c r="G165" i="50"/>
  <c r="G207" i="50"/>
  <c r="H207" i="50" s="1"/>
  <c r="G193" i="50"/>
  <c r="H193" i="50" s="1"/>
  <c r="H22" i="50"/>
  <c r="H33" i="50"/>
  <c r="G186" i="50"/>
  <c r="H186" i="50" s="1"/>
  <c r="G221" i="50"/>
  <c r="H221" i="50" s="1"/>
  <c r="G10" i="51"/>
  <c r="G193" i="51"/>
  <c r="H193" i="51" s="1"/>
  <c r="G186" i="51"/>
  <c r="H186" i="51" s="1"/>
  <c r="G221" i="51"/>
  <c r="H221" i="51" s="1"/>
  <c r="H22" i="51"/>
  <c r="H33" i="51"/>
  <c r="G179" i="51"/>
  <c r="H179" i="51" s="1"/>
  <c r="G214" i="51"/>
  <c r="H214" i="51" s="1"/>
  <c r="G164" i="52"/>
  <c r="H254" i="52"/>
  <c r="H253" i="52" s="1"/>
  <c r="G253" i="52"/>
  <c r="H10" i="52"/>
  <c r="G33" i="52"/>
  <c r="G44" i="52"/>
  <c r="H44" i="52"/>
  <c r="G172" i="53"/>
  <c r="H172" i="53" s="1"/>
  <c r="G221" i="53"/>
  <c r="H221" i="53" s="1"/>
  <c r="H22" i="53"/>
  <c r="G200" i="53"/>
  <c r="H200" i="53" s="1"/>
  <c r="G165" i="53"/>
  <c r="G179" i="53"/>
  <c r="H179" i="53" s="1"/>
  <c r="G228" i="53"/>
  <c r="H228" i="53" s="1"/>
  <c r="G10" i="54"/>
  <c r="G193" i="54"/>
  <c r="H193" i="54" s="1"/>
  <c r="G186" i="54"/>
  <c r="H186" i="54" s="1"/>
  <c r="G221" i="54"/>
  <c r="H221" i="54" s="1"/>
  <c r="H22" i="54"/>
  <c r="H33" i="54"/>
  <c r="G179" i="54"/>
  <c r="H179" i="54" s="1"/>
  <c r="G214" i="54"/>
  <c r="H214" i="54" s="1"/>
  <c r="H113" i="55"/>
  <c r="G55" i="55"/>
  <c r="G179" i="55"/>
  <c r="H179" i="55" s="1"/>
  <c r="G193" i="55"/>
  <c r="H193" i="55" s="1"/>
  <c r="G207" i="55"/>
  <c r="H207" i="55" s="1"/>
  <c r="G221" i="55"/>
  <c r="H221" i="55" s="1"/>
  <c r="G33" i="55"/>
  <c r="H44" i="55"/>
  <c r="G165" i="55"/>
  <c r="G164" i="56"/>
  <c r="H254" i="56"/>
  <c r="G253" i="56"/>
  <c r="H10" i="56"/>
  <c r="H46" i="56"/>
  <c r="G33" i="56"/>
  <c r="H33" i="56"/>
  <c r="H55" i="56"/>
  <c r="H22" i="57"/>
  <c r="H33" i="57"/>
  <c r="G179" i="57"/>
  <c r="H179" i="57" s="1"/>
  <c r="G214" i="57"/>
  <c r="H214" i="57" s="1"/>
  <c r="G10" i="57"/>
  <c r="G165" i="57"/>
  <c r="G164" i="57" s="1"/>
  <c r="G207" i="57"/>
  <c r="H207" i="57" s="1"/>
  <c r="G193" i="57"/>
  <c r="H193" i="57" s="1"/>
  <c r="H22" i="58"/>
  <c r="H33" i="58"/>
  <c r="G179" i="58"/>
  <c r="H179" i="58" s="1"/>
  <c r="G214" i="58"/>
  <c r="H214" i="58" s="1"/>
  <c r="G10" i="58"/>
  <c r="G165" i="58"/>
  <c r="G207" i="58"/>
  <c r="H207" i="58" s="1"/>
  <c r="G193" i="58"/>
  <c r="H193" i="58" s="1"/>
  <c r="H239" i="59"/>
  <c r="G235" i="59"/>
  <c r="G44" i="59"/>
  <c r="G186" i="59"/>
  <c r="H186" i="59" s="1"/>
  <c r="G200" i="59"/>
  <c r="H200" i="59" s="1"/>
  <c r="G214" i="59"/>
  <c r="H214" i="59" s="1"/>
  <c r="G44" i="60"/>
  <c r="G207" i="60"/>
  <c r="H207" i="60" s="1"/>
  <c r="G55" i="60"/>
  <c r="G221" i="60"/>
  <c r="H221" i="60" s="1"/>
  <c r="H22" i="60"/>
  <c r="H45" i="60"/>
  <c r="H44" i="60" s="1"/>
  <c r="G22" i="60"/>
  <c r="G33" i="60"/>
  <c r="G179" i="60"/>
  <c r="H179" i="60" s="1"/>
  <c r="G193" i="60"/>
  <c r="H193" i="60" s="1"/>
  <c r="G228" i="60"/>
  <c r="H228" i="60" s="1"/>
  <c r="H34" i="60"/>
  <c r="H33" i="60" s="1"/>
  <c r="G207" i="61"/>
  <c r="H207" i="61" s="1"/>
  <c r="G172" i="61"/>
  <c r="H172" i="61" s="1"/>
  <c r="G165" i="61"/>
  <c r="G200" i="61"/>
  <c r="H200" i="61" s="1"/>
  <c r="G228" i="61"/>
  <c r="H228" i="61" s="1"/>
  <c r="G10" i="61"/>
  <c r="G193" i="61"/>
  <c r="H193" i="61" s="1"/>
  <c r="G186" i="61"/>
  <c r="H186" i="61" s="1"/>
  <c r="G221" i="61"/>
  <c r="H221" i="61" s="1"/>
  <c r="H22" i="61"/>
  <c r="H33" i="61"/>
  <c r="G179" i="61"/>
  <c r="H179" i="61" s="1"/>
  <c r="G214" i="61"/>
  <c r="H214" i="61" s="1"/>
  <c r="G193" i="65"/>
  <c r="H193" i="65" s="1"/>
  <c r="G221" i="65"/>
  <c r="H221" i="65" s="1"/>
  <c r="G186" i="65"/>
  <c r="H186" i="65" s="1"/>
  <c r="G214" i="65"/>
  <c r="H214" i="65" s="1"/>
  <c r="G165" i="65"/>
  <c r="H22" i="65"/>
  <c r="G179" i="65"/>
  <c r="H179" i="65" s="1"/>
  <c r="G200" i="65"/>
  <c r="H200" i="65" s="1"/>
  <c r="H10" i="65"/>
  <c r="G55" i="65"/>
  <c r="G172" i="65"/>
  <c r="H172" i="65" s="1"/>
  <c r="G207" i="65"/>
  <c r="H207" i="65" s="1"/>
  <c r="G228" i="65"/>
  <c r="H228" i="65" s="1"/>
  <c r="G83" i="65"/>
  <c r="H84" i="65"/>
  <c r="H83" i="65" s="1"/>
  <c r="G44" i="65"/>
  <c r="H55" i="65"/>
  <c r="G235" i="65"/>
  <c r="H254" i="65"/>
  <c r="H253" i="65" s="1"/>
  <c r="G253" i="65"/>
  <c r="G33" i="65"/>
  <c r="H44" i="65"/>
  <c r="H114" i="65"/>
  <c r="H113" i="65" s="1"/>
  <c r="G113" i="65"/>
  <c r="G10" i="65"/>
  <c r="G22" i="65"/>
  <c r="H33" i="65"/>
  <c r="H165" i="65"/>
  <c r="H164" i="65" s="1"/>
  <c r="H235" i="65"/>
  <c r="H10" i="64"/>
  <c r="H44" i="64"/>
  <c r="H84" i="64"/>
  <c r="H83" i="64" s="1"/>
  <c r="G83" i="64"/>
  <c r="G21" i="64" s="1"/>
  <c r="G259" i="64" s="1"/>
  <c r="I31" i="41" s="1"/>
  <c r="G164" i="64"/>
  <c r="H34" i="64"/>
  <c r="H33" i="64" s="1"/>
  <c r="H165" i="64"/>
  <c r="H164" i="64" s="1"/>
  <c r="H235" i="64"/>
  <c r="H254" i="64"/>
  <c r="H253" i="64" s="1"/>
  <c r="G253" i="64"/>
  <c r="H114" i="64"/>
  <c r="H113" i="64" s="1"/>
  <c r="H21" i="64" s="1"/>
  <c r="G113" i="64"/>
  <c r="G235" i="64"/>
  <c r="H113" i="63"/>
  <c r="H119" i="63"/>
  <c r="G113" i="63"/>
  <c r="H12" i="63"/>
  <c r="H10" i="63" s="1"/>
  <c r="G10" i="63"/>
  <c r="H44" i="63"/>
  <c r="H22" i="63"/>
  <c r="G83" i="63"/>
  <c r="H84" i="63"/>
  <c r="H83" i="63" s="1"/>
  <c r="H236" i="63"/>
  <c r="H235" i="63" s="1"/>
  <c r="H165" i="63"/>
  <c r="G22" i="63"/>
  <c r="G44" i="63"/>
  <c r="G200" i="63"/>
  <c r="H200" i="63" s="1"/>
  <c r="H254" i="63"/>
  <c r="H253" i="63" s="1"/>
  <c r="G253" i="63"/>
  <c r="H55" i="62"/>
  <c r="G235" i="62"/>
  <c r="H236" i="62"/>
  <c r="H235" i="62" s="1"/>
  <c r="H113" i="62"/>
  <c r="H84" i="62"/>
  <c r="H83" i="62" s="1"/>
  <c r="G83" i="62"/>
  <c r="H119" i="62"/>
  <c r="G113" i="62"/>
  <c r="H165" i="62"/>
  <c r="H164" i="62" s="1"/>
  <c r="G164" i="62"/>
  <c r="H44" i="62"/>
  <c r="H21" i="62" s="1"/>
  <c r="H11" i="62"/>
  <c r="H10" i="62" s="1"/>
  <c r="G22" i="62"/>
  <c r="G33" i="62"/>
  <c r="G44" i="62"/>
  <c r="G55" i="62"/>
  <c r="H254" i="62"/>
  <c r="H253" i="62" s="1"/>
  <c r="G253" i="62"/>
  <c r="H55" i="61"/>
  <c r="G235" i="61"/>
  <c r="H236" i="61"/>
  <c r="H235" i="61" s="1"/>
  <c r="H84" i="61"/>
  <c r="H83" i="61" s="1"/>
  <c r="G83" i="61"/>
  <c r="H119" i="61"/>
  <c r="H113" i="61" s="1"/>
  <c r="G113" i="61"/>
  <c r="H165" i="61"/>
  <c r="H44" i="61"/>
  <c r="H11" i="61"/>
  <c r="H10" i="61" s="1"/>
  <c r="G22" i="61"/>
  <c r="G33" i="61"/>
  <c r="G44" i="61"/>
  <c r="G55" i="61"/>
  <c r="H254" i="61"/>
  <c r="H253" i="61" s="1"/>
  <c r="G253" i="61"/>
  <c r="H84" i="60"/>
  <c r="H83" i="60" s="1"/>
  <c r="G83" i="60"/>
  <c r="H239" i="60"/>
  <c r="H235" i="60" s="1"/>
  <c r="G235" i="60"/>
  <c r="G10" i="60"/>
  <c r="H114" i="60"/>
  <c r="H113" i="60" s="1"/>
  <c r="G113" i="60"/>
  <c r="H254" i="60"/>
  <c r="H253" i="60" s="1"/>
  <c r="G253" i="60"/>
  <c r="G165" i="60"/>
  <c r="H10" i="60"/>
  <c r="G186" i="60"/>
  <c r="H186" i="60" s="1"/>
  <c r="G200" i="60"/>
  <c r="H200" i="60" s="1"/>
  <c r="H56" i="60"/>
  <c r="H55" i="60" s="1"/>
  <c r="G83" i="59"/>
  <c r="H254" i="59"/>
  <c r="H253" i="59" s="1"/>
  <c r="G253" i="59"/>
  <c r="G33" i="59"/>
  <c r="H44" i="59"/>
  <c r="H84" i="59"/>
  <c r="H83" i="59" s="1"/>
  <c r="H114" i="59"/>
  <c r="H113" i="59" s="1"/>
  <c r="G113" i="59"/>
  <c r="G10" i="59"/>
  <c r="G22" i="59"/>
  <c r="H33" i="59"/>
  <c r="H165" i="59"/>
  <c r="H164" i="59" s="1"/>
  <c r="H235" i="59"/>
  <c r="H10" i="59"/>
  <c r="H22" i="59"/>
  <c r="G55" i="59"/>
  <c r="H119" i="58"/>
  <c r="H113" i="58" s="1"/>
  <c r="G113" i="58"/>
  <c r="H55" i="58"/>
  <c r="G235" i="58"/>
  <c r="H236" i="58"/>
  <c r="H235" i="58" s="1"/>
  <c r="H84" i="58"/>
  <c r="H83" i="58" s="1"/>
  <c r="G83" i="58"/>
  <c r="H165" i="58"/>
  <c r="H164" i="58" s="1"/>
  <c r="G164" i="58"/>
  <c r="H44" i="58"/>
  <c r="H11" i="58"/>
  <c r="H10" i="58" s="1"/>
  <c r="G22" i="58"/>
  <c r="G33" i="58"/>
  <c r="G44" i="58"/>
  <c r="G55" i="58"/>
  <c r="H254" i="58"/>
  <c r="H253" i="58" s="1"/>
  <c r="G253" i="58"/>
  <c r="H84" i="57"/>
  <c r="H83" i="57" s="1"/>
  <c r="G83" i="57"/>
  <c r="H55" i="57"/>
  <c r="G235" i="57"/>
  <c r="H236" i="57"/>
  <c r="H235" i="57" s="1"/>
  <c r="H119" i="57"/>
  <c r="H113" i="57" s="1"/>
  <c r="G113" i="57"/>
  <c r="H165" i="57"/>
  <c r="H164" i="57" s="1"/>
  <c r="H44" i="57"/>
  <c r="H11" i="57"/>
  <c r="H10" i="57" s="1"/>
  <c r="G22" i="57"/>
  <c r="G33" i="57"/>
  <c r="G44" i="57"/>
  <c r="G55" i="57"/>
  <c r="H254" i="57"/>
  <c r="H253" i="57" s="1"/>
  <c r="G253" i="57"/>
  <c r="H44" i="56"/>
  <c r="G83" i="56"/>
  <c r="H84" i="56"/>
  <c r="H83" i="56" s="1"/>
  <c r="H114" i="56"/>
  <c r="H113" i="56" s="1"/>
  <c r="G113" i="56"/>
  <c r="H238" i="56"/>
  <c r="H235" i="56" s="1"/>
  <c r="G235" i="56"/>
  <c r="H253" i="56"/>
  <c r="H22" i="56"/>
  <c r="G10" i="56"/>
  <c r="G55" i="56"/>
  <c r="H165" i="56"/>
  <c r="H164" i="56" s="1"/>
  <c r="G22" i="56"/>
  <c r="H165" i="55"/>
  <c r="H237" i="55"/>
  <c r="H235" i="55" s="1"/>
  <c r="G235" i="55"/>
  <c r="H22" i="55"/>
  <c r="H55" i="55"/>
  <c r="H84" i="55"/>
  <c r="H83" i="55" s="1"/>
  <c r="G83" i="55"/>
  <c r="H253" i="55"/>
  <c r="H256" i="55"/>
  <c r="G253" i="55"/>
  <c r="H10" i="55"/>
  <c r="H33" i="55"/>
  <c r="G10" i="55"/>
  <c r="G22" i="55"/>
  <c r="G44" i="55"/>
  <c r="G113" i="55"/>
  <c r="H84" i="54"/>
  <c r="H83" i="54" s="1"/>
  <c r="G83" i="54"/>
  <c r="H119" i="54"/>
  <c r="G113" i="54"/>
  <c r="H165" i="54"/>
  <c r="H164" i="54" s="1"/>
  <c r="G164" i="54"/>
  <c r="H55" i="54"/>
  <c r="G235" i="54"/>
  <c r="H236" i="54"/>
  <c r="H235" i="54" s="1"/>
  <c r="H113" i="54"/>
  <c r="H44" i="54"/>
  <c r="H11" i="54"/>
  <c r="H10" i="54" s="1"/>
  <c r="G22" i="54"/>
  <c r="G33" i="54"/>
  <c r="G44" i="54"/>
  <c r="G55" i="54"/>
  <c r="H254" i="54"/>
  <c r="H253" i="54" s="1"/>
  <c r="G253" i="54"/>
  <c r="G83" i="53"/>
  <c r="H84" i="53"/>
  <c r="H83" i="53" s="1"/>
  <c r="G164" i="53"/>
  <c r="H165" i="53"/>
  <c r="H164" i="53" s="1"/>
  <c r="H235" i="53"/>
  <c r="G44" i="53"/>
  <c r="H55" i="53"/>
  <c r="G235" i="53"/>
  <c r="H254" i="53"/>
  <c r="H253" i="53" s="1"/>
  <c r="G253" i="53"/>
  <c r="G33" i="53"/>
  <c r="H44" i="53"/>
  <c r="H114" i="53"/>
  <c r="H113" i="53" s="1"/>
  <c r="G113" i="53"/>
  <c r="G10" i="53"/>
  <c r="G22" i="53"/>
  <c r="H33" i="53"/>
  <c r="G83" i="52"/>
  <c r="H84" i="52"/>
  <c r="H83" i="52" s="1"/>
  <c r="H114" i="52"/>
  <c r="H113" i="52" s="1"/>
  <c r="G113" i="52"/>
  <c r="H238" i="52"/>
  <c r="G235" i="52"/>
  <c r="H33" i="52"/>
  <c r="H55" i="52"/>
  <c r="H235" i="52"/>
  <c r="H22" i="52"/>
  <c r="G10" i="52"/>
  <c r="G259" i="52" s="1"/>
  <c r="I19" i="41" s="1"/>
  <c r="G55" i="52"/>
  <c r="H165" i="52"/>
  <c r="H164" i="52" s="1"/>
  <c r="G22" i="52"/>
  <c r="G21" i="52" s="1"/>
  <c r="H84" i="51"/>
  <c r="H83" i="51" s="1"/>
  <c r="G83" i="51"/>
  <c r="H119" i="51"/>
  <c r="G113" i="51"/>
  <c r="H165" i="51"/>
  <c r="H55" i="51"/>
  <c r="G235" i="51"/>
  <c r="H236" i="51"/>
  <c r="H235" i="51" s="1"/>
  <c r="H113" i="51"/>
  <c r="H44" i="51"/>
  <c r="H11" i="51"/>
  <c r="H10" i="51" s="1"/>
  <c r="G22" i="51"/>
  <c r="G33" i="51"/>
  <c r="G44" i="51"/>
  <c r="G55" i="51"/>
  <c r="H254" i="51"/>
  <c r="H253" i="51" s="1"/>
  <c r="G253" i="51"/>
  <c r="H84" i="50"/>
  <c r="H83" i="50" s="1"/>
  <c r="G83" i="50"/>
  <c r="H119" i="50"/>
  <c r="G113" i="50"/>
  <c r="H165" i="50"/>
  <c r="H55" i="50"/>
  <c r="G235" i="50"/>
  <c r="H236" i="50"/>
  <c r="H235" i="50" s="1"/>
  <c r="H113" i="50"/>
  <c r="H44" i="50"/>
  <c r="H11" i="50"/>
  <c r="H10" i="50" s="1"/>
  <c r="G22" i="50"/>
  <c r="G33" i="50"/>
  <c r="G44" i="50"/>
  <c r="G55" i="50"/>
  <c r="H254" i="50"/>
  <c r="H253" i="50" s="1"/>
  <c r="G253" i="50"/>
  <c r="H84" i="49"/>
  <c r="H83" i="49" s="1"/>
  <c r="G83" i="49"/>
  <c r="H165" i="49"/>
  <c r="G164" i="49"/>
  <c r="H22" i="49"/>
  <c r="G55" i="49"/>
  <c r="H236" i="49"/>
  <c r="H235" i="49" s="1"/>
  <c r="G44" i="49"/>
  <c r="H55" i="49"/>
  <c r="H10" i="49"/>
  <c r="H114" i="49"/>
  <c r="H113" i="49" s="1"/>
  <c r="H253" i="49"/>
  <c r="G33" i="49"/>
  <c r="G21" i="49" s="1"/>
  <c r="H44" i="49"/>
  <c r="G253" i="49"/>
  <c r="H84" i="48"/>
  <c r="H83" i="48" s="1"/>
  <c r="G83" i="48"/>
  <c r="H119" i="48"/>
  <c r="H113" i="48" s="1"/>
  <c r="G113" i="48"/>
  <c r="H55" i="48"/>
  <c r="G235" i="48"/>
  <c r="H236" i="48"/>
  <c r="H235" i="48" s="1"/>
  <c r="H44" i="48"/>
  <c r="H11" i="48"/>
  <c r="H10" i="48" s="1"/>
  <c r="G22" i="48"/>
  <c r="G33" i="48"/>
  <c r="G44" i="48"/>
  <c r="G55" i="48"/>
  <c r="H254" i="48"/>
  <c r="H253" i="48" s="1"/>
  <c r="G253" i="48"/>
  <c r="G83" i="47"/>
  <c r="H84" i="47"/>
  <c r="H83" i="47" s="1"/>
  <c r="H114" i="47"/>
  <c r="H113" i="47" s="1"/>
  <c r="G113" i="47"/>
  <c r="H238" i="47"/>
  <c r="G235" i="47"/>
  <c r="H33" i="47"/>
  <c r="H55" i="47"/>
  <c r="H235" i="47"/>
  <c r="H22" i="47"/>
  <c r="G10" i="47"/>
  <c r="G55" i="47"/>
  <c r="H165" i="47"/>
  <c r="H164" i="47" s="1"/>
  <c r="G22" i="47"/>
  <c r="G83" i="46"/>
  <c r="H84" i="46"/>
  <c r="H83" i="46" s="1"/>
  <c r="H114" i="46"/>
  <c r="H113" i="46" s="1"/>
  <c r="G113" i="46"/>
  <c r="H238" i="46"/>
  <c r="G235" i="46"/>
  <c r="H33" i="46"/>
  <c r="H55" i="46"/>
  <c r="H235" i="46"/>
  <c r="H22" i="46"/>
  <c r="G10" i="46"/>
  <c r="G55" i="46"/>
  <c r="H165" i="46"/>
  <c r="H164" i="46" s="1"/>
  <c r="G22" i="46"/>
  <c r="H84" i="45"/>
  <c r="H83" i="45" s="1"/>
  <c r="G83" i="45"/>
  <c r="H119" i="45"/>
  <c r="G113" i="45"/>
  <c r="H165" i="45"/>
  <c r="H164" i="45" s="1"/>
  <c r="H55" i="45"/>
  <c r="G235" i="45"/>
  <c r="H236" i="45"/>
  <c r="H235" i="45" s="1"/>
  <c r="H113" i="45"/>
  <c r="H44" i="45"/>
  <c r="H11" i="45"/>
  <c r="H10" i="45" s="1"/>
  <c r="G22" i="45"/>
  <c r="G33" i="45"/>
  <c r="G44" i="45"/>
  <c r="G55" i="45"/>
  <c r="H254" i="45"/>
  <c r="H253" i="45" s="1"/>
  <c r="G253" i="45"/>
  <c r="G235" i="44"/>
  <c r="H236" i="44"/>
  <c r="H235" i="44" s="1"/>
  <c r="H22" i="44"/>
  <c r="H33" i="44"/>
  <c r="H84" i="44"/>
  <c r="H83" i="44" s="1"/>
  <c r="G83" i="44"/>
  <c r="H119" i="44"/>
  <c r="H113" i="44" s="1"/>
  <c r="G113" i="44"/>
  <c r="H165" i="44"/>
  <c r="H164" i="44" s="1"/>
  <c r="H44" i="44"/>
  <c r="H11" i="44"/>
  <c r="H10" i="44" s="1"/>
  <c r="G22" i="44"/>
  <c r="G33" i="44"/>
  <c r="G44" i="44"/>
  <c r="G55" i="44"/>
  <c r="H254" i="44"/>
  <c r="H253" i="44" s="1"/>
  <c r="G253" i="44"/>
  <c r="H44" i="43"/>
  <c r="H165" i="43"/>
  <c r="H10" i="43"/>
  <c r="G253" i="43"/>
  <c r="H254" i="43"/>
  <c r="H253" i="43" s="1"/>
  <c r="H26" i="43"/>
  <c r="H22" i="43" s="1"/>
  <c r="H56" i="43"/>
  <c r="H55" i="43" s="1"/>
  <c r="H84" i="43"/>
  <c r="H83" i="43" s="1"/>
  <c r="G83" i="43"/>
  <c r="H34" i="43"/>
  <c r="H33" i="43" s="1"/>
  <c r="H114" i="43"/>
  <c r="H113" i="43" s="1"/>
  <c r="G113" i="43"/>
  <c r="H55" i="42"/>
  <c r="G235" i="42"/>
  <c r="H236" i="42"/>
  <c r="H235" i="42" s="1"/>
  <c r="H113" i="42"/>
  <c r="H22" i="42"/>
  <c r="H33" i="42"/>
  <c r="H84" i="42"/>
  <c r="H83" i="42" s="1"/>
  <c r="G83" i="42"/>
  <c r="H119" i="42"/>
  <c r="G113" i="42"/>
  <c r="H165" i="42"/>
  <c r="G164" i="42"/>
  <c r="H44" i="42"/>
  <c r="H11" i="42"/>
  <c r="H10" i="42" s="1"/>
  <c r="G22" i="42"/>
  <c r="G33" i="42"/>
  <c r="G44" i="42"/>
  <c r="G55" i="42"/>
  <c r="H254" i="42"/>
  <c r="H253" i="42" s="1"/>
  <c r="G253" i="42"/>
  <c r="O32" i="41"/>
  <c r="N32" i="41"/>
  <c r="H32" i="41"/>
  <c r="D32" i="41"/>
  <c r="C32" i="41"/>
  <c r="B32" i="41"/>
  <c r="O31" i="41"/>
  <c r="N31" i="41"/>
  <c r="H31" i="41"/>
  <c r="D31" i="41"/>
  <c r="C31" i="41"/>
  <c r="B31" i="41"/>
  <c r="O30" i="41"/>
  <c r="N30" i="41"/>
  <c r="H30" i="41"/>
  <c r="D30" i="41"/>
  <c r="C30" i="41"/>
  <c r="B30" i="41"/>
  <c r="O29" i="41"/>
  <c r="N29" i="41"/>
  <c r="H29" i="41"/>
  <c r="D29" i="41"/>
  <c r="C29" i="41"/>
  <c r="B29" i="41"/>
  <c r="O28" i="41"/>
  <c r="N28" i="41"/>
  <c r="H28" i="41"/>
  <c r="D28" i="41"/>
  <c r="C28" i="41"/>
  <c r="B28" i="41"/>
  <c r="O27" i="41"/>
  <c r="N27" i="41"/>
  <c r="H27" i="41"/>
  <c r="D27" i="41"/>
  <c r="C27" i="41"/>
  <c r="B27" i="41"/>
  <c r="O26" i="41"/>
  <c r="N26" i="41"/>
  <c r="H26" i="41"/>
  <c r="D26" i="41"/>
  <c r="C26" i="41"/>
  <c r="B26" i="41"/>
  <c r="O25" i="41"/>
  <c r="N25" i="41"/>
  <c r="H25" i="41"/>
  <c r="D25" i="41"/>
  <c r="C25" i="41"/>
  <c r="B25" i="41"/>
  <c r="O24" i="41"/>
  <c r="N24" i="41"/>
  <c r="H24" i="41"/>
  <c r="D24" i="41"/>
  <c r="C24" i="41"/>
  <c r="B24" i="41"/>
  <c r="O23" i="41"/>
  <c r="N23" i="41"/>
  <c r="H23" i="41"/>
  <c r="D23" i="41"/>
  <c r="C23" i="41"/>
  <c r="B23" i="41"/>
  <c r="O22" i="41"/>
  <c r="N22" i="41"/>
  <c r="H22" i="41"/>
  <c r="D22" i="41"/>
  <c r="C22" i="41"/>
  <c r="B22" i="41"/>
  <c r="O21" i="41"/>
  <c r="N21" i="41"/>
  <c r="H21" i="41"/>
  <c r="D21" i="41"/>
  <c r="C21" i="41"/>
  <c r="B21" i="41"/>
  <c r="O20" i="41"/>
  <c r="N20" i="41"/>
  <c r="H20" i="41"/>
  <c r="D20" i="41"/>
  <c r="C20" i="41"/>
  <c r="B20" i="41"/>
  <c r="O19" i="41"/>
  <c r="N19" i="41"/>
  <c r="H19" i="41"/>
  <c r="D19" i="41"/>
  <c r="C19" i="41"/>
  <c r="B19" i="41"/>
  <c r="O18" i="41"/>
  <c r="N18" i="41"/>
  <c r="H18" i="41"/>
  <c r="D18" i="41"/>
  <c r="C18" i="41"/>
  <c r="B18" i="41"/>
  <c r="O17" i="41"/>
  <c r="N17" i="41"/>
  <c r="H17" i="41"/>
  <c r="D17" i="41"/>
  <c r="C17" i="41"/>
  <c r="B17" i="41"/>
  <c r="O16" i="41"/>
  <c r="N16" i="41"/>
  <c r="H16" i="41"/>
  <c r="D16" i="41"/>
  <c r="C16" i="41"/>
  <c r="B16" i="41"/>
  <c r="O15" i="41"/>
  <c r="N15" i="41"/>
  <c r="H15" i="41"/>
  <c r="D15" i="41"/>
  <c r="C15" i="41"/>
  <c r="B15" i="41"/>
  <c r="O14" i="41"/>
  <c r="N14" i="41"/>
  <c r="H14" i="41"/>
  <c r="D14" i="41"/>
  <c r="C14" i="41"/>
  <c r="B14" i="41"/>
  <c r="O13" i="41"/>
  <c r="N13" i="41"/>
  <c r="H13" i="41"/>
  <c r="D13" i="41"/>
  <c r="C13" i="41"/>
  <c r="B13" i="41"/>
  <c r="O12" i="41"/>
  <c r="N12" i="41"/>
  <c r="H12" i="41"/>
  <c r="D12" i="41"/>
  <c r="C12" i="41"/>
  <c r="B12" i="41"/>
  <c r="O11" i="41"/>
  <c r="N11" i="41"/>
  <c r="H11" i="41"/>
  <c r="D11" i="41"/>
  <c r="C11" i="41"/>
  <c r="B11" i="41"/>
  <c r="O10" i="41"/>
  <c r="N10" i="41"/>
  <c r="H10" i="41"/>
  <c r="D10" i="41"/>
  <c r="C10" i="41"/>
  <c r="B10" i="41"/>
  <c r="O9" i="41"/>
  <c r="N9" i="41"/>
  <c r="H9" i="41"/>
  <c r="D9" i="41"/>
  <c r="C9" i="41"/>
  <c r="B9" i="41"/>
  <c r="O8" i="41"/>
  <c r="N8" i="41"/>
  <c r="H8" i="41"/>
  <c r="D8" i="41"/>
  <c r="C8" i="41"/>
  <c r="B8" i="41"/>
  <c r="H164" i="42" l="1"/>
  <c r="G21" i="42"/>
  <c r="G259" i="42" s="1"/>
  <c r="I9" i="41" s="1"/>
  <c r="G164" i="43"/>
  <c r="G21" i="43"/>
  <c r="G259" i="43" s="1"/>
  <c r="I10" i="41" s="1"/>
  <c r="H164" i="43"/>
  <c r="H21" i="43" s="1"/>
  <c r="H21" i="45"/>
  <c r="H259" i="45" s="1"/>
  <c r="J12" i="41" s="1"/>
  <c r="G21" i="46"/>
  <c r="G259" i="46" s="1"/>
  <c r="I13" i="41" s="1"/>
  <c r="G21" i="47"/>
  <c r="G259" i="47"/>
  <c r="I14" i="41" s="1"/>
  <c r="H21" i="48"/>
  <c r="F38" i="6" s="1"/>
  <c r="G164" i="48"/>
  <c r="G21" i="48" s="1"/>
  <c r="G259" i="48" s="1"/>
  <c r="I15" i="41" s="1"/>
  <c r="G259" i="49"/>
  <c r="I16" i="41" s="1"/>
  <c r="H164" i="49"/>
  <c r="H21" i="50"/>
  <c r="H259" i="50" s="1"/>
  <c r="J17" i="41" s="1"/>
  <c r="G164" i="50"/>
  <c r="G21" i="50" s="1"/>
  <c r="G259" i="50" s="1"/>
  <c r="I17" i="41" s="1"/>
  <c r="H164" i="50"/>
  <c r="G164" i="51"/>
  <c r="H164" i="51"/>
  <c r="H21" i="51" s="1"/>
  <c r="H21" i="53"/>
  <c r="H259" i="53" s="1"/>
  <c r="J20" i="41" s="1"/>
  <c r="H21" i="54"/>
  <c r="H259" i="54" s="1"/>
  <c r="J21" i="41" s="1"/>
  <c r="H164" i="55"/>
  <c r="G164" i="55"/>
  <c r="G21" i="55" s="1"/>
  <c r="H21" i="57"/>
  <c r="H21" i="58"/>
  <c r="H21" i="59"/>
  <c r="G164" i="59"/>
  <c r="G21" i="59" s="1"/>
  <c r="G164" i="61"/>
  <c r="G21" i="61" s="1"/>
  <c r="H164" i="61"/>
  <c r="H21" i="61" s="1"/>
  <c r="G164" i="65"/>
  <c r="G21" i="65" s="1"/>
  <c r="H21" i="65"/>
  <c r="H259" i="65" s="1"/>
  <c r="J32" i="41" s="1"/>
  <c r="H259" i="64"/>
  <c r="J31" i="41" s="1"/>
  <c r="G164" i="63"/>
  <c r="H164" i="63"/>
  <c r="H21" i="63"/>
  <c r="H259" i="63" s="1"/>
  <c r="J30" i="41" s="1"/>
  <c r="G21" i="63"/>
  <c r="G259" i="63" s="1"/>
  <c r="I30" i="41" s="1"/>
  <c r="G21" i="62"/>
  <c r="G259" i="62" s="1"/>
  <c r="I29" i="41" s="1"/>
  <c r="H259" i="62"/>
  <c r="J29" i="41" s="1"/>
  <c r="G164" i="60"/>
  <c r="G21" i="60" s="1"/>
  <c r="E50" i="6" s="1"/>
  <c r="H165" i="60"/>
  <c r="H164" i="60" s="1"/>
  <c r="H21" i="60" s="1"/>
  <c r="H259" i="59"/>
  <c r="J26" i="41" s="1"/>
  <c r="H259" i="58"/>
  <c r="J25" i="41" s="1"/>
  <c r="G21" i="58"/>
  <c r="G259" i="58" s="1"/>
  <c r="I25" i="41" s="1"/>
  <c r="G21" i="57"/>
  <c r="G259" i="57" s="1"/>
  <c r="I24" i="41" s="1"/>
  <c r="H259" i="57"/>
  <c r="J24" i="41" s="1"/>
  <c r="G21" i="56"/>
  <c r="G259" i="56" s="1"/>
  <c r="I23" i="41" s="1"/>
  <c r="H21" i="56"/>
  <c r="H259" i="56" s="1"/>
  <c r="J23" i="41" s="1"/>
  <c r="H21" i="55"/>
  <c r="H259" i="55" s="1"/>
  <c r="J22" i="41" s="1"/>
  <c r="G21" i="54"/>
  <c r="G259" i="54" s="1"/>
  <c r="I21" i="41" s="1"/>
  <c r="G21" i="53"/>
  <c r="G259" i="53" s="1"/>
  <c r="I20" i="41" s="1"/>
  <c r="H21" i="52"/>
  <c r="H259" i="52" s="1"/>
  <c r="J19" i="41" s="1"/>
  <c r="G21" i="51"/>
  <c r="G259" i="51" s="1"/>
  <c r="I18" i="41" s="1"/>
  <c r="H21" i="49"/>
  <c r="H259" i="49" s="1"/>
  <c r="J16" i="41" s="1"/>
  <c r="H259" i="48"/>
  <c r="J15" i="41" s="1"/>
  <c r="H21" i="47"/>
  <c r="H259" i="47" s="1"/>
  <c r="J14" i="41" s="1"/>
  <c r="H21" i="46"/>
  <c r="H259" i="46" s="1"/>
  <c r="J13" i="41" s="1"/>
  <c r="G21" i="45"/>
  <c r="G259" i="45" s="1"/>
  <c r="I12" i="41" s="1"/>
  <c r="H21" i="44"/>
  <c r="H259" i="44" s="1"/>
  <c r="J11" i="41" s="1"/>
  <c r="G21" i="44"/>
  <c r="G259" i="44" s="1"/>
  <c r="I11" i="41" s="1"/>
  <c r="H21" i="42"/>
  <c r="H259" i="42" s="1"/>
  <c r="F55" i="6"/>
  <c r="F54" i="6"/>
  <c r="E54" i="6"/>
  <c r="F52" i="6"/>
  <c r="F49" i="6"/>
  <c r="F48" i="6"/>
  <c r="F47" i="6"/>
  <c r="E47" i="6"/>
  <c r="F46" i="6"/>
  <c r="E42" i="6"/>
  <c r="E39" i="6"/>
  <c r="F37" i="6"/>
  <c r="E37" i="6"/>
  <c r="F36" i="6"/>
  <c r="E36" i="6"/>
  <c r="F35" i="6"/>
  <c r="E34" i="6"/>
  <c r="E33" i="6"/>
  <c r="D55" i="6"/>
  <c r="C55" i="6"/>
  <c r="B55" i="6"/>
  <c r="A55" i="6"/>
  <c r="D54" i="6"/>
  <c r="C54" i="6"/>
  <c r="B54" i="6"/>
  <c r="A54" i="6"/>
  <c r="D53" i="6"/>
  <c r="C53" i="6"/>
  <c r="B53" i="6"/>
  <c r="A53" i="6"/>
  <c r="D52" i="6"/>
  <c r="C52" i="6"/>
  <c r="B52" i="6"/>
  <c r="A52" i="6"/>
  <c r="D51" i="6"/>
  <c r="C51" i="6"/>
  <c r="B51" i="6"/>
  <c r="A51" i="6"/>
  <c r="D50" i="6"/>
  <c r="C50" i="6"/>
  <c r="B50" i="6"/>
  <c r="A50" i="6"/>
  <c r="D49" i="6"/>
  <c r="C49" i="6"/>
  <c r="B49" i="6"/>
  <c r="A49" i="6"/>
  <c r="D48" i="6"/>
  <c r="C48" i="6"/>
  <c r="B48" i="6"/>
  <c r="A48" i="6"/>
  <c r="D47" i="6"/>
  <c r="C47" i="6"/>
  <c r="B47" i="6"/>
  <c r="A47" i="6"/>
  <c r="D46" i="6"/>
  <c r="C46" i="6"/>
  <c r="B46" i="6"/>
  <c r="A46" i="6"/>
  <c r="D45" i="6"/>
  <c r="C45" i="6"/>
  <c r="B45" i="6"/>
  <c r="A45" i="6"/>
  <c r="D44" i="6"/>
  <c r="C44" i="6"/>
  <c r="B44" i="6"/>
  <c r="A44" i="6"/>
  <c r="D43" i="6"/>
  <c r="C43" i="6"/>
  <c r="B43" i="6"/>
  <c r="A43" i="6"/>
  <c r="D42" i="6"/>
  <c r="C42" i="6"/>
  <c r="B42" i="6"/>
  <c r="A42" i="6"/>
  <c r="D41" i="6"/>
  <c r="C41" i="6"/>
  <c r="B41" i="6"/>
  <c r="A41" i="6"/>
  <c r="D40" i="6"/>
  <c r="C40" i="6"/>
  <c r="B40" i="6"/>
  <c r="A40" i="6"/>
  <c r="D39" i="6"/>
  <c r="C39" i="6"/>
  <c r="B39" i="6"/>
  <c r="A39" i="6"/>
  <c r="D38" i="6"/>
  <c r="C38" i="6"/>
  <c r="B38" i="6"/>
  <c r="A38" i="6"/>
  <c r="D37" i="6"/>
  <c r="C37" i="6"/>
  <c r="B37" i="6"/>
  <c r="A37" i="6"/>
  <c r="D36" i="6"/>
  <c r="C36" i="6"/>
  <c r="B36" i="6"/>
  <c r="A36" i="6"/>
  <c r="D35" i="6"/>
  <c r="C35" i="6"/>
  <c r="B35" i="6"/>
  <c r="A35" i="6"/>
  <c r="D34" i="6"/>
  <c r="C34" i="6"/>
  <c r="B34" i="6"/>
  <c r="A34" i="6"/>
  <c r="D33" i="6"/>
  <c r="C33" i="6"/>
  <c r="B33" i="6"/>
  <c r="A33" i="6"/>
  <c r="D32" i="6"/>
  <c r="C32" i="6"/>
  <c r="B32" i="6"/>
  <c r="A32" i="6"/>
  <c r="F29" i="6"/>
  <c r="E29" i="6"/>
  <c r="D29" i="6"/>
  <c r="C29" i="6"/>
  <c r="B29" i="6"/>
  <c r="A29" i="6"/>
  <c r="F28" i="6"/>
  <c r="E28" i="6"/>
  <c r="D28" i="6"/>
  <c r="C28" i="6"/>
  <c r="B28" i="6"/>
  <c r="A28" i="6"/>
  <c r="F27" i="6"/>
  <c r="E27" i="6"/>
  <c r="D27" i="6"/>
  <c r="C27" i="6"/>
  <c r="B27" i="6"/>
  <c r="A27" i="6"/>
  <c r="F26" i="6"/>
  <c r="E26" i="6"/>
  <c r="D26" i="6"/>
  <c r="C26" i="6"/>
  <c r="B26" i="6"/>
  <c r="A26" i="6"/>
  <c r="F25" i="6"/>
  <c r="E25" i="6"/>
  <c r="D25" i="6"/>
  <c r="C25" i="6"/>
  <c r="B25" i="6"/>
  <c r="A25" i="6"/>
  <c r="F24" i="6"/>
  <c r="E24" i="6"/>
  <c r="D24" i="6"/>
  <c r="C24" i="6"/>
  <c r="B24" i="6"/>
  <c r="A24" i="6"/>
  <c r="F23" i="6"/>
  <c r="E23" i="6"/>
  <c r="D23" i="6"/>
  <c r="C23" i="6"/>
  <c r="B23" i="6"/>
  <c r="A23" i="6"/>
  <c r="F22" i="6"/>
  <c r="E22" i="6"/>
  <c r="D22" i="6"/>
  <c r="C22" i="6"/>
  <c r="B22" i="6"/>
  <c r="A22" i="6"/>
  <c r="F21" i="6"/>
  <c r="E21" i="6"/>
  <c r="D21" i="6"/>
  <c r="C21" i="6"/>
  <c r="B21" i="6"/>
  <c r="A21" i="6"/>
  <c r="F20" i="6"/>
  <c r="E20" i="6"/>
  <c r="D20" i="6"/>
  <c r="C20" i="6"/>
  <c r="B20" i="6"/>
  <c r="A20" i="6"/>
  <c r="F19" i="6"/>
  <c r="E19" i="6"/>
  <c r="D19" i="6"/>
  <c r="C19" i="6"/>
  <c r="B19" i="6"/>
  <c r="A19" i="6"/>
  <c r="F18" i="6"/>
  <c r="E18" i="6"/>
  <c r="D18" i="6"/>
  <c r="C18" i="6"/>
  <c r="B18" i="6"/>
  <c r="A18" i="6"/>
  <c r="F17" i="6"/>
  <c r="E17" i="6"/>
  <c r="D17" i="6"/>
  <c r="C17" i="6"/>
  <c r="B17" i="6"/>
  <c r="A17" i="6"/>
  <c r="F16" i="6"/>
  <c r="E16" i="6"/>
  <c r="D16" i="6"/>
  <c r="C16" i="6"/>
  <c r="B16" i="6"/>
  <c r="A16" i="6"/>
  <c r="F15" i="6"/>
  <c r="E15" i="6"/>
  <c r="D15" i="6"/>
  <c r="C15" i="6"/>
  <c r="B15" i="6"/>
  <c r="A15" i="6"/>
  <c r="F14" i="6"/>
  <c r="E14" i="6"/>
  <c r="D14" i="6"/>
  <c r="C14" i="6"/>
  <c r="B14" i="6"/>
  <c r="A14" i="6"/>
  <c r="F13" i="6"/>
  <c r="E13" i="6"/>
  <c r="D13" i="6"/>
  <c r="C13" i="6"/>
  <c r="B13" i="6"/>
  <c r="A13" i="6"/>
  <c r="F12" i="6"/>
  <c r="E12" i="6"/>
  <c r="D12" i="6"/>
  <c r="C12" i="6"/>
  <c r="B12" i="6"/>
  <c r="A12" i="6"/>
  <c r="F11" i="6"/>
  <c r="E11" i="6"/>
  <c r="D11" i="6"/>
  <c r="C11" i="6"/>
  <c r="B11" i="6"/>
  <c r="A11" i="6"/>
  <c r="F10" i="6"/>
  <c r="E10" i="6"/>
  <c r="D10" i="6"/>
  <c r="C10" i="6"/>
  <c r="B10" i="6"/>
  <c r="A10" i="6"/>
  <c r="F9" i="6"/>
  <c r="E9" i="6"/>
  <c r="D9" i="6"/>
  <c r="C9" i="6"/>
  <c r="B9" i="6"/>
  <c r="A9" i="6"/>
  <c r="F8" i="6"/>
  <c r="E8" i="6"/>
  <c r="D8" i="6"/>
  <c r="C8" i="6"/>
  <c r="B8" i="6"/>
  <c r="A8" i="6"/>
  <c r="F7" i="6"/>
  <c r="E7" i="6"/>
  <c r="D7" i="6"/>
  <c r="C7" i="6"/>
  <c r="B7" i="6"/>
  <c r="A7" i="6"/>
  <c r="E6" i="6"/>
  <c r="D6" i="6"/>
  <c r="C6" i="6"/>
  <c r="B6" i="6"/>
  <c r="A6" i="6"/>
  <c r="E32" i="6" l="1"/>
  <c r="H259" i="43"/>
  <c r="J10" i="41" s="1"/>
  <c r="F33" i="6"/>
  <c r="F34" i="6"/>
  <c r="E35" i="6"/>
  <c r="F39" i="6"/>
  <c r="F40" i="6"/>
  <c r="F41" i="6"/>
  <c r="H259" i="51"/>
  <c r="J18" i="41" s="1"/>
  <c r="F42" i="6"/>
  <c r="F43" i="6"/>
  <c r="F44" i="6"/>
  <c r="E44" i="6"/>
  <c r="G259" i="55"/>
  <c r="I22" i="41" s="1"/>
  <c r="E45" i="6"/>
  <c r="G259" i="59"/>
  <c r="I26" i="41" s="1"/>
  <c r="E49" i="6"/>
  <c r="G259" i="60"/>
  <c r="I27" i="41" s="1"/>
  <c r="G259" i="61"/>
  <c r="I28" i="41" s="1"/>
  <c r="E51" i="6"/>
  <c r="F51" i="6"/>
  <c r="H259" i="61"/>
  <c r="J28" i="41" s="1"/>
  <c r="G259" i="65"/>
  <c r="I32" i="41" s="1"/>
  <c r="E55" i="6"/>
  <c r="E53" i="6"/>
  <c r="F53" i="6"/>
  <c r="E52" i="6"/>
  <c r="H259" i="60"/>
  <c r="J27" i="41" s="1"/>
  <c r="F50" i="6"/>
  <c r="E48" i="6"/>
  <c r="E46" i="6"/>
  <c r="F45" i="6"/>
  <c r="E43" i="6"/>
  <c r="E41" i="6"/>
  <c r="E40" i="6"/>
  <c r="E38" i="6"/>
  <c r="F6" i="6" l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45" i="4"/>
  <c r="H45" i="4" s="1"/>
  <c r="H44" i="4" l="1"/>
  <c r="D65" i="6" s="1"/>
  <c r="G44" i="4"/>
  <c r="C65" i="6" s="1"/>
  <c r="G26" i="4"/>
  <c r="J9" i="41" l="1"/>
  <c r="F32" i="6"/>
  <c r="H11" i="39"/>
  <c r="O2" i="41" l="1"/>
  <c r="O3" i="41" l="1"/>
  <c r="B24" i="39" s="1"/>
  <c r="B21" i="39"/>
  <c r="O5" i="41"/>
  <c r="B30" i="39" s="1"/>
  <c r="O4" i="41"/>
  <c r="B27" i="39" s="1"/>
  <c r="D14" i="39"/>
  <c r="C4" i="41" l="1"/>
  <c r="F9" i="39" s="1"/>
  <c r="I3" i="41"/>
  <c r="D4" i="41"/>
  <c r="F12" i="39" s="1"/>
  <c r="C5" i="41"/>
  <c r="G9" i="39" s="1"/>
  <c r="C2" i="41"/>
  <c r="D9" i="39" s="1"/>
  <c r="I5" i="41"/>
  <c r="D3" i="41"/>
  <c r="E12" i="39" s="1"/>
  <c r="I4" i="41"/>
  <c r="C3" i="41"/>
  <c r="E9" i="39" s="1"/>
  <c r="D5" i="41"/>
  <c r="G12" i="39" s="1"/>
  <c r="D2" i="41"/>
  <c r="D12" i="39" s="1"/>
  <c r="D15" i="39" l="1"/>
  <c r="O85" i="4" l="1"/>
  <c r="R85" i="4" s="1"/>
  <c r="F85" i="4" s="1"/>
  <c r="G85" i="4" s="1"/>
  <c r="H85" i="4" s="1"/>
  <c r="O86" i="4"/>
  <c r="R86" i="4" s="1"/>
  <c r="F86" i="4" s="1"/>
  <c r="G86" i="4" s="1"/>
  <c r="H86" i="4" s="1"/>
  <c r="O87" i="4"/>
  <c r="R87" i="4" s="1"/>
  <c r="F87" i="4" s="1"/>
  <c r="G87" i="4" s="1"/>
  <c r="H87" i="4" s="1"/>
  <c r="O88" i="4"/>
  <c r="R88" i="4" s="1"/>
  <c r="F88" i="4" s="1"/>
  <c r="G88" i="4" s="1"/>
  <c r="H88" i="4" s="1"/>
  <c r="O89" i="4"/>
  <c r="R89" i="4" s="1"/>
  <c r="F89" i="4" s="1"/>
  <c r="G89" i="4" s="1"/>
  <c r="H89" i="4" s="1"/>
  <c r="O90" i="4"/>
  <c r="R90" i="4" s="1"/>
  <c r="F90" i="4" s="1"/>
  <c r="G90" i="4" s="1"/>
  <c r="H90" i="4" s="1"/>
  <c r="O91" i="4"/>
  <c r="R91" i="4" s="1"/>
  <c r="F91" i="4" s="1"/>
  <c r="G91" i="4" s="1"/>
  <c r="H91" i="4" s="1"/>
  <c r="O92" i="4"/>
  <c r="R92" i="4" s="1"/>
  <c r="F92" i="4" s="1"/>
  <c r="G92" i="4" s="1"/>
  <c r="H92" i="4" s="1"/>
  <c r="O93" i="4"/>
  <c r="R93" i="4" s="1"/>
  <c r="F93" i="4" s="1"/>
  <c r="G93" i="4" s="1"/>
  <c r="H93" i="4" s="1"/>
  <c r="O94" i="4"/>
  <c r="R94" i="4" s="1"/>
  <c r="F94" i="4" s="1"/>
  <c r="G94" i="4" s="1"/>
  <c r="H94" i="4" s="1"/>
  <c r="O95" i="4"/>
  <c r="R95" i="4" s="1"/>
  <c r="F95" i="4" s="1"/>
  <c r="G95" i="4" s="1"/>
  <c r="H95" i="4" s="1"/>
  <c r="O96" i="4"/>
  <c r="R96" i="4" s="1"/>
  <c r="F96" i="4" s="1"/>
  <c r="G96" i="4" s="1"/>
  <c r="H96" i="4" s="1"/>
  <c r="O97" i="4"/>
  <c r="R97" i="4" s="1"/>
  <c r="F97" i="4" s="1"/>
  <c r="G97" i="4" s="1"/>
  <c r="H97" i="4" s="1"/>
  <c r="O98" i="4"/>
  <c r="R98" i="4" s="1"/>
  <c r="F98" i="4" s="1"/>
  <c r="G98" i="4" s="1"/>
  <c r="H98" i="4" s="1"/>
  <c r="F237" i="4"/>
  <c r="G237" i="4" s="1"/>
  <c r="H237" i="4" s="1"/>
  <c r="F238" i="4"/>
  <c r="G238" i="4" s="1"/>
  <c r="H238" i="4" s="1"/>
  <c r="F239" i="4"/>
  <c r="G239" i="4" s="1"/>
  <c r="H239" i="4" s="1"/>
  <c r="F240" i="4"/>
  <c r="G240" i="4" s="1"/>
  <c r="H240" i="4" s="1"/>
  <c r="F241" i="4"/>
  <c r="G241" i="4" s="1"/>
  <c r="H241" i="4" s="1"/>
  <c r="F242" i="4"/>
  <c r="G242" i="4" s="1"/>
  <c r="H242" i="4" s="1"/>
  <c r="F243" i="4"/>
  <c r="G243" i="4" s="1"/>
  <c r="H243" i="4" s="1"/>
  <c r="F244" i="4"/>
  <c r="G244" i="4" s="1"/>
  <c r="H244" i="4" s="1"/>
  <c r="F245" i="4"/>
  <c r="G245" i="4" s="1"/>
  <c r="H245" i="4" s="1"/>
  <c r="F246" i="4"/>
  <c r="G246" i="4" s="1"/>
  <c r="H246" i="4" s="1"/>
  <c r="F247" i="4"/>
  <c r="G247" i="4" s="1"/>
  <c r="H247" i="4" s="1"/>
  <c r="F248" i="4"/>
  <c r="G248" i="4" s="1"/>
  <c r="H248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F254" i="4"/>
  <c r="G254" i="4" s="1"/>
  <c r="H254" i="4" s="1"/>
  <c r="F255" i="4"/>
  <c r="G255" i="4" s="1"/>
  <c r="H255" i="4" s="1"/>
  <c r="F256" i="4"/>
  <c r="G256" i="4" s="1"/>
  <c r="H256" i="4" s="1"/>
  <c r="F257" i="4"/>
  <c r="G257" i="4" s="1"/>
  <c r="H257" i="4" s="1"/>
  <c r="F258" i="4"/>
  <c r="G258" i="4" s="1"/>
  <c r="H258" i="4" s="1"/>
  <c r="G34" i="4"/>
  <c r="H34" i="4" s="1"/>
  <c r="G35" i="4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23" i="4"/>
  <c r="H23" i="4" s="1"/>
  <c r="G24" i="4"/>
  <c r="H24" i="4" s="1"/>
  <c r="G25" i="4"/>
  <c r="H25" i="4" s="1"/>
  <c r="G27" i="4"/>
  <c r="G28" i="4"/>
  <c r="H28" i="4" s="1"/>
  <c r="G29" i="4"/>
  <c r="H29" i="4" s="1"/>
  <c r="G30" i="4"/>
  <c r="H30" i="4" s="1"/>
  <c r="G31" i="4"/>
  <c r="H31" i="4" s="1"/>
  <c r="G32" i="4"/>
  <c r="H32" i="4" s="1"/>
  <c r="G56" i="4"/>
  <c r="G57" i="4"/>
  <c r="H57" i="4" s="1"/>
  <c r="G58" i="4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H82" i="4" s="1"/>
  <c r="F114" i="4"/>
  <c r="G114" i="4" s="1"/>
  <c r="F119" i="4"/>
  <c r="G119" i="4" s="1"/>
  <c r="H119" i="4" s="1"/>
  <c r="F124" i="4"/>
  <c r="G124" i="4" s="1"/>
  <c r="H124" i="4" s="1"/>
  <c r="F129" i="4"/>
  <c r="G129" i="4" s="1"/>
  <c r="H129" i="4" s="1"/>
  <c r="F134" i="4"/>
  <c r="G134" i="4" s="1"/>
  <c r="H134" i="4" s="1"/>
  <c r="F139" i="4"/>
  <c r="G139" i="4" s="1"/>
  <c r="H139" i="4" s="1"/>
  <c r="F144" i="4"/>
  <c r="G144" i="4" s="1"/>
  <c r="H144" i="4" s="1"/>
  <c r="F149" i="4"/>
  <c r="G149" i="4" s="1"/>
  <c r="H149" i="4" s="1"/>
  <c r="F154" i="4"/>
  <c r="G154" i="4" s="1"/>
  <c r="H154" i="4" s="1"/>
  <c r="F159" i="4"/>
  <c r="G159" i="4" s="1"/>
  <c r="H159" i="4" s="1"/>
  <c r="F236" i="4"/>
  <c r="G236" i="4" s="1"/>
  <c r="H236" i="4" s="1"/>
  <c r="F249" i="4"/>
  <c r="G249" i="4" s="1"/>
  <c r="H249" i="4" s="1"/>
  <c r="F250" i="4"/>
  <c r="G250" i="4" s="1"/>
  <c r="H250" i="4" s="1"/>
  <c r="F251" i="4"/>
  <c r="G251" i="4" s="1"/>
  <c r="H251" i="4" s="1"/>
  <c r="F252" i="4"/>
  <c r="G252" i="4" s="1"/>
  <c r="H252" i="4" s="1"/>
  <c r="O84" i="4"/>
  <c r="R84" i="4" s="1"/>
  <c r="O99" i="4"/>
  <c r="R99" i="4" s="1"/>
  <c r="F99" i="4" s="1"/>
  <c r="G99" i="4" s="1"/>
  <c r="H99" i="4" s="1"/>
  <c r="O100" i="4"/>
  <c r="R100" i="4" s="1"/>
  <c r="F100" i="4" s="1"/>
  <c r="G100" i="4" s="1"/>
  <c r="H100" i="4" s="1"/>
  <c r="O101" i="4"/>
  <c r="R101" i="4" s="1"/>
  <c r="F101" i="4" s="1"/>
  <c r="G101" i="4" s="1"/>
  <c r="H101" i="4" s="1"/>
  <c r="O102" i="4"/>
  <c r="R102" i="4" s="1"/>
  <c r="F102" i="4" s="1"/>
  <c r="G102" i="4" s="1"/>
  <c r="H102" i="4" s="1"/>
  <c r="O103" i="4"/>
  <c r="R103" i="4" s="1"/>
  <c r="F103" i="4" s="1"/>
  <c r="G103" i="4" s="1"/>
  <c r="H103" i="4" s="1"/>
  <c r="O104" i="4"/>
  <c r="R104" i="4" s="1"/>
  <c r="F104" i="4" s="1"/>
  <c r="G104" i="4" s="1"/>
  <c r="H104" i="4" s="1"/>
  <c r="O105" i="4"/>
  <c r="R105" i="4" s="1"/>
  <c r="F105" i="4" s="1"/>
  <c r="G105" i="4" s="1"/>
  <c r="H105" i="4" s="1"/>
  <c r="O106" i="4"/>
  <c r="R106" i="4" s="1"/>
  <c r="F106" i="4" s="1"/>
  <c r="G106" i="4" s="1"/>
  <c r="H106" i="4" s="1"/>
  <c r="O107" i="4"/>
  <c r="R107" i="4" s="1"/>
  <c r="F107" i="4" s="1"/>
  <c r="G107" i="4" s="1"/>
  <c r="H107" i="4" s="1"/>
  <c r="O108" i="4"/>
  <c r="R108" i="4" s="1"/>
  <c r="F108" i="4" s="1"/>
  <c r="G108" i="4" s="1"/>
  <c r="H108" i="4" s="1"/>
  <c r="O109" i="4"/>
  <c r="R109" i="4" s="1"/>
  <c r="F109" i="4" s="1"/>
  <c r="G109" i="4" s="1"/>
  <c r="H109" i="4" s="1"/>
  <c r="O110" i="4"/>
  <c r="R110" i="4" s="1"/>
  <c r="F110" i="4" s="1"/>
  <c r="G110" i="4" s="1"/>
  <c r="H110" i="4" s="1"/>
  <c r="O111" i="4"/>
  <c r="R111" i="4" s="1"/>
  <c r="F111" i="4" s="1"/>
  <c r="G111" i="4" s="1"/>
  <c r="H111" i="4" s="1"/>
  <c r="O112" i="4"/>
  <c r="R112" i="4" s="1"/>
  <c r="F112" i="4" s="1"/>
  <c r="G112" i="4" s="1"/>
  <c r="H112" i="4" s="1"/>
  <c r="G166" i="4"/>
  <c r="G167" i="4"/>
  <c r="G168" i="4"/>
  <c r="G169" i="4"/>
  <c r="G170" i="4"/>
  <c r="G171" i="4"/>
  <c r="G173" i="4"/>
  <c r="G174" i="4"/>
  <c r="G175" i="4"/>
  <c r="G176" i="4"/>
  <c r="G177" i="4"/>
  <c r="G178" i="4"/>
  <c r="G180" i="4"/>
  <c r="G181" i="4"/>
  <c r="G182" i="4"/>
  <c r="G183" i="4"/>
  <c r="G184" i="4"/>
  <c r="G185" i="4"/>
  <c r="G187" i="4"/>
  <c r="G188" i="4"/>
  <c r="G189" i="4"/>
  <c r="G190" i="4"/>
  <c r="G191" i="4"/>
  <c r="G192" i="4"/>
  <c r="G194" i="4"/>
  <c r="G195" i="4"/>
  <c r="G196" i="4"/>
  <c r="G197" i="4"/>
  <c r="G198" i="4"/>
  <c r="G199" i="4"/>
  <c r="G201" i="4"/>
  <c r="G202" i="4"/>
  <c r="G203" i="4"/>
  <c r="G204" i="4"/>
  <c r="G205" i="4"/>
  <c r="G206" i="4"/>
  <c r="G208" i="4"/>
  <c r="G209" i="4"/>
  <c r="G210" i="4"/>
  <c r="G211" i="4"/>
  <c r="G212" i="4"/>
  <c r="G213" i="4"/>
  <c r="G215" i="4"/>
  <c r="G216" i="4"/>
  <c r="G217" i="4"/>
  <c r="G218" i="4"/>
  <c r="G219" i="4"/>
  <c r="G220" i="4"/>
  <c r="G222" i="4"/>
  <c r="G223" i="4"/>
  <c r="G224" i="4"/>
  <c r="G225" i="4"/>
  <c r="G226" i="4"/>
  <c r="G227" i="4"/>
  <c r="G229" i="4"/>
  <c r="G230" i="4"/>
  <c r="G231" i="4"/>
  <c r="G232" i="4"/>
  <c r="G233" i="4"/>
  <c r="G234" i="4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H26" i="4"/>
  <c r="G14" i="39"/>
  <c r="B31" i="39" s="1"/>
  <c r="S84" i="4"/>
  <c r="D31" i="6"/>
  <c r="C31" i="6"/>
  <c r="B31" i="6"/>
  <c r="A31" i="6"/>
  <c r="D5" i="6"/>
  <c r="C5" i="6"/>
  <c r="B5" i="6"/>
  <c r="A5" i="6"/>
  <c r="F84" i="4" l="1"/>
  <c r="G84" i="4" s="1"/>
  <c r="H56" i="4"/>
  <c r="G55" i="4"/>
  <c r="C66" i="6" s="1"/>
  <c r="H58" i="4"/>
  <c r="G228" i="4"/>
  <c r="H228" i="4" s="1"/>
  <c r="H235" i="4"/>
  <c r="D70" i="6" s="1"/>
  <c r="G179" i="4"/>
  <c r="H179" i="4" s="1"/>
  <c r="G200" i="4"/>
  <c r="H200" i="4" s="1"/>
  <c r="H27" i="4"/>
  <c r="H22" i="4" s="1"/>
  <c r="D63" i="6" s="1"/>
  <c r="G22" i="4"/>
  <c r="C63" i="6" s="1"/>
  <c r="G10" i="4"/>
  <c r="C61" i="6" s="1"/>
  <c r="G207" i="4"/>
  <c r="H207" i="4" s="1"/>
  <c r="G113" i="4"/>
  <c r="C68" i="6" s="1"/>
  <c r="G186" i="4"/>
  <c r="H186" i="4" s="1"/>
  <c r="G235" i="4"/>
  <c r="C70" i="6" s="1"/>
  <c r="G33" i="4"/>
  <c r="C64" i="6" s="1"/>
  <c r="G253" i="4"/>
  <c r="C71" i="6" s="1"/>
  <c r="G221" i="4"/>
  <c r="H221" i="4" s="1"/>
  <c r="G193" i="4"/>
  <c r="H193" i="4" s="1"/>
  <c r="G165" i="4"/>
  <c r="H165" i="4" s="1"/>
  <c r="G172" i="4"/>
  <c r="H172" i="4" s="1"/>
  <c r="G214" i="4"/>
  <c r="H214" i="4" s="1"/>
  <c r="H35" i="4"/>
  <c r="H33" i="4" s="1"/>
  <c r="D64" i="6" s="1"/>
  <c r="H114" i="4"/>
  <c r="H113" i="4" s="1"/>
  <c r="D68" i="6" s="1"/>
  <c r="H253" i="4"/>
  <c r="D71" i="6" s="1"/>
  <c r="H10" i="4"/>
  <c r="D61" i="6" s="1"/>
  <c r="H12" i="39"/>
  <c r="G15" i="39"/>
  <c r="F15" i="39"/>
  <c r="F14" i="39"/>
  <c r="B28" i="39" s="1"/>
  <c r="H8" i="39"/>
  <c r="H14" i="39" s="1"/>
  <c r="C72" i="6" s="1"/>
  <c r="E14" i="39"/>
  <c r="B25" i="39" s="1"/>
  <c r="C78" i="6" l="1"/>
  <c r="C77" i="6"/>
  <c r="H55" i="4"/>
  <c r="D66" i="6" s="1"/>
  <c r="G83" i="4"/>
  <c r="C67" i="6" s="1"/>
  <c r="C79" i="6" s="1"/>
  <c r="H84" i="4"/>
  <c r="H83" i="4" s="1"/>
  <c r="D67" i="6" s="1"/>
  <c r="J3" i="41"/>
  <c r="H164" i="4"/>
  <c r="D69" i="6" s="1"/>
  <c r="G164" i="4"/>
  <c r="C69" i="6" s="1"/>
  <c r="E5" i="6"/>
  <c r="E4" i="6" s="1"/>
  <c r="F5" i="6"/>
  <c r="F4" i="6" s="1"/>
  <c r="E15" i="39"/>
  <c r="H9" i="39"/>
  <c r="H15" i="39" s="1"/>
  <c r="D72" i="6" s="1"/>
  <c r="H21" i="4" l="1"/>
  <c r="G21" i="4"/>
  <c r="B26" i="39"/>
  <c r="J5" i="41"/>
  <c r="B32" i="39" s="1"/>
  <c r="J2" i="41"/>
  <c r="B23" i="39" s="1"/>
  <c r="J4" i="41"/>
  <c r="B29" i="39" s="1"/>
  <c r="E31" i="6" l="1"/>
  <c r="E30" i="6" s="1"/>
  <c r="E56" i="6" s="1"/>
  <c r="C62" i="6"/>
  <c r="C73" i="6" s="1"/>
  <c r="F31" i="6"/>
  <c r="F30" i="6" s="1"/>
  <c r="F56" i="6" s="1"/>
  <c r="D62" i="6"/>
  <c r="D73" i="6" s="1"/>
  <c r="G259" i="4"/>
  <c r="H259" i="4"/>
  <c r="J8" i="41" s="1"/>
  <c r="B35" i="39"/>
  <c r="I2" i="41" l="1"/>
  <c r="B22" i="39" s="1"/>
  <c r="B34" i="39" s="1"/>
  <c r="I8" i="41"/>
  <c r="E77" i="6"/>
  <c r="D77" i="6"/>
  <c r="D78" i="6"/>
  <c r="E78" i="6"/>
  <c r="E79" i="6"/>
  <c r="D79" i="6"/>
</calcChain>
</file>

<file path=xl/comments1.xml><?xml version="1.0" encoding="utf-8"?>
<comments xmlns="http://schemas.openxmlformats.org/spreadsheetml/2006/main">
  <authors>
    <author>L.Sestokiene</author>
  </authors>
  <commentList>
    <comment ref="A14" authorId="0" shapeId="0">
      <text>
        <r>
          <rPr>
            <b/>
            <sz val="9"/>
            <color indexed="81"/>
            <rFont val="Tahoma"/>
            <family val="2"/>
            <charset val="186"/>
          </rPr>
          <t>Įsitikinkite</t>
        </r>
        <r>
          <rPr>
            <sz val="9"/>
            <color indexed="81"/>
            <rFont val="Tahoma"/>
            <family val="2"/>
            <charset val="186"/>
          </rPr>
          <t>, ar netiesioginių išlaidų suma neviršija pagal Projektų administravimo ir finansavimo taisyklių, patvirtintų 2014 m. spalio 8 d. LR finansų ministro įsakymu Nr. 1K-316, 10 priede pateiktą aprašą nustatytos didžiausios galimos netiesioginių išlaidų sumos.</t>
        </r>
      </text>
    </comment>
  </commentList>
</comments>
</file>

<file path=xl/sharedStrings.xml><?xml version="1.0" encoding="utf-8"?>
<sst xmlns="http://schemas.openxmlformats.org/spreadsheetml/2006/main" count="12118" uniqueCount="272">
  <si>
    <t>Įranga, įrenginiai ir kt. turtas</t>
  </si>
  <si>
    <t>Matavimo vnt.</t>
  </si>
  <si>
    <t>Kiekis</t>
  </si>
  <si>
    <t>Vieneto kaina be PVM, Eur</t>
  </si>
  <si>
    <t>Eil. Nr.</t>
  </si>
  <si>
    <t>val.</t>
  </si>
  <si>
    <t>PROJEKTO VYKDYMAS</t>
  </si>
  <si>
    <t>5.1</t>
  </si>
  <si>
    <t>5.2</t>
  </si>
  <si>
    <t>5.3</t>
  </si>
  <si>
    <t>5.4</t>
  </si>
  <si>
    <t>Išlaidų pagrindimo dokumentų pavadinimas, data ir Nr.</t>
  </si>
  <si>
    <t>Išlaidų pavadinimas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</si>
  <si>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</si>
  <si>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</si>
  <si>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</si>
  <si>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</si>
  <si>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</si>
  <si>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</si>
  <si>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</si>
  <si>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</si>
  <si>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</si>
  <si>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</si>
  <si>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</si>
  <si>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</si>
  <si>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</si>
  <si>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</si>
  <si>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</si>
  <si>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</si>
  <si>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</si>
  <si>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</si>
  <si>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</si>
  <si>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</si>
  <si>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</si>
  <si>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</si>
  <si>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</si>
  <si>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</si>
  <si>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</si>
  <si>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</si>
  <si>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</si>
  <si>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</si>
  <si>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</si>
  <si>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</si>
  <si>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Iš viso tinkamų finansuoti išlaidų: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</si>
  <si>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</si>
  <si>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</si>
  <si>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</si>
  <si>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</si>
  <si>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</si>
  <si>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</si>
  <si>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</si>
  <si>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</si>
  <si>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</si>
  <si>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</si>
  <si>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Paslaugos pavadinimas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</si>
  <si>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</si>
  <si>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</si>
  <si>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</si>
  <si>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</si>
  <si>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</si>
  <si>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</si>
  <si>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</si>
  <si>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</si>
  <si>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</si>
  <si>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</si>
  <si>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5.5</t>
  </si>
  <si>
    <t>5.5.1</t>
  </si>
  <si>
    <t>5.5.2</t>
  </si>
  <si>
    <t>5.5.3</t>
  </si>
  <si>
    <t>5.5.4</t>
  </si>
  <si>
    <t>5.5.5</t>
  </si>
  <si>
    <t>5.6</t>
  </si>
  <si>
    <t>Įrangos pavadinimas</t>
  </si>
  <si>
    <t>Fizinio rodiklio pavadinimas:</t>
  </si>
  <si>
    <t>5.5.6</t>
  </si>
  <si>
    <t>5.5.7</t>
  </si>
  <si>
    <t>5.5.8</t>
  </si>
  <si>
    <t>5.5.9</t>
  </si>
  <si>
    <t>5.5.10</t>
  </si>
  <si>
    <t>Projektą vykdančio personalo darbo užmokestis ir išlaidos su darbo santykiais susijusiems darbdavio įsipareigojimams</t>
  </si>
  <si>
    <t>Projektą vykdančio personalo komandiruočių išlaidos</t>
  </si>
  <si>
    <r>
      <t xml:space="preserve">Įrangos nuomos išlaidos, </t>
    </r>
    <r>
      <rPr>
        <sz val="8"/>
        <color theme="1"/>
        <rFont val="Times New Roman"/>
        <family val="1"/>
        <charset val="186"/>
      </rPr>
      <t>veiklai priskirtos pro rata principu. Įranga turi būti tiesiogiai susijusi su projekto įgyvendinimu ir negali būti įsigyta iš ES struktūrinių fondų ar kt. ES finansinių priemonių lėšų</t>
    </r>
  </si>
  <si>
    <t>Fizinio rodiklio pavadinimas</t>
  </si>
  <si>
    <t>Tinkamų finansuoti išlaidų suma, Eur</t>
  </si>
  <si>
    <t>Iš viso:</t>
  </si>
  <si>
    <t>Fizinio rodiklio Nr.:</t>
  </si>
  <si>
    <t>Finansavimo suma, Eur</t>
  </si>
  <si>
    <t>Tinkamų finansuoti išlaidų suma be PVM, Eur</t>
  </si>
  <si>
    <t>Pasirinkite veiklos tipą:</t>
  </si>
  <si>
    <t>Finansavimo intensyvumas:</t>
  </si>
  <si>
    <t>Pildymo instrukcija</t>
  </si>
  <si>
    <t>Pildykite tik žalia spalva pažymėtus laukus.</t>
  </si>
  <si>
    <r>
      <t>ĮRANGA, ĮRENGINIAI IR KT. TURTAS</t>
    </r>
    <r>
      <rPr>
        <sz val="10"/>
        <color theme="1"/>
        <rFont val="Times New Roman"/>
        <family val="1"/>
        <charset val="186"/>
      </rPr>
      <t xml:space="preserve"> (techninių žinių ir išradimų patentų arba teisių pagal licencijų sutartį įsigijimo išlaidos)</t>
    </r>
  </si>
  <si>
    <t>5.7</t>
  </si>
  <si>
    <t>5.7.1</t>
  </si>
  <si>
    <t>5.7.2</t>
  </si>
  <si>
    <t>5.7.3</t>
  </si>
  <si>
    <t>5.7.4</t>
  </si>
  <si>
    <t>5.7.5</t>
  </si>
  <si>
    <t>5.8</t>
  </si>
  <si>
    <t>5.8.1</t>
  </si>
  <si>
    <t>5.8.2</t>
  </si>
  <si>
    <t>5.8.3</t>
  </si>
  <si>
    <t>5.8.4</t>
  </si>
  <si>
    <t>5.8.5</t>
  </si>
  <si>
    <r>
      <t xml:space="preserve">Pastatų ar patalpų nuomos išlaidos, </t>
    </r>
    <r>
      <rPr>
        <sz val="8"/>
        <color theme="1"/>
        <rFont val="Times New Roman"/>
        <family val="1"/>
        <charset val="186"/>
      </rPr>
      <t>veiklai priskirtos pro rata principu. Pastatai ar patalpos turi būti tiesiogiai susijusi su projekto įgyvendinimu.</t>
    </r>
  </si>
  <si>
    <t>Pastato, patalpų adresas</t>
  </si>
  <si>
    <t>Pareigybės pavadinimas</t>
  </si>
  <si>
    <t>Darbuotojo vardas pavardė</t>
  </si>
  <si>
    <t>MTEP paslaugos</t>
  </si>
  <si>
    <r>
      <t xml:space="preserve">Projekto MTEP veikloms naudojamo ilgalaikio materialaus turto (įrangos, prietaisų, įrankių, įrenginių, mašinų ir įrengimų, pastatų ir (ar) patalpų), nusidėvėjimo sąnaudos, </t>
    </r>
    <r>
      <rPr>
        <sz val="8"/>
        <color theme="1"/>
        <rFont val="Times New Roman"/>
        <family val="1"/>
        <charset val="186"/>
      </rPr>
      <t>jeigu šiam turtui įsigyti nebuvo naudojamos viešosios (įskaitant ir kitų valstybių) lėšos</t>
    </r>
  </si>
  <si>
    <t>Turtas, kurio nusidėvėjimą, amortizaciją prašoma finansuoti</t>
  </si>
  <si>
    <t>Turto įvedimo į eksploataciją data</t>
  </si>
  <si>
    <t>Turto įsigijimo vertė, Eur</t>
  </si>
  <si>
    <t>Turto nudėvėjimo, amortizacijos laikotarpis, mėn.</t>
  </si>
  <si>
    <t>Numatoma turto likutinė vertė, Eur</t>
  </si>
  <si>
    <t>1 mėn. nudėvėjimo, amortizacijos suma, Eur</t>
  </si>
  <si>
    <t>Turto naudojamo projekto reikmėms laikas, mėn.</t>
  </si>
  <si>
    <t>Turto panaudojimo projekto reikmėms dalis (proc.)</t>
  </si>
  <si>
    <t>Projektui priskirta turto nusidėvėjimo, amortizacijos suma per projekto laikotarpį, Eur</t>
  </si>
  <si>
    <r>
      <rPr>
        <i/>
        <sz val="10"/>
        <color theme="1"/>
        <rFont val="Times New Roman"/>
        <family val="1"/>
        <charset val="186"/>
      </rPr>
      <t>pro rata</t>
    </r>
    <r>
      <rPr>
        <sz val="10"/>
        <color theme="1"/>
        <rFont val="Times New Roman"/>
        <family val="1"/>
        <charset val="186"/>
      </rPr>
      <t xml:space="preserve"> proc.</t>
    </r>
  </si>
  <si>
    <t>5</t>
  </si>
  <si>
    <t>Projekto vykdymas</t>
  </si>
  <si>
    <t>7</t>
  </si>
  <si>
    <t>Netiesioginės išlaidos ir kt. išlaidos pagal fiksuotąją projekto išlaidų normą</t>
  </si>
  <si>
    <t>Projekto MTEP veikloms naudojamo ilgalaikio materialaus turto (įrangos, prietaisų, įrankių, įrenginių, mašinų ir įrengimų, pastatų ir (ar) patalpų), nusidėvėjimo sąnaudos</t>
  </si>
  <si>
    <t>Įrangos nuomos išlaidos, veiklai priskirtos pro rata principu</t>
  </si>
  <si>
    <t>Pastatų ar patalpų nuomos išlaidos, veiklai priskirtos pro rata principu</t>
  </si>
  <si>
    <t>4</t>
  </si>
  <si>
    <r>
      <t xml:space="preserve">Nereikalingų eilučių, stulpelių </t>
    </r>
    <r>
      <rPr>
        <b/>
        <sz val="12"/>
        <color theme="1"/>
        <rFont val="Times New Roman"/>
        <family val="1"/>
        <charset val="186"/>
      </rPr>
      <t>netrinkite</t>
    </r>
    <r>
      <rPr>
        <sz val="12"/>
        <color theme="1"/>
        <rFont val="Times New Roman"/>
        <family val="1"/>
        <charset val="186"/>
      </rPr>
      <t xml:space="preserve">, esant poreikiui eilutes, stulpelius galite tik paslėpti </t>
    </r>
    <r>
      <rPr>
        <i/>
        <sz val="12"/>
        <color theme="1"/>
        <rFont val="Times New Roman"/>
        <family val="1"/>
        <charset val="186"/>
      </rPr>
      <t>(hide).</t>
    </r>
  </si>
  <si>
    <t>5.4.11</t>
  </si>
  <si>
    <t>5.4.12</t>
  </si>
  <si>
    <t>5.4.13</t>
  </si>
  <si>
    <t>5.4.14</t>
  </si>
  <si>
    <t>5.4.15</t>
  </si>
  <si>
    <t>Fizinio rodiklio matavimo vnt.</t>
  </si>
  <si>
    <t>Fizinio rodiklio vnt. skaičius</t>
  </si>
  <si>
    <t>Juridinis asmuo (pareiškėjas, partneris), atsakingas už fizinį rodiklį:</t>
  </si>
  <si>
    <t>Naudojimo projekte trukmė, mėn.</t>
  </si>
  <si>
    <t>Fizinio rodiklio matavimo vnt.:</t>
  </si>
  <si>
    <t>Fizinio rodiklio vnt. skaičius:</t>
  </si>
  <si>
    <r>
      <t xml:space="preserve">Veiklų, vykdomų pagal Aprašo 10.1 punktą, išlaidų suvestinė lentelė pagal fizinius rodiklius </t>
    </r>
    <r>
      <rPr>
        <b/>
        <sz val="10"/>
        <color rgb="FFC00000"/>
        <rFont val="Times New Roman"/>
        <family val="1"/>
        <charset val="186"/>
      </rPr>
      <t>(lentelė užsipildo automatiškai)</t>
    </r>
  </si>
  <si>
    <r>
      <t xml:space="preserve">Veiklų, vykdomų pagal Aprašo 10.1 punktą, išlaidų suvestinė lentelė pagal išlaidų kategorijas </t>
    </r>
    <r>
      <rPr>
        <b/>
        <sz val="10"/>
        <color rgb="FFC00000"/>
        <rFont val="Times New Roman"/>
        <family val="1"/>
        <charset val="186"/>
      </rPr>
      <t>(lentelė užsipildo automatiškai)</t>
    </r>
  </si>
  <si>
    <t>Faktinės 1 mėnesio išlaidos, Eur</t>
  </si>
  <si>
    <t>Komandiruotės pavadinimas, vieta, trukmė dienomis, vykstančių asmenų skaičius</t>
  </si>
  <si>
    <t>Iš viso komandiruotei</t>
  </si>
  <si>
    <t>Dienpinigiai</t>
  </si>
  <si>
    <t>Gyvenamojo ploto nuoma</t>
  </si>
  <si>
    <t>Kelionės išlaidos</t>
  </si>
  <si>
    <t>Dalyvavimo mokestis</t>
  </si>
  <si>
    <t>Kitos išlaidų pavadinimas</t>
  </si>
  <si>
    <t>Antrajame konkurso etape kartu su verslo planu turi būti pateiktas ir šis verslo plano priedas (popierinė ir elektroninė versijos). LVPA teikiamoje elektroninėje versijoje turi likti visos skaičiavimams naudotos formulės.</t>
  </si>
  <si>
    <t>Jei projektas vykdomas kartu su partneriu(-iais), rekomenduojama pareiškėjui ir partneriui(-iams) numatyti atskirus  pirmo lygio fizinius rodiklius.</t>
  </si>
  <si>
    <t>Verslo plano priedas „Reikalingi ištekliai“
Nr. 1A</t>
  </si>
  <si>
    <t>4, 5.1 ir 5.2 biudžeto eilučių suma ir procentinė dalis</t>
  </si>
  <si>
    <t>7. Netiesioginių išlaidų ir kt. išlaidų pagal fiksuotąją projekto išlaidų normą apskaičiavimas</t>
  </si>
  <si>
    <t>Fizinio rodiklio Nr.</t>
  </si>
  <si>
    <t>Iš viso netiesioginių išlaidų:</t>
  </si>
  <si>
    <t>Pasirinkite biudžeto išlaidų kategoriją:</t>
  </si>
  <si>
    <t>Netiesioginės išlaidos</t>
  </si>
  <si>
    <t>Iš viso, Eur</t>
  </si>
  <si>
    <t>Pareiškėjo</t>
  </si>
  <si>
    <t>Partnerio Nr. 1</t>
  </si>
  <si>
    <t>Partnerio Nr. 2</t>
  </si>
  <si>
    <t>Partnerio Nr. 3</t>
  </si>
  <si>
    <r>
      <t>1 lentelė:</t>
    </r>
    <r>
      <rPr>
        <sz val="11"/>
        <rFont val="Times New Roman"/>
        <family val="1"/>
        <charset val="186"/>
      </rPr>
      <t xml:space="preserve"> Netiesioginių išlaidų pasiskirstymas pagal projekto vykdytojus</t>
    </r>
  </si>
  <si>
    <t>Kai užpildysite visas fizinių rodiklių išlaidas, kortelėje „Suvestinė“ paspauskite viršuje kairėje pusėje esantį mygtuką „Tvarkyti lentelę“, kad užsipildytų suminė informacija šioje kortelėje.</t>
  </si>
  <si>
    <t>Mokslinių tyrimų (MT) veiklos</t>
  </si>
  <si>
    <t>Iš viso MT netiesioginės išlaidos:</t>
  </si>
  <si>
    <t>MT finansavimo suma, Eur</t>
  </si>
  <si>
    <t>Iš viso EP netiesioginės išlaidos:</t>
  </si>
  <si>
    <t>EP finansavimo suma, Eur</t>
  </si>
  <si>
    <t>Bendra finansavimo suma, Eur</t>
  </si>
  <si>
    <r>
      <t xml:space="preserve">Kiekvienam </t>
    </r>
    <r>
      <rPr>
        <u/>
        <sz val="12"/>
        <rFont val="Times New Roman"/>
        <family val="1"/>
        <charset val="186"/>
      </rPr>
      <t>pirmo lygio</t>
    </r>
    <r>
      <rPr>
        <sz val="12"/>
        <rFont val="Times New Roman"/>
        <family val="1"/>
        <charset val="186"/>
      </rPr>
      <t xml:space="preserve"> (kurio paraiškoje nurodytas numeris susideda iš trijų skaitmenų) fiziniam rodikliui, nurodytam paraiškos 6 dalyje „Projekto loginis pagrindimas“, pildykite atskirą lapą. Fizinio rodiklio pavadinimas ir numeris turi sutapti su paraiškoje nurodytais fizinių rodiklių pavadinimais ir numeriais. Jei projektas vykdomas kartu su partneriu(-iais), veikloms, kurios vykdomos kartu su partneriu(-iais) rekomenduojama atskirai numatyti pareiškėjui ir partneriui(-iams) tenkančius fizinius rodiklius.
Atkreipiame dėmesį, kad vienam fiziniam rodikliui gali būti priskirta tik viena biudžeto išlaidų kategorija.</t>
    </r>
  </si>
  <si>
    <t>Medžiagos, mažavertis inventorius, atsargos ir pan. produktai, priskirtini trumpalaikiam turtui ir tiesiogiai susiję su MTEP veikla</t>
  </si>
  <si>
    <t>Išlaidų kategorijos pavadinimas</t>
  </si>
  <si>
    <t>Faktiškai gaunamas darbo užmokesti už 1 valandą pagal  pastarųjų 6 mėn. vidurkį, Eur</t>
  </si>
  <si>
    <t>5.6.1</t>
  </si>
  <si>
    <t>5.6.2</t>
  </si>
  <si>
    <t>5.6.3</t>
  </si>
  <si>
    <t>5.6.4</t>
  </si>
  <si>
    <t>5.6.5</t>
  </si>
  <si>
    <t>5.6.6</t>
  </si>
  <si>
    <t>5.6.7</t>
  </si>
  <si>
    <t>5.6.8</t>
  </si>
  <si>
    <t>5.6.9</t>
  </si>
  <si>
    <t>5.6.10</t>
  </si>
  <si>
    <t>Eksperimentinės plėtros (EP) veiklos</t>
  </si>
  <si>
    <t>5.4.16</t>
  </si>
  <si>
    <t>5.4.17</t>
  </si>
  <si>
    <t>5.4.18</t>
  </si>
  <si>
    <t>5.4.19</t>
  </si>
  <si>
    <t>5.4.20</t>
  </si>
  <si>
    <t>5.4.21</t>
  </si>
  <si>
    <t>5.4.22</t>
  </si>
  <si>
    <t>5.4.23</t>
  </si>
  <si>
    <t>5.4.24</t>
  </si>
  <si>
    <t>5.4.25</t>
  </si>
  <si>
    <t>5.4.26</t>
  </si>
  <si>
    <t>5.4.27</t>
  </si>
  <si>
    <t>5.7.6</t>
  </si>
  <si>
    <t>5.7.7</t>
  </si>
  <si>
    <t>5.7.8</t>
  </si>
  <si>
    <t>5.7.9</t>
  </si>
  <si>
    <t>5.7.10</t>
  </si>
  <si>
    <t>Pareiškėjas</t>
  </si>
  <si>
    <t>Veiklos tipas</t>
  </si>
  <si>
    <t>Intensyvumas</t>
  </si>
  <si>
    <t>Partneris Nr. 1</t>
  </si>
  <si>
    <t>Partneris Nr. 2</t>
  </si>
  <si>
    <t>Partneris Nr. 3</t>
  </si>
  <si>
    <t>Vykdytojo tipas:</t>
  </si>
  <si>
    <t>Veiklos Nr.</t>
  </si>
  <si>
    <t>Vykdytojo tipas</t>
  </si>
  <si>
    <t>MT VID. intensyvumas</t>
  </si>
  <si>
    <t>TIS</t>
  </si>
  <si>
    <t>FS</t>
  </si>
  <si>
    <t>EP VID. intensyvumas</t>
  </si>
  <si>
    <t>Juridinis asmuo</t>
  </si>
  <si>
    <t>Pareiškėjas:</t>
  </si>
  <si>
    <t>Išlaidų suma, Eur</t>
  </si>
  <si>
    <t>Partneris Nr. 1:</t>
  </si>
  <si>
    <t>Partneris Nr. 2:</t>
  </si>
  <si>
    <t>Partneris Nr. 3:</t>
  </si>
  <si>
    <t xml:space="preserve">Žemiau esančios lentelės žaliuose laukuose įrašykite planuojamas patirti su projekto administravimu susijusias išlaidas mokslinių tyrimų ir eksperimentinės plėtros veikloms atskirai. Pareiškėjui ir kiekvienam projekto partneriui pildykite atskirą lentelės stulpelį. 
</t>
  </si>
  <si>
    <r>
      <t xml:space="preserve">2 lentelė: </t>
    </r>
    <r>
      <rPr>
        <sz val="11"/>
        <color theme="1"/>
        <rFont val="Times New Roman"/>
        <family val="1"/>
      </rPr>
      <t>Projekto biudžeto paskirstymas pagal pareiškėją ir partnerį (-ius)</t>
    </r>
  </si>
  <si>
    <t>Konsultavimo ir lygiavertės paslaugos, naudojamos vien tik projekto MTEP veiklai, išlaidos dėl MTEP veiklai reikalingų paslaugų</t>
  </si>
  <si>
    <r>
      <t xml:space="preserve">Šis verslo plano priedas </t>
    </r>
    <r>
      <rPr>
        <b/>
        <sz val="12"/>
        <rFont val="Times New Roman"/>
        <family val="1"/>
        <charset val="186"/>
      </rPr>
      <t xml:space="preserve">Nr. 1A </t>
    </r>
    <r>
      <rPr>
        <sz val="12"/>
        <rFont val="Times New Roman"/>
        <family val="1"/>
        <charset val="186"/>
      </rPr>
      <t xml:space="preserve">pildomas tik projekto veikloms, nurodytoms 2014–2020 metų Europos Sąjungos fondų investicijų veiksmų programos 1 prioriteto „Mokslinių tyrimų, eksperimentinės plėtros ir inovacijų skatinimas“ priemonės Nr. 01.2.1-LVPA-T-848  „Smart FDI“ projektų finansavimo sąlygų aprašo Nr. 2 (toliau – Aprašas) </t>
    </r>
    <r>
      <rPr>
        <b/>
        <sz val="12"/>
        <rFont val="Times New Roman"/>
        <family val="1"/>
        <charset val="186"/>
      </rPr>
      <t>10.1 punkte</t>
    </r>
    <r>
      <rPr>
        <sz val="12"/>
        <rFont val="Times New Roman"/>
        <family val="1"/>
        <charset val="186"/>
      </rPr>
      <t>.</t>
    </r>
  </si>
  <si>
    <r>
      <rPr>
        <b/>
        <sz val="10"/>
        <color theme="1"/>
        <rFont val="Times New Roman"/>
        <family val="1"/>
      </rPr>
      <t>Kuriamų produktų patentavimo išlaidos</t>
    </r>
    <r>
      <rPr>
        <sz val="8"/>
        <color theme="1"/>
        <rFont val="Times New Roman"/>
        <family val="1"/>
        <charset val="186"/>
      </rPr>
      <t xml:space="preserve"> (finansuojamos pagal de minimis reglamento nuostatas).</t>
    </r>
  </si>
  <si>
    <t>5.5.11</t>
  </si>
  <si>
    <t>5.5.12</t>
  </si>
  <si>
    <t>5.5.13</t>
  </si>
  <si>
    <t>5.5.14</t>
  </si>
  <si>
    <t>5.5.15</t>
  </si>
  <si>
    <t>5.5.16</t>
  </si>
  <si>
    <t>5.5.17</t>
  </si>
  <si>
    <t>5.5.18</t>
  </si>
  <si>
    <t>5.5.19</t>
  </si>
  <si>
    <t>5.5.20</t>
  </si>
  <si>
    <t>5.5.21</t>
  </si>
  <si>
    <t>5.5.22</t>
  </si>
  <si>
    <t>5.5.23</t>
  </si>
  <si>
    <t>5.5.24</t>
  </si>
  <si>
    <t>5.5.25</t>
  </si>
  <si>
    <t>5.5.26</t>
  </si>
  <si>
    <t>5.5.27</t>
  </si>
  <si>
    <t>5.5.28</t>
  </si>
  <si>
    <t>5.5.29</t>
  </si>
  <si>
    <t>5.9</t>
  </si>
  <si>
    <t>Kuriamų produktų patentavimo išlaidos (išlaidos yra tinkamos finansuoti vadovaujantis de minimis reglamento nuostatomis)</t>
  </si>
  <si>
    <r>
      <t>Konsultavimo ir lygiavertės paslaugos</t>
    </r>
    <r>
      <rPr>
        <sz val="10"/>
        <color theme="1"/>
        <rFont val="Times New Roman"/>
        <family val="1"/>
      </rPr>
      <t>,</t>
    </r>
    <r>
      <rPr>
        <b/>
        <sz val="10"/>
        <color theme="1"/>
        <rFont val="Times New Roman"/>
        <family val="1"/>
        <charset val="186"/>
      </rPr>
      <t xml:space="preserve"> </t>
    </r>
    <r>
      <rPr>
        <sz val="8"/>
        <color theme="1"/>
        <rFont val="Times New Roman"/>
        <family val="1"/>
        <charset val="186"/>
      </rPr>
      <t>teikiamos vien tik projekto MTEP veiklai.</t>
    </r>
  </si>
  <si>
    <t>5.8.6</t>
  </si>
  <si>
    <t>5.8.7</t>
  </si>
  <si>
    <t>5.8.8</t>
  </si>
  <si>
    <t>5.8.9</t>
  </si>
  <si>
    <t>5.8.10</t>
  </si>
  <si>
    <t>5.8.11</t>
  </si>
  <si>
    <t>5.8.12</t>
  </si>
  <si>
    <t>5.8.13</t>
  </si>
  <si>
    <t>5.8.14</t>
  </si>
  <si>
    <t>5.8.15</t>
  </si>
  <si>
    <t>5.8.16</t>
  </si>
  <si>
    <t>5.8.17</t>
  </si>
  <si>
    <t>5.9.1</t>
  </si>
  <si>
    <t>5.9.2</t>
  </si>
  <si>
    <t>5.9.3</t>
  </si>
  <si>
    <t>5.9.4</t>
  </si>
  <si>
    <t>5.9.5</t>
  </si>
  <si>
    <t>Visos</t>
  </si>
  <si>
    <t>5.8, 5.9 ir 7 biudžeto eilučių suma ir procentinė dalis</t>
  </si>
  <si>
    <t>5.5 biudžeto eilutės suma ir procentinė dalis</t>
  </si>
  <si>
    <t xml:space="preserve"> =IF(B25+B28+B31=0;"";IF(OR(B22/B34*100&gt;70;B25/B34*100&gt;70;B28/B34*100;B31/B34*100);"Klaida: Nei vienas juridinis asmuo negali patirti daugiau negu 70% išlaidų!";""))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</si>
</sst>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#,##0.00\ &quot;€&quot;"/>
  </numFmts>
  <fonts count="35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  <font>
      <i/>
      <sz val="8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0"/>
      <color rgb="FFC00000"/>
      <name val="Times New Roman"/>
      <family val="1"/>
      <charset val="186"/>
    </font>
    <font>
      <b/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1"/>
      <color rgb="FFC0000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  <charset val="186"/>
      <scheme val="minor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5" fillId="0" borderId="0" applyFont="0" applyFill="0" applyBorder="0" applyAlignment="0" applyProtection="0"/>
  </cellStyleXfs>
  <cellXfs count="192">
    <xf numFmtId="0" fontId="0" fillId="0" borderId="0" xfId="0"/>
    <xf numFmtId="0" fontId="5" fillId="2" borderId="0" xfId="0" applyFont="1" applyFill="1"/>
    <xf numFmtId="0" fontId="5" fillId="2" borderId="0" xfId="0" applyFont="1" applyFill="1" applyBorder="1"/>
    <xf numFmtId="0" fontId="8" fillId="2" borderId="0" xfId="0" applyFont="1" applyFill="1" applyBorder="1" applyAlignment="1">
      <alignment vertical="top"/>
    </xf>
    <xf numFmtId="0" fontId="8" fillId="2" borderId="9" xfId="0" applyFont="1" applyFill="1" applyBorder="1" applyAlignment="1">
      <alignment vertical="top"/>
    </xf>
    <xf numFmtId="0" fontId="5" fillId="2" borderId="9" xfId="0" applyFont="1" applyFill="1" applyBorder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vertical="center"/>
    </xf>
    <xf numFmtId="49" fontId="1" fillId="5" borderId="1" xfId="0" applyNumberFormat="1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vertical="center"/>
    </xf>
    <xf numFmtId="49" fontId="2" fillId="2" borderId="0" xfId="0" applyNumberFormat="1" applyFont="1" applyFill="1" applyBorder="1" applyProtection="1"/>
    <xf numFmtId="0" fontId="1" fillId="2" borderId="0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vertical="center" wrapText="1"/>
    </xf>
    <xf numFmtId="4" fontId="10" fillId="2" borderId="0" xfId="0" applyNumberFormat="1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 wrapText="1"/>
    </xf>
    <xf numFmtId="0" fontId="11" fillId="2" borderId="0" xfId="0" applyFont="1" applyFill="1" applyBorder="1" applyProtection="1"/>
    <xf numFmtId="49" fontId="2" fillId="0" borderId="1" xfId="0" applyNumberFormat="1" applyFont="1" applyFill="1" applyBorder="1" applyAlignment="1" applyProtection="1">
      <alignment vertical="center" wrapText="1"/>
    </xf>
    <xf numFmtId="49" fontId="1" fillId="5" borderId="1" xfId="0" applyNumberFormat="1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/>
    <xf numFmtId="49" fontId="2" fillId="2" borderId="0" xfId="0" applyNumberFormat="1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center" wrapText="1"/>
      <protection locked="0"/>
    </xf>
    <xf numFmtId="49" fontId="14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49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top"/>
      <protection locked="0"/>
    </xf>
    <xf numFmtId="4" fontId="2" fillId="3" borderId="1" xfId="0" applyNumberFormat="1" applyFont="1" applyFill="1" applyBorder="1" applyAlignment="1" applyProtection="1">
      <alignment horizontal="center" vertical="top"/>
      <protection locked="0"/>
    </xf>
    <xf numFmtId="10" fontId="2" fillId="3" borderId="1" xfId="0" applyNumberFormat="1" applyFont="1" applyFill="1" applyBorder="1" applyAlignment="1" applyProtection="1">
      <alignment horizontal="center" vertical="top"/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3" fontId="2" fillId="3" borderId="1" xfId="0" applyNumberFormat="1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10" fontId="2" fillId="3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Protection="1">
      <protection locked="0"/>
    </xf>
    <xf numFmtId="0" fontId="18" fillId="2" borderId="0" xfId="0" applyFont="1" applyFill="1" applyProtection="1"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3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3" borderId="1" xfId="0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justify" vertical="center" wrapText="1"/>
      <protection locked="0"/>
    </xf>
    <xf numFmtId="0" fontId="1" fillId="5" borderId="1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right" vertical="top"/>
      <protection locked="0"/>
    </xf>
    <xf numFmtId="49" fontId="2" fillId="3" borderId="4" xfId="0" applyNumberFormat="1" applyFont="1" applyFill="1" applyBorder="1" applyAlignment="1" applyProtection="1">
      <alignment horizontal="left" wrapText="1"/>
      <protection locked="0"/>
    </xf>
    <xf numFmtId="49" fontId="2" fillId="3" borderId="5" xfId="0" applyNumberFormat="1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9" fontId="1" fillId="3" borderId="1" xfId="0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Protection="1">
      <protection hidden="1"/>
    </xf>
    <xf numFmtId="0" fontId="27" fillId="0" borderId="0" xfId="0" applyFont="1" applyProtection="1">
      <protection hidden="1"/>
    </xf>
    <xf numFmtId="10" fontId="26" fillId="0" borderId="0" xfId="0" applyNumberFormat="1" applyFont="1" applyProtection="1">
      <protection hidden="1"/>
    </xf>
    <xf numFmtId="10" fontId="26" fillId="0" borderId="0" xfId="1" applyNumberFormat="1" applyFont="1" applyProtection="1">
      <protection hidden="1"/>
    </xf>
    <xf numFmtId="9" fontId="26" fillId="0" borderId="0" xfId="1" applyFont="1" applyProtection="1">
      <protection hidden="1"/>
    </xf>
    <xf numFmtId="2" fontId="26" fillId="0" borderId="0" xfId="0" applyNumberFormat="1" applyFont="1" applyProtection="1">
      <protection hidden="1"/>
    </xf>
    <xf numFmtId="49" fontId="27" fillId="0" borderId="0" xfId="0" applyNumberFormat="1" applyFont="1" applyProtection="1">
      <protection hidden="1"/>
    </xf>
    <xf numFmtId="0" fontId="26" fillId="0" borderId="0" xfId="0" applyNumberFormat="1" applyFont="1" applyProtection="1">
      <protection hidden="1"/>
    </xf>
    <xf numFmtId="4" fontId="26" fillId="0" borderId="0" xfId="0" applyNumberFormat="1" applyFont="1" applyProtection="1">
      <protection hidden="1"/>
    </xf>
    <xf numFmtId="0" fontId="24" fillId="2" borderId="0" xfId="0" quotePrefix="1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protection locked="0"/>
    </xf>
    <xf numFmtId="0" fontId="28" fillId="0" borderId="0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18" fillId="2" borderId="0" xfId="0" applyFont="1" applyFill="1" applyProtection="1">
      <protection hidden="1"/>
    </xf>
    <xf numFmtId="0" fontId="0" fillId="0" borderId="0" xfId="0" applyFont="1" applyFill="1" applyBorder="1" applyProtection="1">
      <protection hidden="1"/>
    </xf>
    <xf numFmtId="0" fontId="18" fillId="0" borderId="0" xfId="0" applyFont="1" applyFill="1" applyProtection="1">
      <protection hidden="1"/>
    </xf>
    <xf numFmtId="4" fontId="18" fillId="0" borderId="0" xfId="0" applyNumberFormat="1" applyFont="1" applyFill="1" applyBorder="1" applyAlignment="1" applyProtection="1">
      <alignment horizontal="center"/>
      <protection hidden="1"/>
    </xf>
    <xf numFmtId="0" fontId="18" fillId="0" borderId="0" xfId="0" applyFont="1" applyFill="1" applyProtection="1">
      <protection locked="0"/>
    </xf>
    <xf numFmtId="0" fontId="18" fillId="0" borderId="1" xfId="0" applyFont="1" applyFill="1" applyBorder="1" applyAlignment="1" applyProtection="1">
      <alignment horizontal="right" vertical="center" wrapText="1"/>
      <protection hidden="1"/>
    </xf>
    <xf numFmtId="0" fontId="18" fillId="0" borderId="1" xfId="0" applyFont="1" applyFill="1" applyBorder="1" applyAlignment="1" applyProtection="1">
      <alignment horizontal="center" vertical="center" wrapText="1"/>
      <protection hidden="1"/>
    </xf>
    <xf numFmtId="4" fontId="17" fillId="0" borderId="11" xfId="0" applyNumberFormat="1" applyFont="1" applyFill="1" applyBorder="1" applyAlignment="1" applyProtection="1">
      <alignment horizontal="right"/>
      <protection hidden="1"/>
    </xf>
    <xf numFmtId="0" fontId="29" fillId="0" borderId="12" xfId="0" applyFont="1" applyFill="1" applyBorder="1" applyAlignment="1" applyProtection="1">
      <alignment horizontal="left"/>
      <protection hidden="1"/>
    </xf>
    <xf numFmtId="4" fontId="17" fillId="0" borderId="13" xfId="0" applyNumberFormat="1" applyFont="1" applyFill="1" applyBorder="1" applyAlignment="1" applyProtection="1">
      <alignment horizontal="right"/>
      <protection hidden="1"/>
    </xf>
    <xf numFmtId="4" fontId="30" fillId="0" borderId="14" xfId="0" applyNumberFormat="1" applyFont="1" applyFill="1" applyBorder="1" applyAlignment="1" applyProtection="1">
      <alignment horizontal="left"/>
      <protection hidden="1"/>
    </xf>
    <xf numFmtId="0" fontId="30" fillId="0" borderId="14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 vertical="center"/>
    </xf>
    <xf numFmtId="4" fontId="18" fillId="3" borderId="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right" vertical="top"/>
      <protection locked="0"/>
    </xf>
    <xf numFmtId="49" fontId="2" fillId="3" borderId="4" xfId="0" applyNumberFormat="1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49" fontId="2" fillId="3" borderId="5" xfId="0" applyNumberFormat="1" applyFont="1" applyFill="1" applyBorder="1" applyAlignment="1" applyProtection="1">
      <alignment horizontal="left" wrapText="1"/>
      <protection locked="0"/>
    </xf>
    <xf numFmtId="4" fontId="1" fillId="4" borderId="1" xfId="0" applyNumberFormat="1" applyFont="1" applyFill="1" applyBorder="1" applyAlignment="1" applyProtection="1">
      <alignment horizontal="center" vertical="center"/>
      <protection hidden="1"/>
    </xf>
    <xf numFmtId="4" fontId="2" fillId="2" borderId="1" xfId="0" applyNumberFormat="1" applyFont="1" applyFill="1" applyBorder="1" applyAlignment="1" applyProtection="1">
      <alignment horizontal="center" vertical="center"/>
      <protection hidden="1"/>
    </xf>
    <xf numFmtId="4" fontId="1" fillId="5" borderId="1" xfId="0" applyNumberFormat="1" applyFont="1" applyFill="1" applyBorder="1" applyAlignment="1" applyProtection="1">
      <alignment horizontal="center" vertical="center"/>
      <protection hidden="1"/>
    </xf>
    <xf numFmtId="4" fontId="1" fillId="2" borderId="1" xfId="0" applyNumberFormat="1" applyFont="1" applyFill="1" applyBorder="1" applyAlignment="1" applyProtection="1">
      <alignment horizontal="center" vertical="top"/>
      <protection hidden="1"/>
    </xf>
    <xf numFmtId="3" fontId="2" fillId="0" borderId="1" xfId="0" applyNumberFormat="1" applyFont="1" applyFill="1" applyBorder="1" applyAlignment="1" applyProtection="1">
      <alignment horizontal="center" vertical="center"/>
      <protection hidden="1"/>
    </xf>
    <xf numFmtId="4" fontId="2" fillId="2" borderId="1" xfId="0" applyNumberFormat="1" applyFont="1" applyFill="1" applyBorder="1" applyAlignment="1" applyProtection="1">
      <alignment horizontal="center" vertical="top"/>
      <protection hidden="1"/>
    </xf>
    <xf numFmtId="0" fontId="14" fillId="6" borderId="0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vertical="top" wrapText="1"/>
      <protection hidden="1"/>
    </xf>
    <xf numFmtId="0" fontId="2" fillId="2" borderId="1" xfId="0" applyFont="1" applyFill="1" applyBorder="1" applyAlignment="1" applyProtection="1">
      <alignment vertical="top" wrapText="1"/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3" fontId="2" fillId="2" borderId="1" xfId="0" applyNumberFormat="1" applyFont="1" applyFill="1" applyBorder="1" applyAlignment="1" applyProtection="1">
      <alignment horizontal="center" vertical="top"/>
      <protection hidden="1"/>
    </xf>
    <xf numFmtId="0" fontId="34" fillId="0" borderId="0" xfId="0" applyFont="1" applyFill="1" applyProtection="1">
      <protection hidden="1"/>
    </xf>
    <xf numFmtId="4" fontId="17" fillId="5" borderId="1" xfId="0" applyNumberFormat="1" applyFont="1" applyFill="1" applyBorder="1" applyAlignment="1" applyProtection="1">
      <alignment horizontal="center" vertical="center" wrapText="1"/>
      <protection hidden="1"/>
    </xf>
    <xf numFmtId="4" fontId="22" fillId="5" borderId="1" xfId="0" applyNumberFormat="1" applyFont="1" applyFill="1" applyBorder="1" applyAlignment="1" applyProtection="1">
      <alignment horizontal="center" vertical="center" wrapText="1"/>
      <protection hidden="1"/>
    </xf>
    <xf numFmtId="4" fontId="23" fillId="5" borderId="8" xfId="0" applyNumberFormat="1" applyFont="1" applyFill="1" applyBorder="1" applyAlignment="1" applyProtection="1">
      <alignment horizontal="center" vertical="center" wrapText="1"/>
      <protection hidden="1"/>
    </xf>
    <xf numFmtId="4" fontId="18" fillId="5" borderId="8" xfId="0" applyNumberFormat="1" applyFont="1" applyFill="1" applyBorder="1" applyAlignment="1" applyProtection="1">
      <alignment horizontal="center" vertical="center" wrapText="1"/>
      <protection hidden="1"/>
    </xf>
    <xf numFmtId="10" fontId="2" fillId="2" borderId="1" xfId="0" applyNumberFormat="1" applyFont="1" applyFill="1" applyBorder="1" applyAlignment="1" applyProtection="1">
      <alignment horizontal="center"/>
      <protection hidden="1"/>
    </xf>
    <xf numFmtId="10" fontId="2" fillId="2" borderId="1" xfId="1" applyNumberFormat="1" applyFont="1" applyFill="1" applyBorder="1" applyAlignment="1" applyProtection="1">
      <alignment horizontal="center" vertical="center"/>
      <protection hidden="1"/>
    </xf>
    <xf numFmtId="4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NumberFormat="1" applyFont="1" applyFill="1" applyBorder="1" applyAlignment="1" applyProtection="1">
      <alignment horizontal="left" vertical="center"/>
      <protection hidden="1"/>
    </xf>
    <xf numFmtId="49" fontId="2" fillId="2" borderId="1" xfId="0" applyNumberFormat="1" applyFont="1" applyFill="1" applyBorder="1" applyAlignment="1" applyProtection="1">
      <alignment horizontal="center" vertical="center"/>
      <protection hidden="1"/>
    </xf>
    <xf numFmtId="49" fontId="2" fillId="2" borderId="1" xfId="0" applyNumberFormat="1" applyFont="1" applyFill="1" applyBorder="1" applyAlignment="1" applyProtection="1">
      <alignment horizontal="left" vertical="center"/>
      <protection hidden="1"/>
    </xf>
    <xf numFmtId="49" fontId="1" fillId="4" borderId="3" xfId="0" applyNumberFormat="1" applyFont="1" applyFill="1" applyBorder="1" applyAlignment="1" applyProtection="1">
      <alignment horizontal="center" vertical="center"/>
      <protection hidden="1"/>
    </xf>
    <xf numFmtId="165" fontId="2" fillId="2" borderId="1" xfId="0" applyNumberFormat="1" applyFont="1" applyFill="1" applyBorder="1" applyAlignment="1" applyProtection="1">
      <alignment horizontal="center" vertical="center"/>
      <protection hidden="1"/>
    </xf>
    <xf numFmtId="0" fontId="14" fillId="7" borderId="0" xfId="0" applyFont="1" applyFill="1" applyBorder="1" applyAlignment="1" applyProtection="1">
      <protection hidden="1"/>
    </xf>
    <xf numFmtId="0" fontId="2" fillId="7" borderId="0" xfId="0" applyFont="1" applyFill="1" applyBorder="1" applyAlignment="1" applyProtection="1">
      <alignment horizontal="center"/>
      <protection hidden="1"/>
    </xf>
    <xf numFmtId="0" fontId="2" fillId="7" borderId="0" xfId="0" applyFont="1" applyFill="1" applyBorder="1" applyProtection="1">
      <protection hidden="1"/>
    </xf>
    <xf numFmtId="0" fontId="12" fillId="2" borderId="0" xfId="0" applyFont="1" applyFill="1" applyAlignment="1">
      <alignment horizontal="right" vertical="center" wrapText="1"/>
    </xf>
    <xf numFmtId="0" fontId="5" fillId="3" borderId="0" xfId="0" applyNumberFormat="1" applyFont="1" applyFill="1" applyBorder="1" applyAlignment="1">
      <alignment horizontal="justify" vertical="top" wrapText="1"/>
    </xf>
    <xf numFmtId="0" fontId="8" fillId="2" borderId="0" xfId="0" applyNumberFormat="1" applyFont="1" applyFill="1" applyBorder="1" applyAlignment="1">
      <alignment horizontal="justify" vertical="top" wrapText="1"/>
    </xf>
    <xf numFmtId="0" fontId="8" fillId="2" borderId="9" xfId="0" applyNumberFormat="1" applyFont="1" applyFill="1" applyBorder="1" applyAlignment="1">
      <alignment horizontal="justify" vertical="top" wrapText="1"/>
    </xf>
    <xf numFmtId="0" fontId="9" fillId="2" borderId="0" xfId="0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right" vertical="center"/>
    </xf>
    <xf numFmtId="0" fontId="2" fillId="5" borderId="3" xfId="0" applyFont="1" applyFill="1" applyBorder="1" applyAlignment="1" applyProtection="1">
      <alignment horizontal="right" vertical="center"/>
    </xf>
    <xf numFmtId="49" fontId="1" fillId="4" borderId="2" xfId="0" applyNumberFormat="1" applyFont="1" applyFill="1" applyBorder="1" applyAlignment="1" applyProtection="1">
      <alignment horizontal="right" vertical="center"/>
    </xf>
    <xf numFmtId="49" fontId="1" fillId="4" borderId="3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49" fontId="1" fillId="4" borderId="1" xfId="0" applyNumberFormat="1" applyFont="1" applyFill="1" applyBorder="1" applyAlignment="1" applyProtection="1">
      <alignment horizontal="right" vertical="center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" fillId="5" borderId="2" xfId="0" applyFont="1" applyFill="1" applyBorder="1" applyAlignment="1" applyProtection="1">
      <alignment horizontal="left" vertical="center" wrapText="1"/>
      <protection locked="0"/>
    </xf>
    <xf numFmtId="0" fontId="1" fillId="5" borderId="5" xfId="0" applyFont="1" applyFill="1" applyBorder="1" applyAlignment="1" applyProtection="1">
      <alignment horizontal="left" vertical="center" wrapText="1"/>
      <protection locked="0"/>
    </xf>
    <xf numFmtId="0" fontId="1" fillId="5" borderId="3" xfId="0" applyFont="1" applyFill="1" applyBorder="1" applyAlignment="1" applyProtection="1">
      <alignment horizontal="left" vertical="center" wrapText="1"/>
      <protection locked="0"/>
    </xf>
    <xf numFmtId="0" fontId="32" fillId="5" borderId="2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right" vertical="top"/>
      <protection locked="0"/>
    </xf>
    <xf numFmtId="49" fontId="2" fillId="3" borderId="4" xfId="0" applyNumberFormat="1" applyFont="1" applyFill="1" applyBorder="1" applyAlignment="1" applyProtection="1">
      <alignment horizontal="left" wrapText="1"/>
      <protection locked="0"/>
    </xf>
    <xf numFmtId="49" fontId="2" fillId="3" borderId="0" xfId="0" applyNumberFormat="1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49" fontId="2" fillId="3" borderId="5" xfId="0" applyNumberFormat="1" applyFont="1" applyFill="1" applyBorder="1" applyAlignment="1" applyProtection="1">
      <alignment horizontal="left" wrapText="1"/>
      <protection locked="0"/>
    </xf>
    <xf numFmtId="49" fontId="2" fillId="3" borderId="5" xfId="0" applyNumberFormat="1" applyFont="1" applyFill="1" applyBorder="1" applyAlignment="1" applyProtection="1">
      <alignment horizontal="left" shrinkToFit="1"/>
      <protection locked="0"/>
    </xf>
    <xf numFmtId="49" fontId="1" fillId="2" borderId="10" xfId="0" applyNumberFormat="1" applyFont="1" applyFill="1" applyBorder="1" applyAlignment="1" applyProtection="1">
      <alignment horizontal="right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" fontId="2" fillId="2" borderId="6" xfId="0" applyNumberFormat="1" applyFont="1" applyFill="1" applyBorder="1" applyAlignment="1" applyProtection="1">
      <alignment horizontal="center" vertical="center"/>
      <protection hidden="1"/>
    </xf>
    <xf numFmtId="4" fontId="2" fillId="2" borderId="7" xfId="0" applyNumberFormat="1" applyFont="1" applyFill="1" applyBorder="1" applyAlignment="1" applyProtection="1">
      <alignment horizontal="center" vertical="center"/>
      <protection hidden="1"/>
    </xf>
    <xf numFmtId="4" fontId="2" fillId="2" borderId="8" xfId="0" applyNumberFormat="1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0" fontId="2" fillId="3" borderId="8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3" fontId="2" fillId="3" borderId="6" xfId="0" applyNumberFormat="1" applyFont="1" applyFill="1" applyBorder="1" applyAlignment="1" applyProtection="1">
      <alignment horizontal="center" vertical="center"/>
      <protection locked="0"/>
    </xf>
    <xf numFmtId="3" fontId="2" fillId="3" borderId="7" xfId="0" applyNumberFormat="1" applyFont="1" applyFill="1" applyBorder="1" applyAlignment="1" applyProtection="1">
      <alignment horizontal="center" vertical="center"/>
      <protection locked="0"/>
    </xf>
    <xf numFmtId="3" fontId="2" fillId="3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top"/>
      <protection locked="0"/>
    </xf>
    <xf numFmtId="49" fontId="2" fillId="2" borderId="7" xfId="0" applyNumberFormat="1" applyFont="1" applyFill="1" applyBorder="1" applyAlignment="1" applyProtection="1">
      <alignment horizontal="center" vertical="top"/>
      <protection locked="0"/>
    </xf>
    <xf numFmtId="49" fontId="2" fillId="2" borderId="8" xfId="0" applyNumberFormat="1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12" fillId="5" borderId="2" xfId="0" applyFont="1" applyFill="1" applyBorder="1" applyAlignment="1" applyProtection="1">
      <alignment horizontal="left" vertical="center" wrapText="1"/>
      <protection locked="0"/>
    </xf>
    <xf numFmtId="0" fontId="12" fillId="5" borderId="5" xfId="0" applyFont="1" applyFill="1" applyBorder="1" applyAlignment="1" applyProtection="1">
      <alignment horizontal="left" vertical="center" wrapText="1"/>
      <protection locked="0"/>
    </xf>
    <xf numFmtId="0" fontId="12" fillId="5" borderId="3" xfId="0" applyFont="1" applyFill="1" applyBorder="1" applyAlignment="1" applyProtection="1">
      <alignment horizontal="left" vertical="center" wrapText="1"/>
      <protection locked="0"/>
    </xf>
    <xf numFmtId="0" fontId="17" fillId="0" borderId="13" xfId="0" applyFont="1" applyFill="1" applyBorder="1" applyAlignment="1" applyProtection="1">
      <alignment horizontal="center"/>
      <protection locked="0"/>
    </xf>
    <xf numFmtId="0" fontId="17" fillId="0" borderId="14" xfId="0" applyFont="1" applyFill="1" applyBorder="1" applyAlignment="1" applyProtection="1">
      <alignment horizontal="center"/>
      <protection locked="0"/>
    </xf>
    <xf numFmtId="49" fontId="17" fillId="5" borderId="2" xfId="0" applyNumberFormat="1" applyFont="1" applyFill="1" applyBorder="1" applyAlignment="1" applyProtection="1">
      <alignment horizontal="center" vertical="center"/>
      <protection locked="0"/>
    </xf>
    <xf numFmtId="49" fontId="17" fillId="5" borderId="5" xfId="0" applyNumberFormat="1" applyFont="1" applyFill="1" applyBorder="1" applyAlignment="1" applyProtection="1">
      <alignment horizontal="center" vertical="center"/>
      <protection locked="0"/>
    </xf>
    <xf numFmtId="49" fontId="17" fillId="5" borderId="3" xfId="0" applyNumberFormat="1" applyFont="1" applyFill="1" applyBorder="1" applyAlignment="1" applyProtection="1">
      <alignment horizontal="center" vertical="center"/>
      <protection locked="0"/>
    </xf>
    <xf numFmtId="49" fontId="18" fillId="0" borderId="2" xfId="0" applyNumberFormat="1" applyFont="1" applyFill="1" applyBorder="1" applyAlignment="1" applyProtection="1">
      <alignment horizontal="right" vertical="center"/>
      <protection locked="0"/>
    </xf>
    <xf numFmtId="49" fontId="18" fillId="0" borderId="5" xfId="0" applyNumberFormat="1" applyFont="1" applyFill="1" applyBorder="1" applyAlignment="1" applyProtection="1">
      <alignment horizontal="right" vertical="center"/>
      <protection locked="0"/>
    </xf>
    <xf numFmtId="49" fontId="18" fillId="0" borderId="3" xfId="0" applyNumberFormat="1" applyFont="1" applyFill="1" applyBorder="1" applyAlignment="1" applyProtection="1">
      <alignment horizontal="right" vertical="center"/>
      <protection locked="0"/>
    </xf>
    <xf numFmtId="0" fontId="22" fillId="2" borderId="0" xfId="0" applyFont="1" applyFill="1" applyBorder="1" applyAlignment="1" applyProtection="1">
      <alignment horizontal="left" vertical="center" wrapText="1"/>
      <protection locked="0"/>
    </xf>
    <xf numFmtId="0" fontId="21" fillId="2" borderId="0" xfId="0" applyFont="1" applyFill="1" applyBorder="1" applyAlignment="1" applyProtection="1">
      <alignment horizontal="justify" vertical="center" wrapText="1"/>
      <protection locked="0"/>
    </xf>
    <xf numFmtId="0" fontId="21" fillId="2" borderId="0" xfId="0" applyFont="1" applyFill="1" applyBorder="1" applyAlignment="1" applyProtection="1">
      <alignment horizontal="justify" vertical="center"/>
      <protection locked="0"/>
    </xf>
    <xf numFmtId="49" fontId="17" fillId="0" borderId="2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3" xfId="0" applyNumberFormat="1" applyFont="1" applyFill="1" applyBorder="1" applyAlignment="1" applyProtection="1">
      <alignment horizontal="center" vertical="center"/>
      <protection locked="0"/>
    </xf>
    <xf numFmtId="49" fontId="17" fillId="0" borderId="1" xfId="0" applyNumberFormat="1" applyFont="1" applyFill="1" applyBorder="1" applyAlignment="1" applyProtection="1">
      <alignment horizontal="right" vertical="center"/>
      <protection locked="0"/>
    </xf>
  </cellXfs>
  <cellStyles count="2">
    <cellStyle name="Normal" xfId="0" builtinId="0"/>
    <cellStyle name="Percent" xfId="1" builtinId="5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CCC"/>
        </patternFill>
      </fill>
    </dxf>
    <dxf>
      <font>
        <color theme="0" tint="-0.14996795556505021"/>
      </font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8F8F8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438150</xdr:colOff>
          <xdr:row>1</xdr:row>
          <xdr:rowOff>142875</xdr:rowOff>
        </xdr:to>
        <xdr:sp macro="" textlink="">
          <xdr:nvSpPr>
            <xdr:cNvPr id="31747" name="CommandButton1" hidden="1">
              <a:extLst>
                <a:ext uri="{63B3BB69-23CF-44E3-9099-C40C66FF867C}">
                  <a14:compatExt spid="_x0000_s31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O33"/>
  <sheetViews>
    <sheetView workbookViewId="0">
      <selection activeCell="C3" sqref="C3"/>
    </sheetView>
  </sheetViews>
  <sheetFormatPr defaultColWidth="9.140625" defaultRowHeight="12.75" x14ac:dyDescent="0.2"/>
  <cols>
    <col min="1" max="1" width="9.140625" style="60"/>
    <col min="2" max="2" width="18.42578125" style="60" bestFit="1" customWidth="1"/>
    <col min="3" max="3" width="13.7109375" style="60" bestFit="1" customWidth="1"/>
    <col min="4" max="4" width="11.7109375" style="60" bestFit="1" customWidth="1"/>
    <col min="5" max="7" width="9.140625" style="60"/>
    <col min="8" max="8" width="13.140625" style="60" bestFit="1" customWidth="1"/>
    <col min="9" max="13" width="9.140625" style="60"/>
    <col min="14" max="14" width="13.140625" style="60" bestFit="1" customWidth="1"/>
    <col min="15" max="15" width="12.85546875" style="60" bestFit="1" customWidth="1"/>
    <col min="16" max="16384" width="9.140625" style="60"/>
  </cols>
  <sheetData>
    <row r="1" spans="1:15" x14ac:dyDescent="0.2">
      <c r="B1" s="61" t="s">
        <v>213</v>
      </c>
      <c r="C1" s="61" t="s">
        <v>214</v>
      </c>
      <c r="D1" s="61" t="s">
        <v>217</v>
      </c>
      <c r="H1" s="61" t="s">
        <v>213</v>
      </c>
      <c r="I1" s="61" t="s">
        <v>215</v>
      </c>
      <c r="J1" s="61" t="s">
        <v>216</v>
      </c>
      <c r="N1" s="61" t="s">
        <v>213</v>
      </c>
      <c r="O1" s="61" t="s">
        <v>218</v>
      </c>
    </row>
    <row r="2" spans="1:15" x14ac:dyDescent="0.2">
      <c r="B2" s="60" t="s">
        <v>205</v>
      </c>
      <c r="C2" s="62">
        <f>IF(ISERROR(AVERAGEIFS($D$8:$D$32,$C$8:$C$32,B2,$B$8:$B$32,"Moksliniai tyrimai")),0,AVERAGEIFS($D$8:$D$32,$C$8:$C$32,B2,$B$8:$B$32,"Moksliniai tyrimai"))</f>
        <v>0</v>
      </c>
      <c r="D2" s="63">
        <f>IF(ISERROR(AVERAGEIFS($D$8:$D$32,$C$8:$C$32,B2,$B$8:$B$32,"Eksperimentinė plėtra")),0,AVERAGEIFS($D$8:$D$32,$C$8:$C$32,B2,$B$8:$B$32,"Eksperimentinė plėtra"))</f>
        <v>0</v>
      </c>
      <c r="G2" s="64"/>
      <c r="H2" s="60" t="s">
        <v>205</v>
      </c>
      <c r="I2" s="65">
        <f>SUMIF($H$8:$H$32,H2,$I$8:$I$32)</f>
        <v>0</v>
      </c>
      <c r="J2" s="65">
        <f>SUMIF($H$8:$H$32,H2,$J$8:$J$32)</f>
        <v>0</v>
      </c>
      <c r="N2" s="60" t="s">
        <v>205</v>
      </c>
      <c r="O2" s="60" t="e">
        <f>VLOOKUP(N2,$N$8:$O$32,2,FALSE)</f>
        <v>#N/A</v>
      </c>
    </row>
    <row r="3" spans="1:15" x14ac:dyDescent="0.2">
      <c r="B3" s="60" t="s">
        <v>208</v>
      </c>
      <c r="C3" s="62">
        <f t="shared" ref="C3:C5" si="0">IF(ISERROR(AVERAGEIFS($D$8:$D$32,$C$8:$C$32,B3,$B$8:$B$32,"Moksliniai tyrimai")),0,AVERAGEIFS($D$8:$D$32,$C$8:$C$32,B3,$B$8:$B$32,"Moksliniai tyrimai"))</f>
        <v>0</v>
      </c>
      <c r="D3" s="63">
        <f t="shared" ref="D3:D5" si="1">IF(ISERROR(AVERAGEIFS($D$8:$D$32,$C$8:$C$32,B3,$B$8:$B$32,"Eksperimentinė plėtra")),0,AVERAGEIFS($D$8:$D$32,$C$8:$C$32,B3,$B$8:$B$32,"Eksperimentinė plėtra"))</f>
        <v>0</v>
      </c>
      <c r="H3" s="60" t="s">
        <v>208</v>
      </c>
      <c r="I3" s="65">
        <f t="shared" ref="I3:I4" si="2">SUMIF($H$8:$H$32,H3,$I$8:$I$32)</f>
        <v>0</v>
      </c>
      <c r="J3" s="65">
        <f t="shared" ref="J3:J5" si="3">SUMIF($H$8:$H$32,H3,$J$8:$J$32)</f>
        <v>0</v>
      </c>
      <c r="N3" s="60" t="s">
        <v>208</v>
      </c>
      <c r="O3" s="60" t="e">
        <f t="shared" ref="O3:O5" si="4">VLOOKUP(N3,$N$8:$O$32,2,FALSE)</f>
        <v>#N/A</v>
      </c>
    </row>
    <row r="4" spans="1:15" x14ac:dyDescent="0.2">
      <c r="B4" s="60" t="s">
        <v>209</v>
      </c>
      <c r="C4" s="62">
        <f t="shared" si="0"/>
        <v>0</v>
      </c>
      <c r="D4" s="63">
        <f t="shared" si="1"/>
        <v>0</v>
      </c>
      <c r="H4" s="60" t="s">
        <v>209</v>
      </c>
      <c r="I4" s="65">
        <f t="shared" si="2"/>
        <v>0</v>
      </c>
      <c r="J4" s="65">
        <f t="shared" si="3"/>
        <v>0</v>
      </c>
      <c r="N4" s="60" t="s">
        <v>209</v>
      </c>
      <c r="O4" s="60" t="e">
        <f t="shared" si="4"/>
        <v>#N/A</v>
      </c>
    </row>
    <row r="5" spans="1:15" x14ac:dyDescent="0.2">
      <c r="B5" s="60" t="s">
        <v>210</v>
      </c>
      <c r="C5" s="62">
        <f t="shared" si="0"/>
        <v>0</v>
      </c>
      <c r="D5" s="63">
        <f t="shared" si="1"/>
        <v>0</v>
      </c>
      <c r="H5" s="60" t="s">
        <v>210</v>
      </c>
      <c r="I5" s="65">
        <f>SUMIF($H$8:$H$32,H5,$I$8:$I$32)</f>
        <v>0</v>
      </c>
      <c r="J5" s="65">
        <f t="shared" si="3"/>
        <v>0</v>
      </c>
      <c r="N5" s="60" t="s">
        <v>210</v>
      </c>
      <c r="O5" s="60" t="e">
        <f t="shared" si="4"/>
        <v>#N/A</v>
      </c>
    </row>
    <row r="7" spans="1:15" x14ac:dyDescent="0.2">
      <c r="A7" s="61" t="s">
        <v>212</v>
      </c>
      <c r="B7" s="66" t="s">
        <v>206</v>
      </c>
      <c r="C7" s="61" t="s">
        <v>213</v>
      </c>
      <c r="D7" s="61" t="s">
        <v>207</v>
      </c>
      <c r="G7" s="61" t="s">
        <v>212</v>
      </c>
      <c r="H7" s="61" t="s">
        <v>213</v>
      </c>
      <c r="I7" s="61" t="s">
        <v>215</v>
      </c>
      <c r="J7" s="61" t="s">
        <v>216</v>
      </c>
      <c r="M7" s="61" t="s">
        <v>212</v>
      </c>
      <c r="N7" s="61" t="s">
        <v>213</v>
      </c>
      <c r="O7" s="61" t="s">
        <v>218</v>
      </c>
    </row>
    <row r="8" spans="1:15" x14ac:dyDescent="0.2">
      <c r="A8" s="60">
        <v>1</v>
      </c>
      <c r="B8" s="67" t="str">
        <f>IF('1'!$D$1="","",'1'!$D$1)</f>
        <v/>
      </c>
      <c r="C8" s="67" t="str">
        <f>IF('1'!$D$6="","",'1'!$D$6)</f>
        <v/>
      </c>
      <c r="D8" s="63" t="str">
        <f>IF('1'!$D$7="","",'1'!$D$7)</f>
        <v/>
      </c>
      <c r="G8" s="60">
        <v>1</v>
      </c>
      <c r="H8" s="60" t="str">
        <f>IF('1'!$D$6="","",'1'!$D$6)</f>
        <v/>
      </c>
      <c r="I8" s="68">
        <f>'1'!$G$259</f>
        <v>0</v>
      </c>
      <c r="J8" s="68">
        <f>'1'!$H$259</f>
        <v>0</v>
      </c>
      <c r="M8" s="60">
        <v>1</v>
      </c>
      <c r="N8" s="60" t="str">
        <f>IF('1'!$D$6="","",'1'!$D$6)</f>
        <v/>
      </c>
      <c r="O8" s="67" t="str">
        <f>IF('1'!$D$5="","",'1'!$D$5)</f>
        <v/>
      </c>
    </row>
    <row r="9" spans="1:15" x14ac:dyDescent="0.2">
      <c r="A9" s="60">
        <v>2</v>
      </c>
      <c r="B9" s="67" t="str">
        <f>IF('2'!$D$1="","",'2'!$D$1)</f>
        <v/>
      </c>
      <c r="C9" s="67" t="str">
        <f>IF('2'!$D$6="","",'2'!$D$6)</f>
        <v/>
      </c>
      <c r="D9" s="63" t="str">
        <f>IF('2'!$D$7="","",'2'!$D$7)</f>
        <v/>
      </c>
      <c r="G9" s="60">
        <v>2</v>
      </c>
      <c r="H9" s="60" t="str">
        <f>IF('2'!$D$6="","",'2'!$D$6)</f>
        <v/>
      </c>
      <c r="I9" s="68">
        <f>'2'!$G$259</f>
        <v>0</v>
      </c>
      <c r="J9" s="68">
        <f>'2'!$H$259</f>
        <v>0</v>
      </c>
      <c r="M9" s="60">
        <v>2</v>
      </c>
      <c r="N9" s="60" t="str">
        <f>IF('2'!$D$6="","",'2'!$D$6)</f>
        <v/>
      </c>
      <c r="O9" s="67" t="str">
        <f>IF('2'!$D$5="","",'2'!$D$5)</f>
        <v/>
      </c>
    </row>
    <row r="10" spans="1:15" x14ac:dyDescent="0.2">
      <c r="A10" s="60">
        <v>3</v>
      </c>
      <c r="B10" s="67" t="str">
        <f>IF('3'!$D$1="","",'3'!$D$1)</f>
        <v/>
      </c>
      <c r="C10" s="67" t="str">
        <f>IF('3'!$D$6="","",'3'!$D$6)</f>
        <v/>
      </c>
      <c r="D10" s="63" t="str">
        <f>IF('3'!$D$7="","",'3'!$D$7)</f>
        <v/>
      </c>
      <c r="G10" s="60">
        <v>3</v>
      </c>
      <c r="H10" s="60" t="str">
        <f>IF('3'!$D$6="","",'3'!$D$6)</f>
        <v/>
      </c>
      <c r="I10" s="68">
        <f>'3'!$G$259</f>
        <v>0</v>
      </c>
      <c r="J10" s="68">
        <f>'3'!$H$259</f>
        <v>0</v>
      </c>
      <c r="M10" s="60">
        <v>3</v>
      </c>
      <c r="N10" s="60" t="str">
        <f>IF('3'!$D$6="","",'3'!$D$6)</f>
        <v/>
      </c>
      <c r="O10" s="67" t="str">
        <f>IF('3'!$D$5="","",'3'!$D$5)</f>
        <v/>
      </c>
    </row>
    <row r="11" spans="1:15" x14ac:dyDescent="0.2">
      <c r="A11" s="60">
        <v>4</v>
      </c>
      <c r="B11" s="67" t="str">
        <f>IF('4'!$D$1="","",'4'!$D$1)</f>
        <v/>
      </c>
      <c r="C11" s="67" t="str">
        <f>IF('4'!$D$6="","",'4'!$D$6)</f>
        <v/>
      </c>
      <c r="D11" s="63" t="str">
        <f>IF('4'!$D$7="","",'4'!$D$7)</f>
        <v/>
      </c>
      <c r="G11" s="60">
        <v>4</v>
      </c>
      <c r="H11" s="60" t="str">
        <f>IF('4'!$D$6="","",'4'!$D$6)</f>
        <v/>
      </c>
      <c r="I11" s="68">
        <f>'4'!$G$259</f>
        <v>0</v>
      </c>
      <c r="J11" s="68">
        <f>'4'!$H$259</f>
        <v>0</v>
      </c>
      <c r="M11" s="60">
        <v>4</v>
      </c>
      <c r="N11" s="60" t="str">
        <f>IF('4'!$D$6="","",'4'!$D$6)</f>
        <v/>
      </c>
      <c r="O11" s="67" t="str">
        <f>IF('4'!$D$5="","",'4'!$D$5)</f>
        <v/>
      </c>
    </row>
    <row r="12" spans="1:15" x14ac:dyDescent="0.2">
      <c r="A12" s="60">
        <v>5</v>
      </c>
      <c r="B12" s="67" t="str">
        <f>IF('5'!$D$1="","",'5'!$D$1)</f>
        <v/>
      </c>
      <c r="C12" s="67" t="str">
        <f>IF('5'!$D$6="","",'5'!$D$6)</f>
        <v/>
      </c>
      <c r="D12" s="63" t="str">
        <f>IF('5'!$D$7="","",'5'!$D$7)</f>
        <v/>
      </c>
      <c r="G12" s="60">
        <v>5</v>
      </c>
      <c r="H12" s="60" t="str">
        <f>IF('5'!$D$6="","",'5'!$D$6)</f>
        <v/>
      </c>
      <c r="I12" s="68">
        <f>'5'!$G$259</f>
        <v>0</v>
      </c>
      <c r="J12" s="68">
        <f>'5'!$H$259</f>
        <v>0</v>
      </c>
      <c r="M12" s="60">
        <v>5</v>
      </c>
      <c r="N12" s="60" t="str">
        <f>IF('5'!$D$6="","",'5'!$D$6)</f>
        <v/>
      </c>
      <c r="O12" s="67" t="str">
        <f>IF('5'!$D$5="","",'5'!$D$5)</f>
        <v/>
      </c>
    </row>
    <row r="13" spans="1:15" x14ac:dyDescent="0.2">
      <c r="A13" s="60">
        <v>6</v>
      </c>
      <c r="B13" s="67" t="str">
        <f>IF('6'!$D$1="","",'6'!$D$1)</f>
        <v/>
      </c>
      <c r="C13" s="67" t="str">
        <f>IF('6'!$D$6="","",'6'!$D$6)</f>
        <v/>
      </c>
      <c r="D13" s="63" t="str">
        <f>IF('6'!$D$7="","",'6'!$D$7)</f>
        <v/>
      </c>
      <c r="G13" s="60">
        <v>6</v>
      </c>
      <c r="H13" s="60" t="str">
        <f>IF('6'!$D$6="","",'6'!$D$6)</f>
        <v/>
      </c>
      <c r="I13" s="68">
        <f>'6'!$G$259</f>
        <v>0</v>
      </c>
      <c r="J13" s="68">
        <f>'6'!$H$259</f>
        <v>0</v>
      </c>
      <c r="M13" s="60">
        <v>6</v>
      </c>
      <c r="N13" s="60" t="str">
        <f>IF('6'!$D$6="","",'6'!$D$6)</f>
        <v/>
      </c>
      <c r="O13" s="67" t="str">
        <f>IF('6'!$D$5="","",'6'!$D$5)</f>
        <v/>
      </c>
    </row>
    <row r="14" spans="1:15" x14ac:dyDescent="0.2">
      <c r="A14" s="60">
        <v>7</v>
      </c>
      <c r="B14" s="67" t="str">
        <f>IF('7'!$D$1="","",'7'!$D$1)</f>
        <v/>
      </c>
      <c r="C14" s="67" t="str">
        <f>IF('7'!$D$6="","",'7'!$D$6)</f>
        <v/>
      </c>
      <c r="D14" s="63" t="str">
        <f>IF('7'!$D$7="","",'7'!$D$7)</f>
        <v/>
      </c>
      <c r="G14" s="60">
        <v>7</v>
      </c>
      <c r="H14" s="60" t="str">
        <f>IF('7'!$D$6="","",'7'!$D$6)</f>
        <v/>
      </c>
      <c r="I14" s="68">
        <f>'7'!$G$259</f>
        <v>0</v>
      </c>
      <c r="J14" s="68">
        <f>'7'!$H$259</f>
        <v>0</v>
      </c>
      <c r="M14" s="60">
        <v>7</v>
      </c>
      <c r="N14" s="60" t="str">
        <f>IF('7'!$D$6="","",'7'!$D$6)</f>
        <v/>
      </c>
      <c r="O14" s="67" t="str">
        <f>IF('7'!$D$5="","",'7'!$D$5)</f>
        <v/>
      </c>
    </row>
    <row r="15" spans="1:15" x14ac:dyDescent="0.2">
      <c r="A15" s="60">
        <v>8</v>
      </c>
      <c r="B15" s="67" t="str">
        <f>IF('8'!$D$1="","",'8'!$D$1)</f>
        <v/>
      </c>
      <c r="C15" s="67" t="str">
        <f>IF('8'!$D$6="","",'8'!$D$6)</f>
        <v/>
      </c>
      <c r="D15" s="63" t="str">
        <f>IF('8'!$D$7="","",'8'!$D$7)</f>
        <v/>
      </c>
      <c r="G15" s="60">
        <v>8</v>
      </c>
      <c r="H15" s="60" t="str">
        <f>IF('8'!$D$6="","",'8'!$D$6)</f>
        <v/>
      </c>
      <c r="I15" s="68">
        <f>'8'!$G$259</f>
        <v>0</v>
      </c>
      <c r="J15" s="68">
        <f>'8'!$H$259</f>
        <v>0</v>
      </c>
      <c r="M15" s="60">
        <v>8</v>
      </c>
      <c r="N15" s="60" t="str">
        <f>IF('8'!$D$6="","",'8'!$D$6)</f>
        <v/>
      </c>
      <c r="O15" s="67" t="str">
        <f>IF('8'!$D$5="","",'8'!$D$5)</f>
        <v/>
      </c>
    </row>
    <row r="16" spans="1:15" x14ac:dyDescent="0.2">
      <c r="A16" s="60">
        <v>9</v>
      </c>
      <c r="B16" s="67" t="str">
        <f>IF('9'!$D$1="","",'9'!$D$1)</f>
        <v/>
      </c>
      <c r="C16" s="67" t="str">
        <f>IF('9'!$D$6="","",'9'!$D$6)</f>
        <v/>
      </c>
      <c r="D16" s="63" t="str">
        <f>IF('9'!$D$7="","",'9'!$D$7)</f>
        <v/>
      </c>
      <c r="G16" s="60">
        <v>9</v>
      </c>
      <c r="H16" s="60" t="str">
        <f>IF('9'!$D$6="","",'9'!$D$6)</f>
        <v/>
      </c>
      <c r="I16" s="68">
        <f>'9'!$G$259</f>
        <v>0</v>
      </c>
      <c r="J16" s="68">
        <f>'9'!$H$259</f>
        <v>0</v>
      </c>
      <c r="M16" s="60">
        <v>9</v>
      </c>
      <c r="N16" s="60" t="str">
        <f>IF('9'!$D$6="","",'9'!$D$6)</f>
        <v/>
      </c>
      <c r="O16" s="67" t="str">
        <f>IF('9'!$D$5="","",'9'!$D$5)</f>
        <v/>
      </c>
    </row>
    <row r="17" spans="1:15" x14ac:dyDescent="0.2">
      <c r="A17" s="60">
        <v>10</v>
      </c>
      <c r="B17" s="67" t="str">
        <f>IF('10'!$D$1="","",'10'!$D$1)</f>
        <v/>
      </c>
      <c r="C17" s="67" t="str">
        <f>IF('10'!$D$6="","",'10'!$D$6)</f>
        <v/>
      </c>
      <c r="D17" s="63" t="str">
        <f>IF('10'!$D$7="","",'10'!$D$7)</f>
        <v/>
      </c>
      <c r="G17" s="60">
        <v>10</v>
      </c>
      <c r="H17" s="60" t="str">
        <f>IF('10'!$D$6="","",'10'!$D$6)</f>
        <v/>
      </c>
      <c r="I17" s="68">
        <f>'10'!$G$259</f>
        <v>0</v>
      </c>
      <c r="J17" s="68">
        <f>'10'!$H$259</f>
        <v>0</v>
      </c>
      <c r="M17" s="60">
        <v>10</v>
      </c>
      <c r="N17" s="60" t="str">
        <f>IF('10'!$D$6="","",'10'!$D$6)</f>
        <v/>
      </c>
      <c r="O17" s="67" t="str">
        <f>IF('10'!$D$5="","",'10'!$D$5)</f>
        <v/>
      </c>
    </row>
    <row r="18" spans="1:15" x14ac:dyDescent="0.2">
      <c r="A18" s="60">
        <v>11</v>
      </c>
      <c r="B18" s="67" t="str">
        <f>IF('11'!$D$1="","",'11'!$D$1)</f>
        <v/>
      </c>
      <c r="C18" s="67" t="str">
        <f>IF('11'!$D$6="","",'11'!$D$6)</f>
        <v/>
      </c>
      <c r="D18" s="63" t="str">
        <f>IF('11'!$D$7="","",'11'!$D$7)</f>
        <v/>
      </c>
      <c r="G18" s="60">
        <v>11</v>
      </c>
      <c r="H18" s="60" t="str">
        <f>IF('11'!$D$6="","",'11'!$D$6)</f>
        <v/>
      </c>
      <c r="I18" s="68">
        <f>'11'!$G$259</f>
        <v>0</v>
      </c>
      <c r="J18" s="68">
        <f>'11'!$H$259</f>
        <v>0</v>
      </c>
      <c r="M18" s="60">
        <v>11</v>
      </c>
      <c r="N18" s="60" t="str">
        <f>IF('11'!$D$6="","",'11'!$D$6)</f>
        <v/>
      </c>
      <c r="O18" s="67" t="str">
        <f>IF('11'!$D$5="","",'11'!$D$5)</f>
        <v/>
      </c>
    </row>
    <row r="19" spans="1:15" x14ac:dyDescent="0.2">
      <c r="A19" s="60">
        <v>12</v>
      </c>
      <c r="B19" s="67" t="str">
        <f>IF('12'!$D$1="","",'12'!$D$1)</f>
        <v/>
      </c>
      <c r="C19" s="67" t="str">
        <f>IF('12'!$D$6="","",'12'!$D$6)</f>
        <v/>
      </c>
      <c r="D19" s="63" t="str">
        <f>IF('12'!$D$7="","",'12'!$D$7)</f>
        <v/>
      </c>
      <c r="G19" s="60">
        <v>12</v>
      </c>
      <c r="H19" s="60" t="str">
        <f>IF('12'!$D$6="","",'12'!$D$6)</f>
        <v/>
      </c>
      <c r="I19" s="68">
        <f>'12'!$G$259</f>
        <v>0</v>
      </c>
      <c r="J19" s="68">
        <f>'12'!$H$259</f>
        <v>0</v>
      </c>
      <c r="M19" s="60">
        <v>12</v>
      </c>
      <c r="N19" s="60" t="str">
        <f>IF('12'!$D$6="","",'12'!$D$6)</f>
        <v/>
      </c>
      <c r="O19" s="67" t="str">
        <f>IF('12'!$D$5="","",'12'!$D$5)</f>
        <v/>
      </c>
    </row>
    <row r="20" spans="1:15" x14ac:dyDescent="0.2">
      <c r="A20" s="60">
        <v>13</v>
      </c>
      <c r="B20" s="67" t="str">
        <f>IF('13'!$D$1="","",'13'!$D$1)</f>
        <v/>
      </c>
      <c r="C20" s="67" t="str">
        <f>IF('13'!$D$6="","",'13'!$D$6)</f>
        <v/>
      </c>
      <c r="D20" s="63" t="str">
        <f>IF('13'!$D$7="","",'13'!$D$7)</f>
        <v/>
      </c>
      <c r="G20" s="60">
        <v>13</v>
      </c>
      <c r="H20" s="60" t="str">
        <f>IF('13'!$D$6="","",'13'!$D$6)</f>
        <v/>
      </c>
      <c r="I20" s="68">
        <f>'13'!$G$259</f>
        <v>0</v>
      </c>
      <c r="J20" s="68">
        <f>'13'!$H$259</f>
        <v>0</v>
      </c>
      <c r="M20" s="60">
        <v>13</v>
      </c>
      <c r="N20" s="60" t="str">
        <f>IF('13'!$D$6="","",'13'!$D$6)</f>
        <v/>
      </c>
      <c r="O20" s="67" t="str">
        <f>IF('13'!$D$5="","",'13'!$D$5)</f>
        <v/>
      </c>
    </row>
    <row r="21" spans="1:15" x14ac:dyDescent="0.2">
      <c r="A21" s="60">
        <v>14</v>
      </c>
      <c r="B21" s="67" t="str">
        <f>IF('14'!$D$1="","",'14'!$D$1)</f>
        <v/>
      </c>
      <c r="C21" s="67" t="str">
        <f>IF('14'!$D$6="","",'14'!$D$6)</f>
        <v/>
      </c>
      <c r="D21" s="63" t="str">
        <f>IF('14'!$D$7="","",'14'!$D$7)</f>
        <v/>
      </c>
      <c r="G21" s="60">
        <v>14</v>
      </c>
      <c r="H21" s="60" t="str">
        <f>IF('14'!$D$6="","",'14'!$D$6)</f>
        <v/>
      </c>
      <c r="I21" s="68">
        <f>'14'!$G$259</f>
        <v>0</v>
      </c>
      <c r="J21" s="68">
        <f>'14'!$H$259</f>
        <v>0</v>
      </c>
      <c r="M21" s="60">
        <v>14</v>
      </c>
      <c r="N21" s="60" t="str">
        <f>IF('14'!$D$6="","",'14'!$D$6)</f>
        <v/>
      </c>
      <c r="O21" s="67" t="str">
        <f>IF('14'!$D$5="","",'14'!$D$5)</f>
        <v/>
      </c>
    </row>
    <row r="22" spans="1:15" x14ac:dyDescent="0.2">
      <c r="A22" s="60">
        <v>15</v>
      </c>
      <c r="B22" s="67" t="str">
        <f>IF('15'!$D$1="","",'15'!$D$1)</f>
        <v/>
      </c>
      <c r="C22" s="67" t="str">
        <f>IF('15'!$D$6="","",'15'!$D$6)</f>
        <v/>
      </c>
      <c r="D22" s="63" t="str">
        <f>IF('15'!$D$7="","",'15'!$D$7)</f>
        <v/>
      </c>
      <c r="G22" s="60">
        <v>15</v>
      </c>
      <c r="H22" s="60" t="str">
        <f>IF('15'!$D$6="","",'15'!$D$6)</f>
        <v/>
      </c>
      <c r="I22" s="68">
        <f>'15'!$G$259</f>
        <v>0</v>
      </c>
      <c r="J22" s="68">
        <f>'15'!$H$259</f>
        <v>0</v>
      </c>
      <c r="M22" s="60">
        <v>15</v>
      </c>
      <c r="N22" s="60" t="str">
        <f>IF('15'!$D$6="","",'15'!$D$6)</f>
        <v/>
      </c>
      <c r="O22" s="67" t="str">
        <f>IF('15'!$D$5="","",'15'!$D$5)</f>
        <v/>
      </c>
    </row>
    <row r="23" spans="1:15" x14ac:dyDescent="0.2">
      <c r="A23" s="60">
        <v>16</v>
      </c>
      <c r="B23" s="67" t="str">
        <f>IF('16'!$D$1="","",'16'!$D$1)</f>
        <v/>
      </c>
      <c r="C23" s="67" t="str">
        <f>IF('16'!$D$6="","",'16'!$D$6)</f>
        <v/>
      </c>
      <c r="D23" s="63" t="str">
        <f>IF('16'!$D$7="","",'16'!$D$7)</f>
        <v/>
      </c>
      <c r="G23" s="60">
        <v>16</v>
      </c>
      <c r="H23" s="60" t="str">
        <f>IF('16'!$D$6="","",'16'!$D$6)</f>
        <v/>
      </c>
      <c r="I23" s="68">
        <f>'16'!$G$259</f>
        <v>0</v>
      </c>
      <c r="J23" s="68">
        <f>'16'!$H$259</f>
        <v>0</v>
      </c>
      <c r="M23" s="60">
        <v>16</v>
      </c>
      <c r="N23" s="60" t="str">
        <f>IF('16'!$D$6="","",'16'!$D$6)</f>
        <v/>
      </c>
      <c r="O23" s="67" t="str">
        <f>IF('16'!$D$5="","",'16'!$D$5)</f>
        <v/>
      </c>
    </row>
    <row r="24" spans="1:15" x14ac:dyDescent="0.2">
      <c r="A24" s="60">
        <v>17</v>
      </c>
      <c r="B24" s="67" t="str">
        <f>IF('17'!$D$1="","",'17'!$D$1)</f>
        <v/>
      </c>
      <c r="C24" s="67" t="str">
        <f>IF('17'!$D$6="","",'17'!$D$6)</f>
        <v/>
      </c>
      <c r="D24" s="63" t="str">
        <f>IF('17'!$D$7="","",'17'!$D$7)</f>
        <v/>
      </c>
      <c r="G24" s="60">
        <v>17</v>
      </c>
      <c r="H24" s="60" t="str">
        <f>IF('17'!$D$6="","",'17'!$D$6)</f>
        <v/>
      </c>
      <c r="I24" s="68">
        <f>'17'!$G$259</f>
        <v>0</v>
      </c>
      <c r="J24" s="68">
        <f>'17'!$H$259</f>
        <v>0</v>
      </c>
      <c r="M24" s="60">
        <v>17</v>
      </c>
      <c r="N24" s="60" t="str">
        <f>IF('17'!$D$6="","",'17'!$D$6)</f>
        <v/>
      </c>
      <c r="O24" s="67" t="str">
        <f>IF('17'!$D$5="","",'17'!$D$5)</f>
        <v/>
      </c>
    </row>
    <row r="25" spans="1:15" x14ac:dyDescent="0.2">
      <c r="A25" s="60">
        <v>18</v>
      </c>
      <c r="B25" s="67" t="str">
        <f>IF('18'!$D$1="","",'18'!$D$1)</f>
        <v/>
      </c>
      <c r="C25" s="67" t="str">
        <f>IF('18'!$D$6="","",'18'!$D$6)</f>
        <v/>
      </c>
      <c r="D25" s="63" t="str">
        <f>IF('18'!$D$7="","",'18'!$D$7)</f>
        <v/>
      </c>
      <c r="G25" s="60">
        <v>18</v>
      </c>
      <c r="H25" s="60" t="str">
        <f>IF('18'!$D$6="","",'18'!$D$6)</f>
        <v/>
      </c>
      <c r="I25" s="68">
        <f>'18'!$G$259</f>
        <v>0</v>
      </c>
      <c r="J25" s="68">
        <f>'18'!$H$259</f>
        <v>0</v>
      </c>
      <c r="M25" s="60">
        <v>18</v>
      </c>
      <c r="N25" s="60" t="str">
        <f>IF('18'!$D$6="","",'18'!$D$6)</f>
        <v/>
      </c>
      <c r="O25" s="67" t="str">
        <f>IF('18'!$D$5="","",'18'!$D$5)</f>
        <v/>
      </c>
    </row>
    <row r="26" spans="1:15" x14ac:dyDescent="0.2">
      <c r="A26" s="60">
        <v>19</v>
      </c>
      <c r="B26" s="67" t="str">
        <f>IF('19'!$D$1="","",'19'!$D$1)</f>
        <v/>
      </c>
      <c r="C26" s="67" t="str">
        <f>IF('19'!$D$6="","",'19'!$D$6)</f>
        <v/>
      </c>
      <c r="D26" s="63" t="str">
        <f>IF('19'!$D$7="","",'19'!$D$7)</f>
        <v/>
      </c>
      <c r="G26" s="60">
        <v>19</v>
      </c>
      <c r="H26" s="60" t="str">
        <f>IF('19'!$D$6="","",'19'!$D$6)</f>
        <v/>
      </c>
      <c r="I26" s="68">
        <f>'19'!$G$259</f>
        <v>0</v>
      </c>
      <c r="J26" s="68">
        <f>'19'!$H$259</f>
        <v>0</v>
      </c>
      <c r="M26" s="60">
        <v>19</v>
      </c>
      <c r="N26" s="60" t="str">
        <f>IF('19'!$D$6="","",'19'!$D$6)</f>
        <v/>
      </c>
      <c r="O26" s="67" t="str">
        <f>IF('19'!$D$5="","",'19'!$D$5)</f>
        <v/>
      </c>
    </row>
    <row r="27" spans="1:15" x14ac:dyDescent="0.2">
      <c r="A27" s="60">
        <v>20</v>
      </c>
      <c r="B27" s="67" t="str">
        <f>IF('20'!$D$1="","",'20'!$D$1)</f>
        <v/>
      </c>
      <c r="C27" s="67" t="str">
        <f>IF('20'!$D$6="","",'20'!$D$6)</f>
        <v/>
      </c>
      <c r="D27" s="63" t="str">
        <f>IF('20'!$D$7="","",'20'!$D$7)</f>
        <v/>
      </c>
      <c r="G27" s="60">
        <v>20</v>
      </c>
      <c r="H27" s="60" t="str">
        <f>IF('20'!$D$6="","",'20'!$D$6)</f>
        <v/>
      </c>
      <c r="I27" s="68">
        <f>'20'!$G$259</f>
        <v>0</v>
      </c>
      <c r="J27" s="68">
        <f>'20'!$H$259</f>
        <v>0</v>
      </c>
      <c r="M27" s="60">
        <v>20</v>
      </c>
      <c r="N27" s="60" t="str">
        <f>IF('20'!$D$6="","",'20'!$D$6)</f>
        <v/>
      </c>
      <c r="O27" s="67" t="str">
        <f>IF('20'!$D$5="","",'20'!$D$5)</f>
        <v/>
      </c>
    </row>
    <row r="28" spans="1:15" x14ac:dyDescent="0.2">
      <c r="A28" s="60">
        <v>21</v>
      </c>
      <c r="B28" s="67" t="str">
        <f>IF('21'!$D$1="","",'21'!$D$1)</f>
        <v/>
      </c>
      <c r="C28" s="67" t="str">
        <f>IF('21'!$D$6="","",'21'!$D$6)</f>
        <v/>
      </c>
      <c r="D28" s="63" t="str">
        <f>IF('21'!$D$7="","",'21'!$D$7)</f>
        <v/>
      </c>
      <c r="G28" s="60">
        <v>21</v>
      </c>
      <c r="H28" s="60" t="str">
        <f>IF('21'!$D$6="","",'21'!$D$6)</f>
        <v/>
      </c>
      <c r="I28" s="68">
        <f>'21'!$G$259</f>
        <v>0</v>
      </c>
      <c r="J28" s="68">
        <f>'21'!$H$259</f>
        <v>0</v>
      </c>
      <c r="M28" s="60">
        <v>21</v>
      </c>
      <c r="N28" s="60" t="str">
        <f>IF('21'!$D$6="","",'21'!$D$6)</f>
        <v/>
      </c>
      <c r="O28" s="67" t="str">
        <f>IF('21'!$D$5="","",'21'!$D$5)</f>
        <v/>
      </c>
    </row>
    <row r="29" spans="1:15" x14ac:dyDescent="0.2">
      <c r="A29" s="60">
        <v>22</v>
      </c>
      <c r="B29" s="67" t="str">
        <f>IF('22'!$D$1="","",'22'!$D$1)</f>
        <v/>
      </c>
      <c r="C29" s="67" t="str">
        <f>IF('22'!$D$6="","",'22'!$D$6)</f>
        <v/>
      </c>
      <c r="D29" s="63" t="str">
        <f>IF('22'!$D$7="","",'22'!$D$7)</f>
        <v/>
      </c>
      <c r="G29" s="60">
        <v>22</v>
      </c>
      <c r="H29" s="60" t="str">
        <f>IF('22'!$D$6="","",'22'!$D$6)</f>
        <v/>
      </c>
      <c r="I29" s="68">
        <f>'22'!$G$259</f>
        <v>0</v>
      </c>
      <c r="J29" s="68">
        <f>'22'!$H$259</f>
        <v>0</v>
      </c>
      <c r="M29" s="60">
        <v>22</v>
      </c>
      <c r="N29" s="60" t="str">
        <f>IF('22'!$D$6="","",'22'!$D$6)</f>
        <v/>
      </c>
      <c r="O29" s="67" t="str">
        <f>IF('22'!$D$5="","",'22'!$D$5)</f>
        <v/>
      </c>
    </row>
    <row r="30" spans="1:15" x14ac:dyDescent="0.2">
      <c r="A30" s="60">
        <v>23</v>
      </c>
      <c r="B30" s="67" t="str">
        <f>IF('23'!$D$1="","",'23'!$D$1)</f>
        <v/>
      </c>
      <c r="C30" s="67" t="str">
        <f>IF('23'!$D$6="","",'23'!$D$6)</f>
        <v/>
      </c>
      <c r="D30" s="63" t="str">
        <f>IF('23'!$D$7="","",'23'!$D$7)</f>
        <v/>
      </c>
      <c r="G30" s="60">
        <v>23</v>
      </c>
      <c r="H30" s="60" t="str">
        <f>IF('23'!$D$6="","",'23'!$D$6)</f>
        <v/>
      </c>
      <c r="I30" s="68">
        <f>'23'!$G$259</f>
        <v>0</v>
      </c>
      <c r="J30" s="68">
        <f>'23'!$H$259</f>
        <v>0</v>
      </c>
      <c r="M30" s="60">
        <v>23</v>
      </c>
      <c r="N30" s="60" t="str">
        <f>IF('23'!$D$6="","",'23'!$D$6)</f>
        <v/>
      </c>
      <c r="O30" s="67" t="str">
        <f>IF('23'!$D$5="","",'23'!$D$5)</f>
        <v/>
      </c>
    </row>
    <row r="31" spans="1:15" x14ac:dyDescent="0.2">
      <c r="A31" s="60">
        <v>24</v>
      </c>
      <c r="B31" s="67" t="str">
        <f>IF('24'!$D$1="","",'24'!$D$1)</f>
        <v/>
      </c>
      <c r="C31" s="67" t="str">
        <f>IF('24'!$D$6="","",'24'!$D$6)</f>
        <v/>
      </c>
      <c r="D31" s="63" t="str">
        <f>IF('24'!$D$7="","",'24'!$D$7)</f>
        <v/>
      </c>
      <c r="G31" s="60">
        <v>24</v>
      </c>
      <c r="H31" s="60" t="str">
        <f>IF('24'!$D$6="","",'24'!$D$6)</f>
        <v/>
      </c>
      <c r="I31" s="68">
        <f>'24'!$G$259</f>
        <v>0</v>
      </c>
      <c r="J31" s="68">
        <f>'24'!$H$259</f>
        <v>0</v>
      </c>
      <c r="M31" s="60">
        <v>24</v>
      </c>
      <c r="N31" s="60" t="str">
        <f>IF('24'!$D$6="","",'24'!$D$6)</f>
        <v/>
      </c>
      <c r="O31" s="67" t="str">
        <f>IF('24'!$D$5="","",'24'!$D$5)</f>
        <v/>
      </c>
    </row>
    <row r="32" spans="1:15" x14ac:dyDescent="0.2">
      <c r="A32" s="60">
        <v>25</v>
      </c>
      <c r="B32" s="67" t="str">
        <f>IF('25'!$D$1="","",'25'!$D$1)</f>
        <v/>
      </c>
      <c r="C32" s="67" t="str">
        <f>IF('25'!$D$6="","",'25'!$D$6)</f>
        <v/>
      </c>
      <c r="D32" s="63" t="str">
        <f>IF('25'!$D$7="","",'25'!$D$7)</f>
        <v/>
      </c>
      <c r="G32" s="60">
        <v>25</v>
      </c>
      <c r="H32" s="60" t="str">
        <f>IF('25'!$D$6="","",'25'!$D$6)</f>
        <v/>
      </c>
      <c r="I32" s="68">
        <f>'25'!$G$259</f>
        <v>0</v>
      </c>
      <c r="J32" s="68">
        <f>'25'!$H$259</f>
        <v>0</v>
      </c>
      <c r="M32" s="60">
        <v>25</v>
      </c>
      <c r="N32" s="60" t="str">
        <f>IF('25'!$D$6="","",'25'!$D$6)</f>
        <v/>
      </c>
      <c r="O32" s="67" t="str">
        <f>IF('25'!$D$5="","",'25'!$D$5)</f>
        <v/>
      </c>
    </row>
    <row r="33" spans="15:15" x14ac:dyDescent="0.2">
      <c r="O33" s="67"/>
    </row>
  </sheetData>
  <sheetProtection algorithmName="SHA-512" hashValue="osaI1bDPUdsA3Vt48AC/DiFmWgCQ8D2M2a+YF2TgWmUEUfl7v42YDyoaNUOR/lKqMIoAqiL2jZ8EqpKbdQ9nYg==" saltValue="ennnaodtZgfJPTViFAal5Q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4">
    <tabColor rgb="FF92D050"/>
    <pageSetUpPr fitToPage="1"/>
  </sheetPr>
  <dimension ref="A1:S260"/>
  <sheetViews>
    <sheetView zoomScale="85" zoomScaleNormal="85" zoomScaleSheetLayoutView="100" workbookViewId="0">
      <pane ySplit="9" topLeftCell="A10" activePane="bottomLeft" state="frozen"/>
      <selection activeCell="B26" sqref="B26:C26"/>
      <selection pane="bottomLeft" activeCell="H7" sqref="H7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91"/>
      <c r="B1" s="91"/>
      <c r="C1" s="91" t="s">
        <v>88</v>
      </c>
      <c r="D1" s="143"/>
      <c r="E1" s="143"/>
      <c r="F1" s="143"/>
      <c r="G1" s="143"/>
      <c r="H1" s="143"/>
      <c r="I1" s="143"/>
      <c r="J1" s="21"/>
    </row>
    <row r="2" spans="1:10" ht="13.5" customHeight="1" x14ac:dyDescent="0.2">
      <c r="A2" s="91"/>
      <c r="B2" s="91"/>
      <c r="C2" s="91" t="s">
        <v>85</v>
      </c>
      <c r="D2" s="92"/>
      <c r="E2" s="21"/>
      <c r="F2" s="21"/>
      <c r="G2" s="21"/>
      <c r="H2" s="21"/>
      <c r="I2" s="21"/>
      <c r="J2" s="21"/>
    </row>
    <row r="3" spans="1:10" x14ac:dyDescent="0.2">
      <c r="A3" s="142" t="s">
        <v>73</v>
      </c>
      <c r="B3" s="142"/>
      <c r="C3" s="142"/>
      <c r="D3" s="143"/>
      <c r="E3" s="143"/>
      <c r="F3" s="143"/>
      <c r="G3" s="143"/>
      <c r="H3" s="143"/>
      <c r="I3" s="144"/>
      <c r="J3" s="21"/>
    </row>
    <row r="4" spans="1:10" ht="12.75" customHeight="1" x14ac:dyDescent="0.2">
      <c r="A4" s="91"/>
      <c r="B4" s="91"/>
      <c r="C4" s="91" t="s">
        <v>139</v>
      </c>
      <c r="D4" s="148"/>
      <c r="E4" s="148"/>
      <c r="F4" s="149" t="s">
        <v>140</v>
      </c>
      <c r="G4" s="149"/>
      <c r="H4" s="94"/>
      <c r="I4" s="21"/>
      <c r="J4" s="21"/>
    </row>
    <row r="5" spans="1:10" x14ac:dyDescent="0.2">
      <c r="A5" s="142" t="s">
        <v>137</v>
      </c>
      <c r="B5" s="142"/>
      <c r="C5" s="142"/>
      <c r="D5" s="147"/>
      <c r="E5" s="147"/>
      <c r="F5" s="147"/>
      <c r="G5" s="147"/>
      <c r="H5" s="147"/>
      <c r="I5" s="143"/>
      <c r="J5" s="21"/>
    </row>
    <row r="6" spans="1:10" x14ac:dyDescent="0.2">
      <c r="A6" s="91"/>
      <c r="B6" s="91"/>
      <c r="C6" s="91" t="s">
        <v>211</v>
      </c>
      <c r="D6" s="147"/>
      <c r="E6" s="147"/>
      <c r="F6" s="147"/>
      <c r="G6" s="147"/>
      <c r="H6" s="147"/>
      <c r="I6" s="147"/>
      <c r="J6" s="21"/>
    </row>
    <row r="7" spans="1:10" x14ac:dyDescent="0.2">
      <c r="A7" s="91"/>
      <c r="B7" s="91"/>
      <c r="C7" s="91" t="s">
        <v>89</v>
      </c>
      <c r="D7" s="59"/>
      <c r="E7" s="21"/>
      <c r="F7" s="21"/>
      <c r="G7" s="24" t="s">
        <v>158</v>
      </c>
      <c r="H7" s="23" t="s">
        <v>268</v>
      </c>
      <c r="I7" s="21"/>
      <c r="J7" s="21"/>
    </row>
    <row r="8" spans="1:10" ht="6" customHeight="1" x14ac:dyDescent="0.2"/>
    <row r="9" spans="1:10" ht="38.25" x14ac:dyDescent="0.2">
      <c r="A9" s="93" t="s">
        <v>4</v>
      </c>
      <c r="B9" s="145" t="s">
        <v>175</v>
      </c>
      <c r="C9" s="145"/>
      <c r="D9" s="93" t="s">
        <v>1</v>
      </c>
      <c r="E9" s="93" t="s">
        <v>2</v>
      </c>
      <c r="F9" s="93" t="s">
        <v>3</v>
      </c>
      <c r="G9" s="93" t="s">
        <v>87</v>
      </c>
      <c r="H9" s="93" t="s">
        <v>86</v>
      </c>
      <c r="I9" s="93" t="s">
        <v>11</v>
      </c>
      <c r="J9" s="25"/>
    </row>
    <row r="10" spans="1:10" ht="27.75" customHeight="1" x14ac:dyDescent="0.2">
      <c r="A10" s="26">
        <v>4</v>
      </c>
      <c r="B10" s="146" t="s">
        <v>92</v>
      </c>
      <c r="C10" s="146"/>
      <c r="D10" s="146"/>
      <c r="E10" s="146"/>
      <c r="F10" s="146"/>
      <c r="G10" s="95">
        <f>SUM(G11:G20)</f>
        <v>0</v>
      </c>
      <c r="H10" s="95">
        <f>SUM(H11:H20)</f>
        <v>0</v>
      </c>
      <c r="I10" s="27"/>
      <c r="J10" s="28"/>
    </row>
    <row r="11" spans="1:10" ht="12.75" customHeight="1" x14ac:dyDescent="0.2">
      <c r="A11" s="29" t="s">
        <v>13</v>
      </c>
      <c r="B11" s="135" t="s">
        <v>12</v>
      </c>
      <c r="C11" s="135"/>
      <c r="D11" s="30"/>
      <c r="E11" s="31"/>
      <c r="F11" s="32"/>
      <c r="G11" s="96">
        <f t="shared" ref="G11:G252" si="0">ROUND(E11*F11,2)</f>
        <v>0</v>
      </c>
      <c r="H11" s="96">
        <f t="shared" ref="H11:H112" si="1">ROUND(G11*$D$7,2)</f>
        <v>0</v>
      </c>
      <c r="I11" s="33"/>
      <c r="J11" s="28"/>
    </row>
    <row r="12" spans="1:10" ht="12.75" customHeight="1" x14ac:dyDescent="0.2">
      <c r="A12" s="29" t="s">
        <v>14</v>
      </c>
      <c r="B12" s="135" t="s">
        <v>12</v>
      </c>
      <c r="C12" s="135"/>
      <c r="D12" s="30"/>
      <c r="E12" s="31"/>
      <c r="F12" s="32"/>
      <c r="G12" s="96">
        <f t="shared" si="0"/>
        <v>0</v>
      </c>
      <c r="H12" s="96">
        <f t="shared" si="1"/>
        <v>0</v>
      </c>
      <c r="I12" s="33"/>
      <c r="J12" s="28"/>
    </row>
    <row r="13" spans="1:10" ht="12.75" customHeight="1" x14ac:dyDescent="0.2">
      <c r="A13" s="29" t="s">
        <v>15</v>
      </c>
      <c r="B13" s="135" t="s">
        <v>12</v>
      </c>
      <c r="C13" s="135"/>
      <c r="D13" s="30"/>
      <c r="E13" s="31"/>
      <c r="F13" s="32"/>
      <c r="G13" s="96">
        <f t="shared" si="0"/>
        <v>0</v>
      </c>
      <c r="H13" s="96">
        <f t="shared" si="1"/>
        <v>0</v>
      </c>
      <c r="I13" s="33"/>
      <c r="J13" s="28"/>
    </row>
    <row r="14" spans="1:10" ht="12.75" customHeight="1" x14ac:dyDescent="0.2">
      <c r="A14" s="29" t="s">
        <v>16</v>
      </c>
      <c r="B14" s="135" t="s">
        <v>12</v>
      </c>
      <c r="C14" s="135"/>
      <c r="D14" s="30"/>
      <c r="E14" s="31"/>
      <c r="F14" s="32"/>
      <c r="G14" s="96">
        <f t="shared" si="0"/>
        <v>0</v>
      </c>
      <c r="H14" s="96">
        <f t="shared" si="1"/>
        <v>0</v>
      </c>
      <c r="I14" s="33"/>
      <c r="J14" s="28"/>
    </row>
    <row r="15" spans="1:10" ht="12.75" customHeight="1" x14ac:dyDescent="0.2">
      <c r="A15" s="29" t="s">
        <v>17</v>
      </c>
      <c r="B15" s="135" t="s">
        <v>12</v>
      </c>
      <c r="C15" s="135"/>
      <c r="D15" s="30"/>
      <c r="E15" s="31"/>
      <c r="F15" s="32"/>
      <c r="G15" s="96">
        <f t="shared" si="0"/>
        <v>0</v>
      </c>
      <c r="H15" s="96">
        <f t="shared" si="1"/>
        <v>0</v>
      </c>
      <c r="I15" s="33"/>
      <c r="J15" s="28"/>
    </row>
    <row r="16" spans="1:10" ht="12.75" customHeight="1" x14ac:dyDescent="0.2">
      <c r="A16" s="29" t="s">
        <v>18</v>
      </c>
      <c r="B16" s="135" t="s">
        <v>12</v>
      </c>
      <c r="C16" s="135"/>
      <c r="D16" s="30"/>
      <c r="E16" s="31"/>
      <c r="F16" s="32"/>
      <c r="G16" s="96">
        <f t="shared" si="0"/>
        <v>0</v>
      </c>
      <c r="H16" s="96">
        <f t="shared" si="1"/>
        <v>0</v>
      </c>
      <c r="I16" s="33"/>
      <c r="J16" s="28"/>
    </row>
    <row r="17" spans="1:10" ht="12.75" customHeight="1" x14ac:dyDescent="0.2">
      <c r="A17" s="29" t="s">
        <v>19</v>
      </c>
      <c r="B17" s="135" t="s">
        <v>12</v>
      </c>
      <c r="C17" s="135"/>
      <c r="D17" s="30"/>
      <c r="E17" s="31"/>
      <c r="F17" s="32"/>
      <c r="G17" s="96">
        <f t="shared" si="0"/>
        <v>0</v>
      </c>
      <c r="H17" s="96">
        <f t="shared" si="1"/>
        <v>0</v>
      </c>
      <c r="I17" s="33"/>
      <c r="J17" s="28"/>
    </row>
    <row r="18" spans="1:10" ht="12.75" customHeight="1" x14ac:dyDescent="0.2">
      <c r="A18" s="29" t="s">
        <v>20</v>
      </c>
      <c r="B18" s="135" t="s">
        <v>12</v>
      </c>
      <c r="C18" s="135"/>
      <c r="D18" s="30"/>
      <c r="E18" s="31"/>
      <c r="F18" s="32"/>
      <c r="G18" s="96">
        <f t="shared" si="0"/>
        <v>0</v>
      </c>
      <c r="H18" s="96">
        <f t="shared" si="1"/>
        <v>0</v>
      </c>
      <c r="I18" s="33"/>
      <c r="J18" s="28"/>
    </row>
    <row r="19" spans="1:10" ht="12.75" customHeight="1" x14ac:dyDescent="0.2">
      <c r="A19" s="29" t="s">
        <v>21</v>
      </c>
      <c r="B19" s="135" t="s">
        <v>12</v>
      </c>
      <c r="C19" s="135"/>
      <c r="D19" s="30"/>
      <c r="E19" s="31"/>
      <c r="F19" s="32"/>
      <c r="G19" s="96">
        <f t="shared" si="0"/>
        <v>0</v>
      </c>
      <c r="H19" s="96">
        <f t="shared" si="1"/>
        <v>0</v>
      </c>
      <c r="I19" s="33"/>
      <c r="J19" s="28"/>
    </row>
    <row r="20" spans="1:10" ht="12.75" customHeight="1" x14ac:dyDescent="0.2">
      <c r="A20" s="29" t="s">
        <v>22</v>
      </c>
      <c r="B20" s="135" t="s">
        <v>12</v>
      </c>
      <c r="C20" s="135"/>
      <c r="D20" s="30"/>
      <c r="E20" s="31"/>
      <c r="F20" s="32"/>
      <c r="G20" s="96">
        <f t="shared" si="0"/>
        <v>0</v>
      </c>
      <c r="H20" s="96">
        <f t="shared" si="1"/>
        <v>0</v>
      </c>
      <c r="I20" s="33"/>
      <c r="J20" s="28"/>
    </row>
    <row r="21" spans="1:10" x14ac:dyDescent="0.2">
      <c r="A21" s="26">
        <v>5</v>
      </c>
      <c r="B21" s="146" t="s">
        <v>6</v>
      </c>
      <c r="C21" s="146"/>
      <c r="D21" s="146"/>
      <c r="E21" s="146"/>
      <c r="F21" s="146"/>
      <c r="G21" s="95">
        <f>G22+G33+G44+G55+G83+G113+G164+G235+G253</f>
        <v>0</v>
      </c>
      <c r="H21" s="95">
        <f>H22+H33+H44+H55+H83+H113+H164+H235+H253</f>
        <v>0</v>
      </c>
      <c r="I21" s="27"/>
      <c r="J21" s="28"/>
    </row>
    <row r="22" spans="1:10" x14ac:dyDescent="0.2">
      <c r="A22" s="34" t="s">
        <v>7</v>
      </c>
      <c r="B22" s="138" t="s">
        <v>109</v>
      </c>
      <c r="C22" s="139"/>
      <c r="D22" s="139"/>
      <c r="E22" s="139"/>
      <c r="F22" s="140"/>
      <c r="G22" s="97">
        <f>SUM(G23:G32)</f>
        <v>0</v>
      </c>
      <c r="H22" s="97">
        <f>SUM(H23:H32)</f>
        <v>0</v>
      </c>
      <c r="I22" s="35"/>
      <c r="J22" s="36"/>
    </row>
    <row r="23" spans="1:10" x14ac:dyDescent="0.2">
      <c r="A23" s="29" t="s">
        <v>23</v>
      </c>
      <c r="B23" s="135" t="s">
        <v>54</v>
      </c>
      <c r="C23" s="135"/>
      <c r="D23" s="30"/>
      <c r="E23" s="31"/>
      <c r="F23" s="32"/>
      <c r="G23" s="96">
        <f t="shared" ref="G23:G32" si="2">ROUND(E23*F23,2)</f>
        <v>0</v>
      </c>
      <c r="H23" s="96">
        <f t="shared" si="1"/>
        <v>0</v>
      </c>
      <c r="I23" s="33"/>
      <c r="J23" s="28"/>
    </row>
    <row r="24" spans="1:10" x14ac:dyDescent="0.2">
      <c r="A24" s="29" t="s">
        <v>24</v>
      </c>
      <c r="B24" s="135" t="s">
        <v>54</v>
      </c>
      <c r="C24" s="135"/>
      <c r="D24" s="30"/>
      <c r="E24" s="31"/>
      <c r="F24" s="32"/>
      <c r="G24" s="96">
        <f t="shared" si="2"/>
        <v>0</v>
      </c>
      <c r="H24" s="96">
        <f t="shared" si="1"/>
        <v>0</v>
      </c>
      <c r="I24" s="33"/>
      <c r="J24" s="28"/>
    </row>
    <row r="25" spans="1:10" x14ac:dyDescent="0.2">
      <c r="A25" s="29" t="s">
        <v>25</v>
      </c>
      <c r="B25" s="135" t="s">
        <v>54</v>
      </c>
      <c r="C25" s="135"/>
      <c r="D25" s="30"/>
      <c r="E25" s="31"/>
      <c r="F25" s="32"/>
      <c r="G25" s="96">
        <f t="shared" si="2"/>
        <v>0</v>
      </c>
      <c r="H25" s="96">
        <f t="shared" si="1"/>
        <v>0</v>
      </c>
      <c r="I25" s="33"/>
      <c r="J25" s="28"/>
    </row>
    <row r="26" spans="1:10" x14ac:dyDescent="0.2">
      <c r="A26" s="29" t="s">
        <v>26</v>
      </c>
      <c r="B26" s="135" t="s">
        <v>54</v>
      </c>
      <c r="C26" s="135"/>
      <c r="D26" s="30"/>
      <c r="E26" s="31"/>
      <c r="F26" s="32"/>
      <c r="G26" s="96">
        <f t="shared" si="2"/>
        <v>0</v>
      </c>
      <c r="H26" s="96">
        <f t="shared" si="1"/>
        <v>0</v>
      </c>
      <c r="I26" s="33"/>
      <c r="J26" s="28"/>
    </row>
    <row r="27" spans="1:10" x14ac:dyDescent="0.2">
      <c r="A27" s="29" t="s">
        <v>27</v>
      </c>
      <c r="B27" s="135" t="s">
        <v>54</v>
      </c>
      <c r="C27" s="135"/>
      <c r="D27" s="30"/>
      <c r="E27" s="31"/>
      <c r="F27" s="32"/>
      <c r="G27" s="96">
        <f t="shared" si="2"/>
        <v>0</v>
      </c>
      <c r="H27" s="96">
        <f t="shared" si="1"/>
        <v>0</v>
      </c>
      <c r="I27" s="33"/>
      <c r="J27" s="28"/>
    </row>
    <row r="28" spans="1:10" x14ac:dyDescent="0.2">
      <c r="A28" s="29" t="s">
        <v>28</v>
      </c>
      <c r="B28" s="135" t="s">
        <v>54</v>
      </c>
      <c r="C28" s="135"/>
      <c r="D28" s="30"/>
      <c r="E28" s="31"/>
      <c r="F28" s="32"/>
      <c r="G28" s="96">
        <f t="shared" si="2"/>
        <v>0</v>
      </c>
      <c r="H28" s="96">
        <f t="shared" si="1"/>
        <v>0</v>
      </c>
      <c r="I28" s="33"/>
      <c r="J28" s="28"/>
    </row>
    <row r="29" spans="1:10" x14ac:dyDescent="0.2">
      <c r="A29" s="29" t="s">
        <v>29</v>
      </c>
      <c r="B29" s="135" t="s">
        <v>54</v>
      </c>
      <c r="C29" s="135"/>
      <c r="D29" s="30"/>
      <c r="E29" s="31"/>
      <c r="F29" s="32"/>
      <c r="G29" s="96">
        <f t="shared" si="2"/>
        <v>0</v>
      </c>
      <c r="H29" s="96">
        <f t="shared" si="1"/>
        <v>0</v>
      </c>
      <c r="I29" s="33"/>
      <c r="J29" s="28"/>
    </row>
    <row r="30" spans="1:10" x14ac:dyDescent="0.2">
      <c r="A30" s="29" t="s">
        <v>30</v>
      </c>
      <c r="B30" s="135" t="s">
        <v>54</v>
      </c>
      <c r="C30" s="135"/>
      <c r="D30" s="30"/>
      <c r="E30" s="31"/>
      <c r="F30" s="32"/>
      <c r="G30" s="96">
        <f t="shared" si="2"/>
        <v>0</v>
      </c>
      <c r="H30" s="96">
        <f t="shared" si="1"/>
        <v>0</v>
      </c>
      <c r="I30" s="33"/>
      <c r="J30" s="28"/>
    </row>
    <row r="31" spans="1:10" x14ac:dyDescent="0.2">
      <c r="A31" s="29" t="s">
        <v>31</v>
      </c>
      <c r="B31" s="135" t="s">
        <v>54</v>
      </c>
      <c r="C31" s="135"/>
      <c r="D31" s="30"/>
      <c r="E31" s="31"/>
      <c r="F31" s="32"/>
      <c r="G31" s="96">
        <f t="shared" si="2"/>
        <v>0</v>
      </c>
      <c r="H31" s="96">
        <f t="shared" si="1"/>
        <v>0</v>
      </c>
      <c r="I31" s="33"/>
      <c r="J31" s="28"/>
    </row>
    <row r="32" spans="1:10" x14ac:dyDescent="0.2">
      <c r="A32" s="29" t="s">
        <v>32</v>
      </c>
      <c r="B32" s="135" t="s">
        <v>54</v>
      </c>
      <c r="C32" s="135"/>
      <c r="D32" s="30"/>
      <c r="E32" s="31"/>
      <c r="F32" s="32"/>
      <c r="G32" s="96">
        <f t="shared" si="2"/>
        <v>0</v>
      </c>
      <c r="H32" s="96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38" t="s">
        <v>250</v>
      </c>
      <c r="C33" s="139"/>
      <c r="D33" s="139"/>
      <c r="E33" s="139"/>
      <c r="F33" s="140"/>
      <c r="G33" s="97">
        <f>SUM(G34:G43)</f>
        <v>0</v>
      </c>
      <c r="H33" s="97">
        <f>SUM(H34:H43)</f>
        <v>0</v>
      </c>
      <c r="I33" s="35"/>
      <c r="J33" s="36"/>
    </row>
    <row r="34" spans="1:10" x14ac:dyDescent="0.2">
      <c r="A34" s="29" t="s">
        <v>33</v>
      </c>
      <c r="B34" s="135" t="s">
        <v>54</v>
      </c>
      <c r="C34" s="135"/>
      <c r="D34" s="30"/>
      <c r="E34" s="31"/>
      <c r="F34" s="32"/>
      <c r="G34" s="96">
        <f t="shared" ref="G34:G43" si="3">ROUND(E34*F34,2)</f>
        <v>0</v>
      </c>
      <c r="H34" s="96">
        <f t="shared" si="1"/>
        <v>0</v>
      </c>
      <c r="I34" s="33"/>
      <c r="J34" s="28"/>
    </row>
    <row r="35" spans="1:10" x14ac:dyDescent="0.2">
      <c r="A35" s="29" t="s">
        <v>34</v>
      </c>
      <c r="B35" s="135" t="s">
        <v>54</v>
      </c>
      <c r="C35" s="135"/>
      <c r="D35" s="30"/>
      <c r="E35" s="31"/>
      <c r="F35" s="32"/>
      <c r="G35" s="96">
        <f t="shared" si="3"/>
        <v>0</v>
      </c>
      <c r="H35" s="96">
        <f t="shared" si="1"/>
        <v>0</v>
      </c>
      <c r="I35" s="33"/>
      <c r="J35" s="28"/>
    </row>
    <row r="36" spans="1:10" x14ac:dyDescent="0.2">
      <c r="A36" s="29" t="s">
        <v>35</v>
      </c>
      <c r="B36" s="135" t="s">
        <v>54</v>
      </c>
      <c r="C36" s="135"/>
      <c r="D36" s="30"/>
      <c r="E36" s="31"/>
      <c r="F36" s="32"/>
      <c r="G36" s="96">
        <f t="shared" si="3"/>
        <v>0</v>
      </c>
      <c r="H36" s="96">
        <f t="shared" si="1"/>
        <v>0</v>
      </c>
      <c r="I36" s="33"/>
      <c r="J36" s="28"/>
    </row>
    <row r="37" spans="1:10" x14ac:dyDescent="0.2">
      <c r="A37" s="29" t="s">
        <v>36</v>
      </c>
      <c r="B37" s="135" t="s">
        <v>54</v>
      </c>
      <c r="C37" s="135"/>
      <c r="D37" s="30"/>
      <c r="E37" s="31"/>
      <c r="F37" s="32"/>
      <c r="G37" s="96">
        <f t="shared" si="3"/>
        <v>0</v>
      </c>
      <c r="H37" s="96">
        <f t="shared" si="1"/>
        <v>0</v>
      </c>
      <c r="I37" s="33"/>
      <c r="J37" s="28"/>
    </row>
    <row r="38" spans="1:10" x14ac:dyDescent="0.2">
      <c r="A38" s="29" t="s">
        <v>37</v>
      </c>
      <c r="B38" s="135" t="s">
        <v>54</v>
      </c>
      <c r="C38" s="135"/>
      <c r="D38" s="30"/>
      <c r="E38" s="31"/>
      <c r="F38" s="32"/>
      <c r="G38" s="96">
        <f t="shared" si="3"/>
        <v>0</v>
      </c>
      <c r="H38" s="96">
        <f t="shared" si="1"/>
        <v>0</v>
      </c>
      <c r="I38" s="33"/>
      <c r="J38" s="28"/>
    </row>
    <row r="39" spans="1:10" x14ac:dyDescent="0.2">
      <c r="A39" s="29" t="s">
        <v>38</v>
      </c>
      <c r="B39" s="135" t="s">
        <v>54</v>
      </c>
      <c r="C39" s="135"/>
      <c r="D39" s="30"/>
      <c r="E39" s="31"/>
      <c r="F39" s="32"/>
      <c r="G39" s="96">
        <f t="shared" si="3"/>
        <v>0</v>
      </c>
      <c r="H39" s="96">
        <f t="shared" si="1"/>
        <v>0</v>
      </c>
      <c r="I39" s="33"/>
      <c r="J39" s="28"/>
    </row>
    <row r="40" spans="1:10" x14ac:dyDescent="0.2">
      <c r="A40" s="29" t="s">
        <v>39</v>
      </c>
      <c r="B40" s="135" t="s">
        <v>54</v>
      </c>
      <c r="C40" s="135"/>
      <c r="D40" s="30"/>
      <c r="E40" s="31"/>
      <c r="F40" s="32"/>
      <c r="G40" s="96">
        <f t="shared" si="3"/>
        <v>0</v>
      </c>
      <c r="H40" s="96">
        <f t="shared" si="1"/>
        <v>0</v>
      </c>
      <c r="I40" s="33"/>
      <c r="J40" s="28"/>
    </row>
    <row r="41" spans="1:10" x14ac:dyDescent="0.2">
      <c r="A41" s="29" t="s">
        <v>40</v>
      </c>
      <c r="B41" s="135" t="s">
        <v>54</v>
      </c>
      <c r="C41" s="135"/>
      <c r="D41" s="30"/>
      <c r="E41" s="31"/>
      <c r="F41" s="32"/>
      <c r="G41" s="96">
        <f t="shared" si="3"/>
        <v>0</v>
      </c>
      <c r="H41" s="96">
        <f t="shared" si="1"/>
        <v>0</v>
      </c>
      <c r="I41" s="33"/>
      <c r="J41" s="28"/>
    </row>
    <row r="42" spans="1:10" x14ac:dyDescent="0.2">
      <c r="A42" s="29" t="s">
        <v>41</v>
      </c>
      <c r="B42" s="135" t="s">
        <v>54</v>
      </c>
      <c r="C42" s="135"/>
      <c r="D42" s="30"/>
      <c r="E42" s="31"/>
      <c r="F42" s="32"/>
      <c r="G42" s="96">
        <f t="shared" si="3"/>
        <v>0</v>
      </c>
      <c r="H42" s="96">
        <f t="shared" si="1"/>
        <v>0</v>
      </c>
      <c r="I42" s="33"/>
      <c r="J42" s="28"/>
    </row>
    <row r="43" spans="1:10" x14ac:dyDescent="0.2">
      <c r="A43" s="29" t="s">
        <v>42</v>
      </c>
      <c r="B43" s="135" t="s">
        <v>54</v>
      </c>
      <c r="C43" s="135"/>
      <c r="D43" s="30"/>
      <c r="E43" s="31"/>
      <c r="F43" s="32"/>
      <c r="G43" s="96">
        <f t="shared" si="3"/>
        <v>0</v>
      </c>
      <c r="H43" s="96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1" t="s">
        <v>228</v>
      </c>
      <c r="C44" s="139"/>
      <c r="D44" s="139"/>
      <c r="E44" s="139"/>
      <c r="F44" s="140"/>
      <c r="G44" s="97">
        <f>SUM(G45:G54)</f>
        <v>0</v>
      </c>
      <c r="H44" s="97">
        <f>SUM(H45:H54)</f>
        <v>0</v>
      </c>
      <c r="I44" s="35"/>
      <c r="J44" s="36"/>
    </row>
    <row r="45" spans="1:10" x14ac:dyDescent="0.2">
      <c r="A45" s="29" t="s">
        <v>44</v>
      </c>
      <c r="B45" s="135" t="s">
        <v>54</v>
      </c>
      <c r="C45" s="135"/>
      <c r="D45" s="30"/>
      <c r="E45" s="31"/>
      <c r="F45" s="32"/>
      <c r="G45" s="96">
        <f t="shared" ref="G45:G54" si="4">ROUND(E45*F45,2)</f>
        <v>0</v>
      </c>
      <c r="H45" s="96">
        <f t="shared" ref="H45:H54" si="5">ROUND(G45*$D$7,2)</f>
        <v>0</v>
      </c>
      <c r="I45" s="33"/>
      <c r="J45" s="36"/>
    </row>
    <row r="46" spans="1:10" x14ac:dyDescent="0.2">
      <c r="A46" s="29" t="s">
        <v>45</v>
      </c>
      <c r="B46" s="135" t="s">
        <v>54</v>
      </c>
      <c r="C46" s="135"/>
      <c r="D46" s="30"/>
      <c r="E46" s="31"/>
      <c r="F46" s="32"/>
      <c r="G46" s="96">
        <f t="shared" si="4"/>
        <v>0</v>
      </c>
      <c r="H46" s="96">
        <f t="shared" si="5"/>
        <v>0</v>
      </c>
      <c r="I46" s="33"/>
      <c r="J46" s="36"/>
    </row>
    <row r="47" spans="1:10" x14ac:dyDescent="0.2">
      <c r="A47" s="29" t="s">
        <v>46</v>
      </c>
      <c r="B47" s="135" t="s">
        <v>54</v>
      </c>
      <c r="C47" s="135"/>
      <c r="D47" s="30"/>
      <c r="E47" s="31"/>
      <c r="F47" s="32"/>
      <c r="G47" s="96">
        <f t="shared" si="4"/>
        <v>0</v>
      </c>
      <c r="H47" s="96">
        <f t="shared" si="5"/>
        <v>0</v>
      </c>
      <c r="I47" s="33"/>
      <c r="J47" s="36"/>
    </row>
    <row r="48" spans="1:10" x14ac:dyDescent="0.2">
      <c r="A48" s="29" t="s">
        <v>47</v>
      </c>
      <c r="B48" s="135" t="s">
        <v>54</v>
      </c>
      <c r="C48" s="135"/>
      <c r="D48" s="30"/>
      <c r="E48" s="31"/>
      <c r="F48" s="32"/>
      <c r="G48" s="96">
        <f t="shared" si="4"/>
        <v>0</v>
      </c>
      <c r="H48" s="96">
        <f t="shared" si="5"/>
        <v>0</v>
      </c>
      <c r="I48" s="33"/>
      <c r="J48" s="36"/>
    </row>
    <row r="49" spans="1:10" x14ac:dyDescent="0.2">
      <c r="A49" s="29" t="s">
        <v>48</v>
      </c>
      <c r="B49" s="135" t="s">
        <v>54</v>
      </c>
      <c r="C49" s="135"/>
      <c r="D49" s="30"/>
      <c r="E49" s="31"/>
      <c r="F49" s="32"/>
      <c r="G49" s="96">
        <f t="shared" si="4"/>
        <v>0</v>
      </c>
      <c r="H49" s="96">
        <f t="shared" si="5"/>
        <v>0</v>
      </c>
      <c r="I49" s="33"/>
      <c r="J49" s="36"/>
    </row>
    <row r="50" spans="1:10" x14ac:dyDescent="0.2">
      <c r="A50" s="29" t="s">
        <v>49</v>
      </c>
      <c r="B50" s="135" t="s">
        <v>54</v>
      </c>
      <c r="C50" s="135"/>
      <c r="D50" s="30"/>
      <c r="E50" s="31"/>
      <c r="F50" s="32"/>
      <c r="G50" s="96">
        <f t="shared" si="4"/>
        <v>0</v>
      </c>
      <c r="H50" s="96">
        <f t="shared" si="5"/>
        <v>0</v>
      </c>
      <c r="I50" s="33"/>
      <c r="J50" s="36"/>
    </row>
    <row r="51" spans="1:10" x14ac:dyDescent="0.2">
      <c r="A51" s="29" t="s">
        <v>50</v>
      </c>
      <c r="B51" s="135" t="s">
        <v>54</v>
      </c>
      <c r="C51" s="135"/>
      <c r="D51" s="30"/>
      <c r="E51" s="31"/>
      <c r="F51" s="32"/>
      <c r="G51" s="96">
        <f t="shared" si="4"/>
        <v>0</v>
      </c>
      <c r="H51" s="96">
        <f t="shared" si="5"/>
        <v>0</v>
      </c>
      <c r="I51" s="33"/>
      <c r="J51" s="36"/>
    </row>
    <row r="52" spans="1:10" x14ac:dyDescent="0.2">
      <c r="A52" s="29" t="s">
        <v>51</v>
      </c>
      <c r="B52" s="135" t="s">
        <v>54</v>
      </c>
      <c r="C52" s="135"/>
      <c r="D52" s="30"/>
      <c r="E52" s="31"/>
      <c r="F52" s="32"/>
      <c r="G52" s="96">
        <f t="shared" si="4"/>
        <v>0</v>
      </c>
      <c r="H52" s="96">
        <f t="shared" si="5"/>
        <v>0</v>
      </c>
      <c r="I52" s="33"/>
      <c r="J52" s="36"/>
    </row>
    <row r="53" spans="1:10" x14ac:dyDescent="0.2">
      <c r="A53" s="29" t="s">
        <v>52</v>
      </c>
      <c r="B53" s="135" t="s">
        <v>54</v>
      </c>
      <c r="C53" s="135"/>
      <c r="D53" s="30"/>
      <c r="E53" s="31"/>
      <c r="F53" s="32"/>
      <c r="G53" s="96">
        <f t="shared" si="4"/>
        <v>0</v>
      </c>
      <c r="H53" s="96">
        <f t="shared" si="5"/>
        <v>0</v>
      </c>
      <c r="I53" s="33"/>
      <c r="J53" s="36"/>
    </row>
    <row r="54" spans="1:10" x14ac:dyDescent="0.2">
      <c r="A54" s="29" t="s">
        <v>53</v>
      </c>
      <c r="B54" s="135" t="s">
        <v>54</v>
      </c>
      <c r="C54" s="135"/>
      <c r="D54" s="30"/>
      <c r="E54" s="31"/>
      <c r="F54" s="32"/>
      <c r="G54" s="96">
        <f t="shared" si="4"/>
        <v>0</v>
      </c>
      <c r="H54" s="96">
        <f t="shared" si="5"/>
        <v>0</v>
      </c>
      <c r="I54" s="33"/>
      <c r="J54" s="36"/>
    </row>
    <row r="55" spans="1:10" ht="25.5" customHeight="1" x14ac:dyDescent="0.2">
      <c r="A55" s="34" t="s">
        <v>10</v>
      </c>
      <c r="B55" s="138" t="s">
        <v>174</v>
      </c>
      <c r="C55" s="139"/>
      <c r="D55" s="139"/>
      <c r="E55" s="139"/>
      <c r="F55" s="140"/>
      <c r="G55" s="97">
        <f>SUM(G56:G82)</f>
        <v>0</v>
      </c>
      <c r="H55" s="97">
        <f>SUM(H56:H82)</f>
        <v>0</v>
      </c>
      <c r="I55" s="35"/>
      <c r="J55" s="36"/>
    </row>
    <row r="56" spans="1:10" x14ac:dyDescent="0.2">
      <c r="A56" s="29" t="s">
        <v>55</v>
      </c>
      <c r="B56" s="135" t="s">
        <v>12</v>
      </c>
      <c r="C56" s="135"/>
      <c r="D56" s="30"/>
      <c r="E56" s="31"/>
      <c r="F56" s="32"/>
      <c r="G56" s="96">
        <f t="shared" ref="G56:G82" si="6">ROUND(E56*F56,2)</f>
        <v>0</v>
      </c>
      <c r="H56" s="96">
        <f t="shared" ref="H56:H82" si="7">ROUND(G56*$D$7,2)</f>
        <v>0</v>
      </c>
      <c r="I56" s="33"/>
      <c r="J56" s="28"/>
    </row>
    <row r="57" spans="1:10" x14ac:dyDescent="0.2">
      <c r="A57" s="29" t="s">
        <v>56</v>
      </c>
      <c r="B57" s="135" t="s">
        <v>12</v>
      </c>
      <c r="C57" s="135"/>
      <c r="D57" s="30"/>
      <c r="E57" s="31"/>
      <c r="F57" s="32"/>
      <c r="G57" s="96">
        <f t="shared" si="6"/>
        <v>0</v>
      </c>
      <c r="H57" s="96">
        <f t="shared" si="7"/>
        <v>0</v>
      </c>
      <c r="I57" s="33"/>
      <c r="J57" s="28"/>
    </row>
    <row r="58" spans="1:10" x14ac:dyDescent="0.2">
      <c r="A58" s="29" t="s">
        <v>57</v>
      </c>
      <c r="B58" s="135" t="s">
        <v>12</v>
      </c>
      <c r="C58" s="135"/>
      <c r="D58" s="30"/>
      <c r="E58" s="31"/>
      <c r="F58" s="32"/>
      <c r="G58" s="96">
        <f t="shared" si="6"/>
        <v>0</v>
      </c>
      <c r="H58" s="96">
        <f t="shared" si="7"/>
        <v>0</v>
      </c>
      <c r="I58" s="33"/>
      <c r="J58" s="28"/>
    </row>
    <row r="59" spans="1:10" x14ac:dyDescent="0.2">
      <c r="A59" s="29" t="s">
        <v>58</v>
      </c>
      <c r="B59" s="135" t="s">
        <v>12</v>
      </c>
      <c r="C59" s="135"/>
      <c r="D59" s="30"/>
      <c r="E59" s="31"/>
      <c r="F59" s="32"/>
      <c r="G59" s="96">
        <f t="shared" si="6"/>
        <v>0</v>
      </c>
      <c r="H59" s="96">
        <f t="shared" si="7"/>
        <v>0</v>
      </c>
      <c r="I59" s="33"/>
      <c r="J59" s="28"/>
    </row>
    <row r="60" spans="1:10" x14ac:dyDescent="0.2">
      <c r="A60" s="29" t="s">
        <v>59</v>
      </c>
      <c r="B60" s="135" t="s">
        <v>12</v>
      </c>
      <c r="C60" s="135"/>
      <c r="D60" s="30"/>
      <c r="E60" s="31"/>
      <c r="F60" s="32"/>
      <c r="G60" s="96">
        <f t="shared" si="6"/>
        <v>0</v>
      </c>
      <c r="H60" s="96">
        <f t="shared" si="7"/>
        <v>0</v>
      </c>
      <c r="I60" s="33"/>
      <c r="J60" s="28"/>
    </row>
    <row r="61" spans="1:10" x14ac:dyDescent="0.2">
      <c r="A61" s="29" t="s">
        <v>60</v>
      </c>
      <c r="B61" s="135" t="s">
        <v>12</v>
      </c>
      <c r="C61" s="135"/>
      <c r="D61" s="30"/>
      <c r="E61" s="31"/>
      <c r="F61" s="32"/>
      <c r="G61" s="96">
        <f t="shared" si="6"/>
        <v>0</v>
      </c>
      <c r="H61" s="96">
        <f t="shared" si="7"/>
        <v>0</v>
      </c>
      <c r="I61" s="33"/>
      <c r="J61" s="28"/>
    </row>
    <row r="62" spans="1:10" x14ac:dyDescent="0.2">
      <c r="A62" s="29" t="s">
        <v>61</v>
      </c>
      <c r="B62" s="135" t="s">
        <v>12</v>
      </c>
      <c r="C62" s="135"/>
      <c r="D62" s="30"/>
      <c r="E62" s="31"/>
      <c r="F62" s="32"/>
      <c r="G62" s="96">
        <f t="shared" si="6"/>
        <v>0</v>
      </c>
      <c r="H62" s="96">
        <f t="shared" si="7"/>
        <v>0</v>
      </c>
      <c r="I62" s="33"/>
      <c r="J62" s="28"/>
    </row>
    <row r="63" spans="1:10" x14ac:dyDescent="0.2">
      <c r="A63" s="29" t="s">
        <v>62</v>
      </c>
      <c r="B63" s="135" t="s">
        <v>12</v>
      </c>
      <c r="C63" s="135"/>
      <c r="D63" s="30"/>
      <c r="E63" s="31"/>
      <c r="F63" s="32"/>
      <c r="G63" s="96">
        <f t="shared" si="6"/>
        <v>0</v>
      </c>
      <c r="H63" s="96">
        <f t="shared" si="7"/>
        <v>0</v>
      </c>
      <c r="I63" s="33"/>
      <c r="J63" s="28"/>
    </row>
    <row r="64" spans="1:10" x14ac:dyDescent="0.2">
      <c r="A64" s="29" t="s">
        <v>63</v>
      </c>
      <c r="B64" s="135" t="s">
        <v>12</v>
      </c>
      <c r="C64" s="135"/>
      <c r="D64" s="30"/>
      <c r="E64" s="31"/>
      <c r="F64" s="32"/>
      <c r="G64" s="96">
        <f t="shared" si="6"/>
        <v>0</v>
      </c>
      <c r="H64" s="96">
        <f t="shared" si="7"/>
        <v>0</v>
      </c>
      <c r="I64" s="33"/>
      <c r="J64" s="28"/>
    </row>
    <row r="65" spans="1:10" x14ac:dyDescent="0.2">
      <c r="A65" s="29" t="s">
        <v>64</v>
      </c>
      <c r="B65" s="135" t="s">
        <v>12</v>
      </c>
      <c r="C65" s="135"/>
      <c r="D65" s="30"/>
      <c r="E65" s="31"/>
      <c r="F65" s="32"/>
      <c r="G65" s="96">
        <f t="shared" si="6"/>
        <v>0</v>
      </c>
      <c r="H65" s="96">
        <f t="shared" si="7"/>
        <v>0</v>
      </c>
      <c r="I65" s="33"/>
      <c r="J65" s="28"/>
    </row>
    <row r="66" spans="1:10" x14ac:dyDescent="0.2">
      <c r="A66" s="29" t="s">
        <v>130</v>
      </c>
      <c r="B66" s="135" t="s">
        <v>12</v>
      </c>
      <c r="C66" s="135"/>
      <c r="D66" s="30"/>
      <c r="E66" s="31"/>
      <c r="F66" s="32"/>
      <c r="G66" s="96">
        <f t="shared" si="6"/>
        <v>0</v>
      </c>
      <c r="H66" s="96">
        <f t="shared" si="7"/>
        <v>0</v>
      </c>
      <c r="I66" s="33"/>
      <c r="J66" s="28"/>
    </row>
    <row r="67" spans="1:10" x14ac:dyDescent="0.2">
      <c r="A67" s="29" t="s">
        <v>131</v>
      </c>
      <c r="B67" s="135" t="s">
        <v>12</v>
      </c>
      <c r="C67" s="135"/>
      <c r="D67" s="30"/>
      <c r="E67" s="31"/>
      <c r="F67" s="32"/>
      <c r="G67" s="96">
        <f t="shared" si="6"/>
        <v>0</v>
      </c>
      <c r="H67" s="96">
        <f t="shared" si="7"/>
        <v>0</v>
      </c>
      <c r="I67" s="33"/>
      <c r="J67" s="28"/>
    </row>
    <row r="68" spans="1:10" x14ac:dyDescent="0.2">
      <c r="A68" s="29" t="s">
        <v>132</v>
      </c>
      <c r="B68" s="135" t="s">
        <v>12</v>
      </c>
      <c r="C68" s="135"/>
      <c r="D68" s="30"/>
      <c r="E68" s="31"/>
      <c r="F68" s="32"/>
      <c r="G68" s="96">
        <f t="shared" si="6"/>
        <v>0</v>
      </c>
      <c r="H68" s="96">
        <f t="shared" si="7"/>
        <v>0</v>
      </c>
      <c r="I68" s="33"/>
      <c r="J68" s="28"/>
    </row>
    <row r="69" spans="1:10" x14ac:dyDescent="0.2">
      <c r="A69" s="29" t="s">
        <v>133</v>
      </c>
      <c r="B69" s="135" t="s">
        <v>12</v>
      </c>
      <c r="C69" s="135"/>
      <c r="D69" s="30"/>
      <c r="E69" s="31"/>
      <c r="F69" s="32"/>
      <c r="G69" s="96">
        <f t="shared" si="6"/>
        <v>0</v>
      </c>
      <c r="H69" s="96">
        <f t="shared" si="7"/>
        <v>0</v>
      </c>
      <c r="I69" s="33"/>
      <c r="J69" s="28"/>
    </row>
    <row r="70" spans="1:10" x14ac:dyDescent="0.2">
      <c r="A70" s="29" t="s">
        <v>134</v>
      </c>
      <c r="B70" s="135" t="s">
        <v>12</v>
      </c>
      <c r="C70" s="135"/>
      <c r="D70" s="30"/>
      <c r="E70" s="31"/>
      <c r="F70" s="32"/>
      <c r="G70" s="96">
        <f t="shared" si="6"/>
        <v>0</v>
      </c>
      <c r="H70" s="96">
        <f t="shared" si="7"/>
        <v>0</v>
      </c>
      <c r="I70" s="33"/>
      <c r="J70" s="28"/>
    </row>
    <row r="71" spans="1:10" x14ac:dyDescent="0.2">
      <c r="A71" s="29" t="s">
        <v>188</v>
      </c>
      <c r="B71" s="135" t="s">
        <v>12</v>
      </c>
      <c r="C71" s="135"/>
      <c r="D71" s="30"/>
      <c r="E71" s="31"/>
      <c r="F71" s="32"/>
      <c r="G71" s="96">
        <f t="shared" si="6"/>
        <v>0</v>
      </c>
      <c r="H71" s="96">
        <f t="shared" si="7"/>
        <v>0</v>
      </c>
      <c r="I71" s="33"/>
      <c r="J71" s="28"/>
    </row>
    <row r="72" spans="1:10" x14ac:dyDescent="0.2">
      <c r="A72" s="29" t="s">
        <v>189</v>
      </c>
      <c r="B72" s="135" t="s">
        <v>12</v>
      </c>
      <c r="C72" s="135"/>
      <c r="D72" s="30"/>
      <c r="E72" s="31"/>
      <c r="F72" s="32"/>
      <c r="G72" s="96">
        <f t="shared" si="6"/>
        <v>0</v>
      </c>
      <c r="H72" s="96">
        <f t="shared" si="7"/>
        <v>0</v>
      </c>
      <c r="I72" s="33"/>
      <c r="J72" s="28"/>
    </row>
    <row r="73" spans="1:10" x14ac:dyDescent="0.2">
      <c r="A73" s="29" t="s">
        <v>190</v>
      </c>
      <c r="B73" s="135" t="s">
        <v>12</v>
      </c>
      <c r="C73" s="135"/>
      <c r="D73" s="30"/>
      <c r="E73" s="31"/>
      <c r="F73" s="32"/>
      <c r="G73" s="96">
        <f t="shared" si="6"/>
        <v>0</v>
      </c>
      <c r="H73" s="96">
        <f t="shared" si="7"/>
        <v>0</v>
      </c>
      <c r="I73" s="33"/>
      <c r="J73" s="28"/>
    </row>
    <row r="74" spans="1:10" x14ac:dyDescent="0.2">
      <c r="A74" s="29" t="s">
        <v>191</v>
      </c>
      <c r="B74" s="135" t="s">
        <v>12</v>
      </c>
      <c r="C74" s="135"/>
      <c r="D74" s="30"/>
      <c r="E74" s="31"/>
      <c r="F74" s="32"/>
      <c r="G74" s="96">
        <f t="shared" si="6"/>
        <v>0</v>
      </c>
      <c r="H74" s="96">
        <f t="shared" si="7"/>
        <v>0</v>
      </c>
      <c r="I74" s="33"/>
      <c r="J74" s="28"/>
    </row>
    <row r="75" spans="1:10" x14ac:dyDescent="0.2">
      <c r="A75" s="29" t="s">
        <v>192</v>
      </c>
      <c r="B75" s="135" t="s">
        <v>12</v>
      </c>
      <c r="C75" s="135"/>
      <c r="D75" s="30"/>
      <c r="E75" s="31"/>
      <c r="F75" s="32"/>
      <c r="G75" s="96">
        <f t="shared" si="6"/>
        <v>0</v>
      </c>
      <c r="H75" s="96">
        <f t="shared" si="7"/>
        <v>0</v>
      </c>
      <c r="I75" s="33"/>
      <c r="J75" s="28"/>
    </row>
    <row r="76" spans="1:10" x14ac:dyDescent="0.2">
      <c r="A76" s="29" t="s">
        <v>193</v>
      </c>
      <c r="B76" s="135" t="s">
        <v>12</v>
      </c>
      <c r="C76" s="135"/>
      <c r="D76" s="30"/>
      <c r="E76" s="31"/>
      <c r="F76" s="32"/>
      <c r="G76" s="96">
        <f t="shared" si="6"/>
        <v>0</v>
      </c>
      <c r="H76" s="96">
        <f t="shared" si="7"/>
        <v>0</v>
      </c>
      <c r="I76" s="33"/>
      <c r="J76" s="28"/>
    </row>
    <row r="77" spans="1:10" x14ac:dyDescent="0.2">
      <c r="A77" s="29" t="s">
        <v>194</v>
      </c>
      <c r="B77" s="135" t="s">
        <v>12</v>
      </c>
      <c r="C77" s="135"/>
      <c r="D77" s="30"/>
      <c r="E77" s="31"/>
      <c r="F77" s="32"/>
      <c r="G77" s="96">
        <f t="shared" si="6"/>
        <v>0</v>
      </c>
      <c r="H77" s="96">
        <f t="shared" si="7"/>
        <v>0</v>
      </c>
      <c r="I77" s="33"/>
      <c r="J77" s="28"/>
    </row>
    <row r="78" spans="1:10" x14ac:dyDescent="0.2">
      <c r="A78" s="29" t="s">
        <v>195</v>
      </c>
      <c r="B78" s="135" t="s">
        <v>12</v>
      </c>
      <c r="C78" s="135"/>
      <c r="D78" s="30"/>
      <c r="E78" s="31"/>
      <c r="F78" s="32"/>
      <c r="G78" s="96">
        <f t="shared" si="6"/>
        <v>0</v>
      </c>
      <c r="H78" s="96">
        <f t="shared" si="7"/>
        <v>0</v>
      </c>
      <c r="I78" s="33"/>
      <c r="J78" s="28"/>
    </row>
    <row r="79" spans="1:10" x14ac:dyDescent="0.2">
      <c r="A79" s="29" t="s">
        <v>196</v>
      </c>
      <c r="B79" s="135" t="s">
        <v>12</v>
      </c>
      <c r="C79" s="135"/>
      <c r="D79" s="30"/>
      <c r="E79" s="31"/>
      <c r="F79" s="32"/>
      <c r="G79" s="96">
        <f t="shared" si="6"/>
        <v>0</v>
      </c>
      <c r="H79" s="96">
        <f t="shared" si="7"/>
        <v>0</v>
      </c>
      <c r="I79" s="33"/>
      <c r="J79" s="28"/>
    </row>
    <row r="80" spans="1:10" x14ac:dyDescent="0.2">
      <c r="A80" s="29" t="s">
        <v>197</v>
      </c>
      <c r="B80" s="135" t="s">
        <v>12</v>
      </c>
      <c r="C80" s="135"/>
      <c r="D80" s="30"/>
      <c r="E80" s="31"/>
      <c r="F80" s="32"/>
      <c r="G80" s="96">
        <f t="shared" si="6"/>
        <v>0</v>
      </c>
      <c r="H80" s="96">
        <f t="shared" si="7"/>
        <v>0</v>
      </c>
      <c r="I80" s="33"/>
      <c r="J80" s="28"/>
    </row>
    <row r="81" spans="1:19" x14ac:dyDescent="0.2">
      <c r="A81" s="29" t="s">
        <v>198</v>
      </c>
      <c r="B81" s="135" t="s">
        <v>12</v>
      </c>
      <c r="C81" s="135"/>
      <c r="D81" s="30"/>
      <c r="E81" s="31"/>
      <c r="F81" s="32"/>
      <c r="G81" s="96">
        <f t="shared" si="6"/>
        <v>0</v>
      </c>
      <c r="H81" s="96">
        <f t="shared" si="7"/>
        <v>0</v>
      </c>
      <c r="I81" s="33"/>
      <c r="J81" s="28"/>
    </row>
    <row r="82" spans="1:19" x14ac:dyDescent="0.2">
      <c r="A82" s="29" t="s">
        <v>199</v>
      </c>
      <c r="B82" s="135" t="s">
        <v>12</v>
      </c>
      <c r="C82" s="135"/>
      <c r="D82" s="30"/>
      <c r="E82" s="31"/>
      <c r="F82" s="32"/>
      <c r="G82" s="96">
        <f t="shared" si="6"/>
        <v>0</v>
      </c>
      <c r="H82" s="96">
        <f t="shared" si="7"/>
        <v>0</v>
      </c>
      <c r="I82" s="33"/>
      <c r="J82" s="28"/>
    </row>
    <row r="83" spans="1:19" ht="51.75" customHeight="1" x14ac:dyDescent="0.2">
      <c r="A83" s="34" t="s">
        <v>65</v>
      </c>
      <c r="B83" s="138" t="s">
        <v>110</v>
      </c>
      <c r="C83" s="139"/>
      <c r="D83" s="139"/>
      <c r="E83" s="139"/>
      <c r="F83" s="140"/>
      <c r="G83" s="97">
        <f>SUM(G84:G112)</f>
        <v>0</v>
      </c>
      <c r="H83" s="97">
        <f>SUM(H84:H112)</f>
        <v>0</v>
      </c>
      <c r="I83" s="35"/>
      <c r="J83" s="28"/>
      <c r="K83" s="37" t="s">
        <v>112</v>
      </c>
      <c r="L83" s="37" t="s">
        <v>113</v>
      </c>
      <c r="M83" s="37" t="s">
        <v>114</v>
      </c>
      <c r="N83" s="37" t="s">
        <v>115</v>
      </c>
      <c r="O83" s="37" t="s">
        <v>116</v>
      </c>
      <c r="P83" s="37" t="s">
        <v>117</v>
      </c>
      <c r="Q83" s="37" t="s">
        <v>118</v>
      </c>
      <c r="R83" s="37" t="s">
        <v>119</v>
      </c>
    </row>
    <row r="84" spans="1:19" ht="12.75" customHeight="1" x14ac:dyDescent="0.2">
      <c r="A84" s="29" t="s">
        <v>66</v>
      </c>
      <c r="B84" s="135" t="s">
        <v>111</v>
      </c>
      <c r="C84" s="135"/>
      <c r="D84" s="30"/>
      <c r="E84" s="99">
        <v>1</v>
      </c>
      <c r="F84" s="96">
        <f t="shared" ref="F84:F112" si="8">R84</f>
        <v>0</v>
      </c>
      <c r="G84" s="96">
        <f t="shared" ref="G84:G112" si="9">ROUND(E84*F84,2)</f>
        <v>0</v>
      </c>
      <c r="H84" s="96">
        <f t="shared" si="1"/>
        <v>0</v>
      </c>
      <c r="I84" s="33"/>
      <c r="J84" s="28"/>
      <c r="K84" s="38"/>
      <c r="L84" s="39"/>
      <c r="M84" s="39"/>
      <c r="N84" s="39"/>
      <c r="O84" s="100" t="str">
        <f>IFERROR(ROUND((L84-N84)/M84,2),"0")</f>
        <v>0</v>
      </c>
      <c r="P84" s="39"/>
      <c r="Q84" s="40"/>
      <c r="R84" s="100">
        <f>O84*P84*Q84</f>
        <v>0</v>
      </c>
      <c r="S84" s="101" t="str">
        <f ca="1">IF(K84=0," ",IF(K84+(M84*30.5)&lt;TODAY(),"DĖMESIO! Patikrinkite, ar nurodytas turtas dar nėra nudėvėtas, amortizuotas"," "))</f>
        <v xml:space="preserve"> </v>
      </c>
    </row>
    <row r="85" spans="1:19" ht="12.75" customHeight="1" x14ac:dyDescent="0.2">
      <c r="A85" s="29" t="s">
        <v>67</v>
      </c>
      <c r="B85" s="135" t="s">
        <v>111</v>
      </c>
      <c r="C85" s="135"/>
      <c r="D85" s="30"/>
      <c r="E85" s="99">
        <v>1</v>
      </c>
      <c r="F85" s="96">
        <f t="shared" si="8"/>
        <v>0</v>
      </c>
      <c r="G85" s="96">
        <f t="shared" si="9"/>
        <v>0</v>
      </c>
      <c r="H85" s="96">
        <f t="shared" si="1"/>
        <v>0</v>
      </c>
      <c r="I85" s="33"/>
      <c r="J85" s="28"/>
      <c r="K85" s="38"/>
      <c r="L85" s="39"/>
      <c r="M85" s="39"/>
      <c r="N85" s="39"/>
      <c r="O85" s="100" t="str">
        <f t="shared" ref="O85:O112" si="10">IFERROR(ROUND((L85-N85)/M85,2),"0")</f>
        <v>0</v>
      </c>
      <c r="P85" s="39"/>
      <c r="Q85" s="40"/>
      <c r="R85" s="100">
        <f t="shared" ref="R85:R112" si="11">O85*P85*Q85</f>
        <v>0</v>
      </c>
      <c r="S85" s="101" t="str">
        <f t="shared" ref="S85:S112" ca="1" si="12">IF(K85=0," ",IF(K85+(M85*30.5)&lt;TODAY(),"DĖMESIO! Patikrinkite, ar nurodytas turtas dar nėra nudėvėtas, amortizuotas"," "))</f>
        <v xml:space="preserve"> </v>
      </c>
    </row>
    <row r="86" spans="1:19" ht="12.75" customHeight="1" x14ac:dyDescent="0.2">
      <c r="A86" s="29" t="s">
        <v>68</v>
      </c>
      <c r="B86" s="135" t="s">
        <v>111</v>
      </c>
      <c r="C86" s="135"/>
      <c r="D86" s="30"/>
      <c r="E86" s="99">
        <v>1</v>
      </c>
      <c r="F86" s="96">
        <f t="shared" si="8"/>
        <v>0</v>
      </c>
      <c r="G86" s="96">
        <f t="shared" si="9"/>
        <v>0</v>
      </c>
      <c r="H86" s="96">
        <f t="shared" si="1"/>
        <v>0</v>
      </c>
      <c r="I86" s="33"/>
      <c r="J86" s="28"/>
      <c r="K86" s="38"/>
      <c r="L86" s="39"/>
      <c r="M86" s="39"/>
      <c r="N86" s="39"/>
      <c r="O86" s="100" t="str">
        <f t="shared" si="10"/>
        <v>0</v>
      </c>
      <c r="P86" s="39"/>
      <c r="Q86" s="40"/>
      <c r="R86" s="100">
        <f t="shared" si="11"/>
        <v>0</v>
      </c>
      <c r="S86" s="101" t="str">
        <f t="shared" ca="1" si="12"/>
        <v xml:space="preserve"> </v>
      </c>
    </row>
    <row r="87" spans="1:19" ht="12.75" customHeight="1" x14ac:dyDescent="0.2">
      <c r="A87" s="29" t="s">
        <v>69</v>
      </c>
      <c r="B87" s="135" t="s">
        <v>111</v>
      </c>
      <c r="C87" s="135"/>
      <c r="D87" s="30"/>
      <c r="E87" s="99">
        <v>1</v>
      </c>
      <c r="F87" s="96">
        <f t="shared" si="8"/>
        <v>0</v>
      </c>
      <c r="G87" s="96">
        <f t="shared" si="9"/>
        <v>0</v>
      </c>
      <c r="H87" s="96">
        <f t="shared" si="1"/>
        <v>0</v>
      </c>
      <c r="I87" s="33"/>
      <c r="J87" s="28"/>
      <c r="K87" s="38"/>
      <c r="L87" s="39"/>
      <c r="M87" s="39"/>
      <c r="N87" s="39"/>
      <c r="O87" s="100" t="str">
        <f t="shared" si="10"/>
        <v>0</v>
      </c>
      <c r="P87" s="39"/>
      <c r="Q87" s="40"/>
      <c r="R87" s="100">
        <f t="shared" si="11"/>
        <v>0</v>
      </c>
      <c r="S87" s="101" t="str">
        <f t="shared" ca="1" si="12"/>
        <v xml:space="preserve"> </v>
      </c>
    </row>
    <row r="88" spans="1:19" ht="12.75" customHeight="1" x14ac:dyDescent="0.2">
      <c r="A88" s="29" t="s">
        <v>70</v>
      </c>
      <c r="B88" s="135" t="s">
        <v>111</v>
      </c>
      <c r="C88" s="135"/>
      <c r="D88" s="30"/>
      <c r="E88" s="99">
        <v>1</v>
      </c>
      <c r="F88" s="96">
        <f t="shared" si="8"/>
        <v>0</v>
      </c>
      <c r="G88" s="96">
        <f t="shared" si="9"/>
        <v>0</v>
      </c>
      <c r="H88" s="96">
        <f t="shared" si="1"/>
        <v>0</v>
      </c>
      <c r="I88" s="33"/>
      <c r="J88" s="28"/>
      <c r="K88" s="38"/>
      <c r="L88" s="39"/>
      <c r="M88" s="39"/>
      <c r="N88" s="39"/>
      <c r="O88" s="100" t="str">
        <f t="shared" si="10"/>
        <v>0</v>
      </c>
      <c r="P88" s="39"/>
      <c r="Q88" s="40"/>
      <c r="R88" s="100">
        <f t="shared" si="11"/>
        <v>0</v>
      </c>
      <c r="S88" s="101" t="str">
        <f t="shared" ca="1" si="12"/>
        <v xml:space="preserve"> </v>
      </c>
    </row>
    <row r="89" spans="1:19" ht="12.75" customHeight="1" x14ac:dyDescent="0.2">
      <c r="A89" s="29" t="s">
        <v>74</v>
      </c>
      <c r="B89" s="135" t="s">
        <v>111</v>
      </c>
      <c r="C89" s="135"/>
      <c r="D89" s="30"/>
      <c r="E89" s="99">
        <v>1</v>
      </c>
      <c r="F89" s="96">
        <f t="shared" si="8"/>
        <v>0</v>
      </c>
      <c r="G89" s="96">
        <f t="shared" si="9"/>
        <v>0</v>
      </c>
      <c r="H89" s="96">
        <f t="shared" si="1"/>
        <v>0</v>
      </c>
      <c r="I89" s="33"/>
      <c r="J89" s="28"/>
      <c r="K89" s="38"/>
      <c r="L89" s="39"/>
      <c r="M89" s="39"/>
      <c r="N89" s="39"/>
      <c r="O89" s="100" t="str">
        <f t="shared" si="10"/>
        <v>0</v>
      </c>
      <c r="P89" s="39"/>
      <c r="Q89" s="40"/>
      <c r="R89" s="100">
        <f t="shared" si="11"/>
        <v>0</v>
      </c>
      <c r="S89" s="101" t="str">
        <f t="shared" ca="1" si="12"/>
        <v xml:space="preserve"> </v>
      </c>
    </row>
    <row r="90" spans="1:19" ht="12.75" customHeight="1" x14ac:dyDescent="0.2">
      <c r="A90" s="29" t="s">
        <v>75</v>
      </c>
      <c r="B90" s="135" t="s">
        <v>111</v>
      </c>
      <c r="C90" s="135"/>
      <c r="D90" s="30"/>
      <c r="E90" s="99">
        <v>1</v>
      </c>
      <c r="F90" s="96">
        <f t="shared" si="8"/>
        <v>0</v>
      </c>
      <c r="G90" s="96">
        <f t="shared" si="9"/>
        <v>0</v>
      </c>
      <c r="H90" s="96">
        <f t="shared" si="1"/>
        <v>0</v>
      </c>
      <c r="I90" s="33"/>
      <c r="J90" s="28"/>
      <c r="K90" s="38"/>
      <c r="L90" s="39"/>
      <c r="M90" s="39"/>
      <c r="N90" s="39"/>
      <c r="O90" s="100" t="str">
        <f t="shared" si="10"/>
        <v>0</v>
      </c>
      <c r="P90" s="39"/>
      <c r="Q90" s="40"/>
      <c r="R90" s="100">
        <f t="shared" si="11"/>
        <v>0</v>
      </c>
      <c r="S90" s="101" t="str">
        <f t="shared" ca="1" si="12"/>
        <v xml:space="preserve"> </v>
      </c>
    </row>
    <row r="91" spans="1:19" ht="12.75" customHeight="1" x14ac:dyDescent="0.2">
      <c r="A91" s="29" t="s">
        <v>76</v>
      </c>
      <c r="B91" s="135" t="s">
        <v>111</v>
      </c>
      <c r="C91" s="135"/>
      <c r="D91" s="30"/>
      <c r="E91" s="99">
        <v>1</v>
      </c>
      <c r="F91" s="96">
        <f t="shared" si="8"/>
        <v>0</v>
      </c>
      <c r="G91" s="96">
        <f t="shared" si="9"/>
        <v>0</v>
      </c>
      <c r="H91" s="96">
        <f t="shared" si="1"/>
        <v>0</v>
      </c>
      <c r="I91" s="33"/>
      <c r="J91" s="28"/>
      <c r="K91" s="38"/>
      <c r="L91" s="39"/>
      <c r="M91" s="39"/>
      <c r="N91" s="39"/>
      <c r="O91" s="100" t="str">
        <f t="shared" si="10"/>
        <v>0</v>
      </c>
      <c r="P91" s="39"/>
      <c r="Q91" s="40"/>
      <c r="R91" s="100">
        <f t="shared" si="11"/>
        <v>0</v>
      </c>
      <c r="S91" s="101" t="str">
        <f t="shared" ca="1" si="12"/>
        <v xml:space="preserve"> </v>
      </c>
    </row>
    <row r="92" spans="1:19" ht="12.75" customHeight="1" x14ac:dyDescent="0.2">
      <c r="A92" s="29" t="s">
        <v>77</v>
      </c>
      <c r="B92" s="135" t="s">
        <v>111</v>
      </c>
      <c r="C92" s="135"/>
      <c r="D92" s="30"/>
      <c r="E92" s="99">
        <v>1</v>
      </c>
      <c r="F92" s="96">
        <f t="shared" si="8"/>
        <v>0</v>
      </c>
      <c r="G92" s="96">
        <f t="shared" si="9"/>
        <v>0</v>
      </c>
      <c r="H92" s="96">
        <f t="shared" si="1"/>
        <v>0</v>
      </c>
      <c r="I92" s="33"/>
      <c r="J92" s="28"/>
      <c r="K92" s="38"/>
      <c r="L92" s="39"/>
      <c r="M92" s="39"/>
      <c r="N92" s="39"/>
      <c r="O92" s="100" t="str">
        <f t="shared" si="10"/>
        <v>0</v>
      </c>
      <c r="P92" s="39"/>
      <c r="Q92" s="40"/>
      <c r="R92" s="100">
        <f t="shared" si="11"/>
        <v>0</v>
      </c>
      <c r="S92" s="101" t="str">
        <f t="shared" ca="1" si="12"/>
        <v xml:space="preserve"> </v>
      </c>
    </row>
    <row r="93" spans="1:19" ht="12.75" customHeight="1" x14ac:dyDescent="0.2">
      <c r="A93" s="29" t="s">
        <v>78</v>
      </c>
      <c r="B93" s="135" t="s">
        <v>111</v>
      </c>
      <c r="C93" s="135"/>
      <c r="D93" s="30"/>
      <c r="E93" s="99">
        <v>1</v>
      </c>
      <c r="F93" s="96">
        <f t="shared" si="8"/>
        <v>0</v>
      </c>
      <c r="G93" s="96">
        <f t="shared" si="9"/>
        <v>0</v>
      </c>
      <c r="H93" s="96">
        <f t="shared" si="1"/>
        <v>0</v>
      </c>
      <c r="I93" s="33"/>
      <c r="J93" s="28"/>
      <c r="K93" s="38"/>
      <c r="L93" s="39"/>
      <c r="M93" s="39"/>
      <c r="N93" s="39"/>
      <c r="O93" s="100" t="str">
        <f t="shared" si="10"/>
        <v>0</v>
      </c>
      <c r="P93" s="39"/>
      <c r="Q93" s="40"/>
      <c r="R93" s="100">
        <f t="shared" si="11"/>
        <v>0</v>
      </c>
      <c r="S93" s="101" t="str">
        <f t="shared" ca="1" si="12"/>
        <v xml:space="preserve"> </v>
      </c>
    </row>
    <row r="94" spans="1:19" ht="12.75" customHeight="1" x14ac:dyDescent="0.2">
      <c r="A94" s="29" t="s">
        <v>229</v>
      </c>
      <c r="B94" s="135" t="s">
        <v>111</v>
      </c>
      <c r="C94" s="135"/>
      <c r="D94" s="30"/>
      <c r="E94" s="99">
        <v>1</v>
      </c>
      <c r="F94" s="96">
        <f t="shared" si="8"/>
        <v>0</v>
      </c>
      <c r="G94" s="96">
        <f t="shared" si="9"/>
        <v>0</v>
      </c>
      <c r="H94" s="96">
        <f t="shared" si="1"/>
        <v>0</v>
      </c>
      <c r="I94" s="33"/>
      <c r="J94" s="28"/>
      <c r="K94" s="38"/>
      <c r="L94" s="39"/>
      <c r="M94" s="39"/>
      <c r="N94" s="39"/>
      <c r="O94" s="100" t="str">
        <f t="shared" si="10"/>
        <v>0</v>
      </c>
      <c r="P94" s="39"/>
      <c r="Q94" s="40"/>
      <c r="R94" s="100">
        <f t="shared" si="11"/>
        <v>0</v>
      </c>
      <c r="S94" s="101" t="str">
        <f t="shared" ca="1" si="12"/>
        <v xml:space="preserve"> </v>
      </c>
    </row>
    <row r="95" spans="1:19" ht="12.75" customHeight="1" x14ac:dyDescent="0.2">
      <c r="A95" s="29" t="s">
        <v>230</v>
      </c>
      <c r="B95" s="135" t="s">
        <v>111</v>
      </c>
      <c r="C95" s="135"/>
      <c r="D95" s="30"/>
      <c r="E95" s="99">
        <v>1</v>
      </c>
      <c r="F95" s="96">
        <f t="shared" si="8"/>
        <v>0</v>
      </c>
      <c r="G95" s="96">
        <f t="shared" si="9"/>
        <v>0</v>
      </c>
      <c r="H95" s="96">
        <f t="shared" si="1"/>
        <v>0</v>
      </c>
      <c r="I95" s="33"/>
      <c r="J95" s="28"/>
      <c r="K95" s="38"/>
      <c r="L95" s="39"/>
      <c r="M95" s="39"/>
      <c r="N95" s="39"/>
      <c r="O95" s="100" t="str">
        <f t="shared" si="10"/>
        <v>0</v>
      </c>
      <c r="P95" s="39"/>
      <c r="Q95" s="40"/>
      <c r="R95" s="100">
        <f t="shared" si="11"/>
        <v>0</v>
      </c>
      <c r="S95" s="101" t="str">
        <f t="shared" ca="1" si="12"/>
        <v xml:space="preserve"> </v>
      </c>
    </row>
    <row r="96" spans="1:19" ht="12.75" customHeight="1" x14ac:dyDescent="0.2">
      <c r="A96" s="29" t="s">
        <v>231</v>
      </c>
      <c r="B96" s="135" t="s">
        <v>111</v>
      </c>
      <c r="C96" s="135"/>
      <c r="D96" s="30"/>
      <c r="E96" s="99">
        <v>1</v>
      </c>
      <c r="F96" s="96">
        <f t="shared" si="8"/>
        <v>0</v>
      </c>
      <c r="G96" s="96">
        <f t="shared" si="9"/>
        <v>0</v>
      </c>
      <c r="H96" s="96">
        <f t="shared" si="1"/>
        <v>0</v>
      </c>
      <c r="I96" s="33"/>
      <c r="J96" s="28"/>
      <c r="K96" s="38"/>
      <c r="L96" s="39"/>
      <c r="M96" s="39"/>
      <c r="N96" s="39"/>
      <c r="O96" s="100" t="str">
        <f t="shared" si="10"/>
        <v>0</v>
      </c>
      <c r="P96" s="39"/>
      <c r="Q96" s="40"/>
      <c r="R96" s="100">
        <f t="shared" si="11"/>
        <v>0</v>
      </c>
      <c r="S96" s="101" t="str">
        <f t="shared" ca="1" si="12"/>
        <v xml:space="preserve"> </v>
      </c>
    </row>
    <row r="97" spans="1:19" ht="12.75" customHeight="1" x14ac:dyDescent="0.2">
      <c r="A97" s="29" t="s">
        <v>232</v>
      </c>
      <c r="B97" s="135" t="s">
        <v>111</v>
      </c>
      <c r="C97" s="135"/>
      <c r="D97" s="30"/>
      <c r="E97" s="99">
        <v>1</v>
      </c>
      <c r="F97" s="96">
        <f t="shared" si="8"/>
        <v>0</v>
      </c>
      <c r="G97" s="96">
        <f t="shared" si="9"/>
        <v>0</v>
      </c>
      <c r="H97" s="96">
        <f t="shared" si="1"/>
        <v>0</v>
      </c>
      <c r="I97" s="33"/>
      <c r="J97" s="28"/>
      <c r="K97" s="38"/>
      <c r="L97" s="39"/>
      <c r="M97" s="39"/>
      <c r="N97" s="39"/>
      <c r="O97" s="100" t="str">
        <f t="shared" si="10"/>
        <v>0</v>
      </c>
      <c r="P97" s="39"/>
      <c r="Q97" s="40"/>
      <c r="R97" s="100">
        <f t="shared" si="11"/>
        <v>0</v>
      </c>
      <c r="S97" s="101" t="str">
        <f t="shared" ca="1" si="12"/>
        <v xml:space="preserve"> </v>
      </c>
    </row>
    <row r="98" spans="1:19" ht="12.75" customHeight="1" x14ac:dyDescent="0.2">
      <c r="A98" s="29" t="s">
        <v>233</v>
      </c>
      <c r="B98" s="135" t="s">
        <v>111</v>
      </c>
      <c r="C98" s="135"/>
      <c r="D98" s="30"/>
      <c r="E98" s="99">
        <v>1</v>
      </c>
      <c r="F98" s="96">
        <f t="shared" si="8"/>
        <v>0</v>
      </c>
      <c r="G98" s="96">
        <f t="shared" si="9"/>
        <v>0</v>
      </c>
      <c r="H98" s="96">
        <f t="shared" si="1"/>
        <v>0</v>
      </c>
      <c r="I98" s="33"/>
      <c r="J98" s="28"/>
      <c r="K98" s="38"/>
      <c r="L98" s="39"/>
      <c r="M98" s="39"/>
      <c r="N98" s="39"/>
      <c r="O98" s="100" t="str">
        <f t="shared" si="10"/>
        <v>0</v>
      </c>
      <c r="P98" s="39"/>
      <c r="Q98" s="40"/>
      <c r="R98" s="100">
        <f t="shared" si="11"/>
        <v>0</v>
      </c>
      <c r="S98" s="101" t="str">
        <f t="shared" ca="1" si="12"/>
        <v xml:space="preserve"> </v>
      </c>
    </row>
    <row r="99" spans="1:19" ht="12.75" customHeight="1" x14ac:dyDescent="0.2">
      <c r="A99" s="29" t="s">
        <v>234</v>
      </c>
      <c r="B99" s="135" t="s">
        <v>111</v>
      </c>
      <c r="C99" s="135"/>
      <c r="D99" s="30"/>
      <c r="E99" s="99">
        <v>1</v>
      </c>
      <c r="F99" s="96">
        <f t="shared" si="8"/>
        <v>0</v>
      </c>
      <c r="G99" s="96">
        <f t="shared" si="9"/>
        <v>0</v>
      </c>
      <c r="H99" s="96">
        <f t="shared" si="1"/>
        <v>0</v>
      </c>
      <c r="I99" s="33"/>
      <c r="J99" s="28"/>
      <c r="K99" s="38"/>
      <c r="L99" s="39"/>
      <c r="M99" s="39"/>
      <c r="N99" s="39"/>
      <c r="O99" s="100" t="str">
        <f t="shared" si="10"/>
        <v>0</v>
      </c>
      <c r="P99" s="39"/>
      <c r="Q99" s="40"/>
      <c r="R99" s="100">
        <f t="shared" si="11"/>
        <v>0</v>
      </c>
      <c r="S99" s="101" t="str">
        <f t="shared" ca="1" si="12"/>
        <v xml:space="preserve"> </v>
      </c>
    </row>
    <row r="100" spans="1:19" ht="12.75" customHeight="1" x14ac:dyDescent="0.2">
      <c r="A100" s="29" t="s">
        <v>235</v>
      </c>
      <c r="B100" s="135" t="s">
        <v>111</v>
      </c>
      <c r="C100" s="135"/>
      <c r="D100" s="30"/>
      <c r="E100" s="99">
        <v>1</v>
      </c>
      <c r="F100" s="96">
        <f t="shared" si="8"/>
        <v>0</v>
      </c>
      <c r="G100" s="96">
        <f t="shared" si="9"/>
        <v>0</v>
      </c>
      <c r="H100" s="96">
        <f t="shared" si="1"/>
        <v>0</v>
      </c>
      <c r="I100" s="33"/>
      <c r="J100" s="28"/>
      <c r="K100" s="38"/>
      <c r="L100" s="39"/>
      <c r="M100" s="39"/>
      <c r="N100" s="39"/>
      <c r="O100" s="100" t="str">
        <f t="shared" si="10"/>
        <v>0</v>
      </c>
      <c r="P100" s="39"/>
      <c r="Q100" s="40"/>
      <c r="R100" s="100">
        <f t="shared" si="11"/>
        <v>0</v>
      </c>
      <c r="S100" s="101" t="str">
        <f t="shared" ca="1" si="12"/>
        <v xml:space="preserve"> </v>
      </c>
    </row>
    <row r="101" spans="1:19" ht="12.75" customHeight="1" x14ac:dyDescent="0.2">
      <c r="A101" s="29" t="s">
        <v>236</v>
      </c>
      <c r="B101" s="135" t="s">
        <v>111</v>
      </c>
      <c r="C101" s="135"/>
      <c r="D101" s="30"/>
      <c r="E101" s="99">
        <v>1</v>
      </c>
      <c r="F101" s="96">
        <f t="shared" si="8"/>
        <v>0</v>
      </c>
      <c r="G101" s="96">
        <f t="shared" si="9"/>
        <v>0</v>
      </c>
      <c r="H101" s="96">
        <f t="shared" si="1"/>
        <v>0</v>
      </c>
      <c r="I101" s="33"/>
      <c r="J101" s="28"/>
      <c r="K101" s="38"/>
      <c r="L101" s="39"/>
      <c r="M101" s="39"/>
      <c r="N101" s="39"/>
      <c r="O101" s="100" t="str">
        <f t="shared" si="10"/>
        <v>0</v>
      </c>
      <c r="P101" s="39"/>
      <c r="Q101" s="40"/>
      <c r="R101" s="100">
        <f t="shared" si="11"/>
        <v>0</v>
      </c>
      <c r="S101" s="101" t="str">
        <f t="shared" ca="1" si="12"/>
        <v xml:space="preserve"> </v>
      </c>
    </row>
    <row r="102" spans="1:19" ht="12.75" customHeight="1" x14ac:dyDescent="0.2">
      <c r="A102" s="29" t="s">
        <v>237</v>
      </c>
      <c r="B102" s="135" t="s">
        <v>111</v>
      </c>
      <c r="C102" s="135"/>
      <c r="D102" s="30"/>
      <c r="E102" s="99">
        <v>1</v>
      </c>
      <c r="F102" s="96">
        <f t="shared" si="8"/>
        <v>0</v>
      </c>
      <c r="G102" s="96">
        <f t="shared" si="9"/>
        <v>0</v>
      </c>
      <c r="H102" s="96">
        <f t="shared" si="1"/>
        <v>0</v>
      </c>
      <c r="I102" s="33"/>
      <c r="J102" s="28"/>
      <c r="K102" s="38"/>
      <c r="L102" s="39"/>
      <c r="M102" s="39"/>
      <c r="N102" s="39"/>
      <c r="O102" s="100" t="str">
        <f t="shared" si="10"/>
        <v>0</v>
      </c>
      <c r="P102" s="39"/>
      <c r="Q102" s="40"/>
      <c r="R102" s="100">
        <f t="shared" si="11"/>
        <v>0</v>
      </c>
      <c r="S102" s="101" t="str">
        <f t="shared" ca="1" si="12"/>
        <v xml:space="preserve"> </v>
      </c>
    </row>
    <row r="103" spans="1:19" ht="12.75" customHeight="1" x14ac:dyDescent="0.2">
      <c r="A103" s="29" t="s">
        <v>238</v>
      </c>
      <c r="B103" s="135" t="s">
        <v>111</v>
      </c>
      <c r="C103" s="135"/>
      <c r="D103" s="30"/>
      <c r="E103" s="99">
        <v>1</v>
      </c>
      <c r="F103" s="96">
        <f t="shared" si="8"/>
        <v>0</v>
      </c>
      <c r="G103" s="96">
        <f t="shared" si="9"/>
        <v>0</v>
      </c>
      <c r="H103" s="96">
        <f t="shared" si="1"/>
        <v>0</v>
      </c>
      <c r="I103" s="33"/>
      <c r="J103" s="28"/>
      <c r="K103" s="38"/>
      <c r="L103" s="39"/>
      <c r="M103" s="39"/>
      <c r="N103" s="39"/>
      <c r="O103" s="100" t="str">
        <f t="shared" si="10"/>
        <v>0</v>
      </c>
      <c r="P103" s="39"/>
      <c r="Q103" s="40"/>
      <c r="R103" s="100">
        <f t="shared" si="11"/>
        <v>0</v>
      </c>
      <c r="S103" s="101" t="str">
        <f t="shared" ca="1" si="12"/>
        <v xml:space="preserve"> </v>
      </c>
    </row>
    <row r="104" spans="1:19" ht="12.75" customHeight="1" x14ac:dyDescent="0.2">
      <c r="A104" s="29" t="s">
        <v>239</v>
      </c>
      <c r="B104" s="135" t="s">
        <v>111</v>
      </c>
      <c r="C104" s="135"/>
      <c r="D104" s="30"/>
      <c r="E104" s="99">
        <v>1</v>
      </c>
      <c r="F104" s="96">
        <f t="shared" si="8"/>
        <v>0</v>
      </c>
      <c r="G104" s="96">
        <f t="shared" si="9"/>
        <v>0</v>
      </c>
      <c r="H104" s="96">
        <f t="shared" si="1"/>
        <v>0</v>
      </c>
      <c r="I104" s="33"/>
      <c r="J104" s="28"/>
      <c r="K104" s="38"/>
      <c r="L104" s="39"/>
      <c r="M104" s="39"/>
      <c r="N104" s="39"/>
      <c r="O104" s="100" t="str">
        <f t="shared" si="10"/>
        <v>0</v>
      </c>
      <c r="P104" s="39"/>
      <c r="Q104" s="40"/>
      <c r="R104" s="100">
        <f t="shared" si="11"/>
        <v>0</v>
      </c>
      <c r="S104" s="101" t="str">
        <f t="shared" ca="1" si="12"/>
        <v xml:space="preserve"> </v>
      </c>
    </row>
    <row r="105" spans="1:19" ht="12.75" customHeight="1" x14ac:dyDescent="0.2">
      <c r="A105" s="29" t="s">
        <v>240</v>
      </c>
      <c r="B105" s="135" t="s">
        <v>111</v>
      </c>
      <c r="C105" s="135"/>
      <c r="D105" s="30"/>
      <c r="E105" s="99">
        <v>1</v>
      </c>
      <c r="F105" s="96">
        <f t="shared" si="8"/>
        <v>0</v>
      </c>
      <c r="G105" s="96">
        <f t="shared" si="9"/>
        <v>0</v>
      </c>
      <c r="H105" s="96">
        <f t="shared" si="1"/>
        <v>0</v>
      </c>
      <c r="I105" s="33"/>
      <c r="J105" s="28"/>
      <c r="K105" s="38"/>
      <c r="L105" s="39"/>
      <c r="M105" s="39"/>
      <c r="N105" s="39"/>
      <c r="O105" s="100" t="str">
        <f t="shared" si="10"/>
        <v>0</v>
      </c>
      <c r="P105" s="39"/>
      <c r="Q105" s="40"/>
      <c r="R105" s="100">
        <f t="shared" si="11"/>
        <v>0</v>
      </c>
      <c r="S105" s="101" t="str">
        <f t="shared" ca="1" si="12"/>
        <v xml:space="preserve"> </v>
      </c>
    </row>
    <row r="106" spans="1:19" ht="12.75" customHeight="1" x14ac:dyDescent="0.2">
      <c r="A106" s="29" t="s">
        <v>241</v>
      </c>
      <c r="B106" s="135" t="s">
        <v>111</v>
      </c>
      <c r="C106" s="135"/>
      <c r="D106" s="30"/>
      <c r="E106" s="99">
        <v>1</v>
      </c>
      <c r="F106" s="96">
        <f t="shared" si="8"/>
        <v>0</v>
      </c>
      <c r="G106" s="96">
        <f t="shared" si="9"/>
        <v>0</v>
      </c>
      <c r="H106" s="96">
        <f t="shared" si="1"/>
        <v>0</v>
      </c>
      <c r="I106" s="33"/>
      <c r="J106" s="28"/>
      <c r="K106" s="38"/>
      <c r="L106" s="39"/>
      <c r="M106" s="39"/>
      <c r="N106" s="39"/>
      <c r="O106" s="100" t="str">
        <f t="shared" si="10"/>
        <v>0</v>
      </c>
      <c r="P106" s="39"/>
      <c r="Q106" s="40"/>
      <c r="R106" s="100">
        <f t="shared" si="11"/>
        <v>0</v>
      </c>
      <c r="S106" s="101" t="str">
        <f t="shared" ca="1" si="12"/>
        <v xml:space="preserve"> </v>
      </c>
    </row>
    <row r="107" spans="1:19" ht="12.75" customHeight="1" x14ac:dyDescent="0.2">
      <c r="A107" s="29" t="s">
        <v>242</v>
      </c>
      <c r="B107" s="135" t="s">
        <v>111</v>
      </c>
      <c r="C107" s="135"/>
      <c r="D107" s="30"/>
      <c r="E107" s="99">
        <v>1</v>
      </c>
      <c r="F107" s="96">
        <f t="shared" si="8"/>
        <v>0</v>
      </c>
      <c r="G107" s="96">
        <f t="shared" si="9"/>
        <v>0</v>
      </c>
      <c r="H107" s="96">
        <f t="shared" si="1"/>
        <v>0</v>
      </c>
      <c r="I107" s="33"/>
      <c r="J107" s="28"/>
      <c r="K107" s="38"/>
      <c r="L107" s="39"/>
      <c r="M107" s="39"/>
      <c r="N107" s="39"/>
      <c r="O107" s="100" t="str">
        <f t="shared" si="10"/>
        <v>0</v>
      </c>
      <c r="P107" s="39"/>
      <c r="Q107" s="40"/>
      <c r="R107" s="100">
        <f t="shared" si="11"/>
        <v>0</v>
      </c>
      <c r="S107" s="101" t="str">
        <f t="shared" ca="1" si="12"/>
        <v xml:space="preserve"> </v>
      </c>
    </row>
    <row r="108" spans="1:19" ht="12.75" customHeight="1" x14ac:dyDescent="0.2">
      <c r="A108" s="29" t="s">
        <v>243</v>
      </c>
      <c r="B108" s="135" t="s">
        <v>111</v>
      </c>
      <c r="C108" s="135"/>
      <c r="D108" s="30"/>
      <c r="E108" s="99">
        <v>1</v>
      </c>
      <c r="F108" s="96">
        <f t="shared" si="8"/>
        <v>0</v>
      </c>
      <c r="G108" s="96">
        <f t="shared" si="9"/>
        <v>0</v>
      </c>
      <c r="H108" s="96">
        <f t="shared" si="1"/>
        <v>0</v>
      </c>
      <c r="I108" s="33"/>
      <c r="J108" s="28"/>
      <c r="K108" s="38"/>
      <c r="L108" s="39"/>
      <c r="M108" s="39"/>
      <c r="N108" s="39"/>
      <c r="O108" s="100" t="str">
        <f t="shared" si="10"/>
        <v>0</v>
      </c>
      <c r="P108" s="39"/>
      <c r="Q108" s="40"/>
      <c r="R108" s="100">
        <f t="shared" si="11"/>
        <v>0</v>
      </c>
      <c r="S108" s="101" t="str">
        <f t="shared" ca="1" si="12"/>
        <v xml:space="preserve"> </v>
      </c>
    </row>
    <row r="109" spans="1:19" ht="12.75" customHeight="1" x14ac:dyDescent="0.2">
      <c r="A109" s="29" t="s">
        <v>244</v>
      </c>
      <c r="B109" s="135" t="s">
        <v>111</v>
      </c>
      <c r="C109" s="135"/>
      <c r="D109" s="30"/>
      <c r="E109" s="99">
        <v>1</v>
      </c>
      <c r="F109" s="96">
        <f t="shared" si="8"/>
        <v>0</v>
      </c>
      <c r="G109" s="96">
        <f t="shared" si="9"/>
        <v>0</v>
      </c>
      <c r="H109" s="96">
        <f t="shared" si="1"/>
        <v>0</v>
      </c>
      <c r="I109" s="33"/>
      <c r="J109" s="28"/>
      <c r="K109" s="38"/>
      <c r="L109" s="39"/>
      <c r="M109" s="39"/>
      <c r="N109" s="39"/>
      <c r="O109" s="100" t="str">
        <f t="shared" si="10"/>
        <v>0</v>
      </c>
      <c r="P109" s="39"/>
      <c r="Q109" s="40"/>
      <c r="R109" s="100">
        <f t="shared" si="11"/>
        <v>0</v>
      </c>
      <c r="S109" s="101" t="str">
        <f t="shared" ca="1" si="12"/>
        <v xml:space="preserve"> </v>
      </c>
    </row>
    <row r="110" spans="1:19" ht="12.75" customHeight="1" x14ac:dyDescent="0.2">
      <c r="A110" s="29" t="s">
        <v>245</v>
      </c>
      <c r="B110" s="135" t="s">
        <v>111</v>
      </c>
      <c r="C110" s="135"/>
      <c r="D110" s="30"/>
      <c r="E110" s="99">
        <v>1</v>
      </c>
      <c r="F110" s="96">
        <f t="shared" si="8"/>
        <v>0</v>
      </c>
      <c r="G110" s="96">
        <f t="shared" si="9"/>
        <v>0</v>
      </c>
      <c r="H110" s="96">
        <f t="shared" si="1"/>
        <v>0</v>
      </c>
      <c r="I110" s="33"/>
      <c r="J110" s="28"/>
      <c r="K110" s="38"/>
      <c r="L110" s="39"/>
      <c r="M110" s="39"/>
      <c r="N110" s="39"/>
      <c r="O110" s="100" t="str">
        <f t="shared" si="10"/>
        <v>0</v>
      </c>
      <c r="P110" s="39"/>
      <c r="Q110" s="40"/>
      <c r="R110" s="100">
        <f t="shared" si="11"/>
        <v>0</v>
      </c>
      <c r="S110" s="101" t="str">
        <f t="shared" ca="1" si="12"/>
        <v xml:space="preserve"> </v>
      </c>
    </row>
    <row r="111" spans="1:19" ht="12.75" customHeight="1" x14ac:dyDescent="0.2">
      <c r="A111" s="29" t="s">
        <v>246</v>
      </c>
      <c r="B111" s="135" t="s">
        <v>111</v>
      </c>
      <c r="C111" s="135"/>
      <c r="D111" s="30"/>
      <c r="E111" s="99">
        <v>1</v>
      </c>
      <c r="F111" s="96">
        <f t="shared" si="8"/>
        <v>0</v>
      </c>
      <c r="G111" s="96">
        <f t="shared" si="9"/>
        <v>0</v>
      </c>
      <c r="H111" s="96">
        <f t="shared" si="1"/>
        <v>0</v>
      </c>
      <c r="I111" s="33"/>
      <c r="J111" s="28"/>
      <c r="K111" s="38"/>
      <c r="L111" s="39"/>
      <c r="M111" s="39"/>
      <c r="N111" s="39"/>
      <c r="O111" s="100" t="str">
        <f t="shared" si="10"/>
        <v>0</v>
      </c>
      <c r="P111" s="39"/>
      <c r="Q111" s="40"/>
      <c r="R111" s="100">
        <f t="shared" si="11"/>
        <v>0</v>
      </c>
      <c r="S111" s="101" t="str">
        <f t="shared" ca="1" si="12"/>
        <v xml:space="preserve"> </v>
      </c>
    </row>
    <row r="112" spans="1:19" ht="12.75" customHeight="1" x14ac:dyDescent="0.2">
      <c r="A112" s="29" t="s">
        <v>247</v>
      </c>
      <c r="B112" s="135" t="s">
        <v>111</v>
      </c>
      <c r="C112" s="135"/>
      <c r="D112" s="30"/>
      <c r="E112" s="99">
        <v>1</v>
      </c>
      <c r="F112" s="96">
        <f t="shared" si="8"/>
        <v>0</v>
      </c>
      <c r="G112" s="96">
        <f t="shared" si="9"/>
        <v>0</v>
      </c>
      <c r="H112" s="96">
        <f t="shared" si="1"/>
        <v>0</v>
      </c>
      <c r="I112" s="33"/>
      <c r="J112" s="28"/>
      <c r="K112" s="38"/>
      <c r="L112" s="39"/>
      <c r="M112" s="39"/>
      <c r="N112" s="39"/>
      <c r="O112" s="100" t="str">
        <f t="shared" si="10"/>
        <v>0</v>
      </c>
      <c r="P112" s="39"/>
      <c r="Q112" s="40"/>
      <c r="R112" s="100">
        <f t="shared" si="11"/>
        <v>0</v>
      </c>
      <c r="S112" s="101" t="str">
        <f t="shared" ca="1" si="12"/>
        <v xml:space="preserve"> </v>
      </c>
    </row>
    <row r="113" spans="1:11" ht="57" customHeight="1" x14ac:dyDescent="0.2">
      <c r="A113" s="34" t="s">
        <v>71</v>
      </c>
      <c r="B113" s="174" t="s">
        <v>79</v>
      </c>
      <c r="C113" s="175"/>
      <c r="D113" s="175"/>
      <c r="E113" s="175"/>
      <c r="F113" s="176"/>
      <c r="G113" s="97">
        <f>SUM(G114:G163)</f>
        <v>0</v>
      </c>
      <c r="H113" s="97">
        <f>SUM(H114:H163)</f>
        <v>0</v>
      </c>
      <c r="I113" s="41"/>
      <c r="J113" s="28"/>
      <c r="K113" s="37" t="s">
        <v>176</v>
      </c>
    </row>
    <row r="114" spans="1:11" x14ac:dyDescent="0.2">
      <c r="A114" s="150" t="s">
        <v>177</v>
      </c>
      <c r="B114" s="159" t="s">
        <v>107</v>
      </c>
      <c r="C114" s="33" t="s">
        <v>108</v>
      </c>
      <c r="D114" s="162" t="s">
        <v>5</v>
      </c>
      <c r="E114" s="165"/>
      <c r="F114" s="153" t="str">
        <f>IFERROR(ROUND(AVERAGE(K114:K118),2),"0")</f>
        <v>0</v>
      </c>
      <c r="G114" s="153">
        <f>ROUND(E114*F114,2)</f>
        <v>0</v>
      </c>
      <c r="H114" s="153">
        <f>ROUND(G114*$D$7,2)</f>
        <v>0</v>
      </c>
      <c r="I114" s="156"/>
      <c r="J114" s="42"/>
      <c r="K114" s="39"/>
    </row>
    <row r="115" spans="1:11" x14ac:dyDescent="0.2">
      <c r="A115" s="151"/>
      <c r="B115" s="160"/>
      <c r="C115" s="33" t="s">
        <v>108</v>
      </c>
      <c r="D115" s="163"/>
      <c r="E115" s="166"/>
      <c r="F115" s="154"/>
      <c r="G115" s="154"/>
      <c r="H115" s="154"/>
      <c r="I115" s="157"/>
      <c r="J115" s="42"/>
      <c r="K115" s="39"/>
    </row>
    <row r="116" spans="1:11" x14ac:dyDescent="0.2">
      <c r="A116" s="151"/>
      <c r="B116" s="160"/>
      <c r="C116" s="33" t="s">
        <v>108</v>
      </c>
      <c r="D116" s="163"/>
      <c r="E116" s="166"/>
      <c r="F116" s="154"/>
      <c r="G116" s="154"/>
      <c r="H116" s="154"/>
      <c r="I116" s="157"/>
      <c r="J116" s="42"/>
      <c r="K116" s="39"/>
    </row>
    <row r="117" spans="1:11" x14ac:dyDescent="0.2">
      <c r="A117" s="151"/>
      <c r="B117" s="160"/>
      <c r="C117" s="33" t="s">
        <v>108</v>
      </c>
      <c r="D117" s="163"/>
      <c r="E117" s="166"/>
      <c r="F117" s="154"/>
      <c r="G117" s="154"/>
      <c r="H117" s="154"/>
      <c r="I117" s="157"/>
      <c r="J117" s="42"/>
      <c r="K117" s="39"/>
    </row>
    <row r="118" spans="1:11" x14ac:dyDescent="0.2">
      <c r="A118" s="152"/>
      <c r="B118" s="161"/>
      <c r="C118" s="33" t="s">
        <v>108</v>
      </c>
      <c r="D118" s="164"/>
      <c r="E118" s="167"/>
      <c r="F118" s="155"/>
      <c r="G118" s="155"/>
      <c r="H118" s="155"/>
      <c r="I118" s="158"/>
      <c r="J118" s="42"/>
      <c r="K118" s="39"/>
    </row>
    <row r="119" spans="1:11" x14ac:dyDescent="0.2">
      <c r="A119" s="150" t="s">
        <v>178</v>
      </c>
      <c r="B119" s="159" t="s">
        <v>107</v>
      </c>
      <c r="C119" s="33" t="s">
        <v>108</v>
      </c>
      <c r="D119" s="162" t="s">
        <v>5</v>
      </c>
      <c r="E119" s="165"/>
      <c r="F119" s="153" t="str">
        <f t="shared" ref="F119" si="13">IFERROR(ROUND(AVERAGE(K119:K123),2),"0")</f>
        <v>0</v>
      </c>
      <c r="G119" s="153">
        <f>ROUND(E119*F119,2)</f>
        <v>0</v>
      </c>
      <c r="H119" s="153">
        <f>ROUND(G119*$D$7,2)</f>
        <v>0</v>
      </c>
      <c r="I119" s="156"/>
      <c r="J119" s="42"/>
      <c r="K119" s="39"/>
    </row>
    <row r="120" spans="1:11" x14ac:dyDescent="0.2">
      <c r="A120" s="151"/>
      <c r="B120" s="160"/>
      <c r="C120" s="33" t="s">
        <v>108</v>
      </c>
      <c r="D120" s="163"/>
      <c r="E120" s="166"/>
      <c r="F120" s="154"/>
      <c r="G120" s="154"/>
      <c r="H120" s="154"/>
      <c r="I120" s="157"/>
      <c r="J120" s="42"/>
      <c r="K120" s="39"/>
    </row>
    <row r="121" spans="1:11" x14ac:dyDescent="0.2">
      <c r="A121" s="151"/>
      <c r="B121" s="160"/>
      <c r="C121" s="33" t="s">
        <v>108</v>
      </c>
      <c r="D121" s="163"/>
      <c r="E121" s="166"/>
      <c r="F121" s="154"/>
      <c r="G121" s="154"/>
      <c r="H121" s="154"/>
      <c r="I121" s="157"/>
      <c r="J121" s="42"/>
      <c r="K121" s="39"/>
    </row>
    <row r="122" spans="1:11" x14ac:dyDescent="0.2">
      <c r="A122" s="151"/>
      <c r="B122" s="160"/>
      <c r="C122" s="33" t="s">
        <v>108</v>
      </c>
      <c r="D122" s="163"/>
      <c r="E122" s="166"/>
      <c r="F122" s="154"/>
      <c r="G122" s="154"/>
      <c r="H122" s="154"/>
      <c r="I122" s="157"/>
      <c r="J122" s="42"/>
      <c r="K122" s="39"/>
    </row>
    <row r="123" spans="1:11" x14ac:dyDescent="0.2">
      <c r="A123" s="152"/>
      <c r="B123" s="161"/>
      <c r="C123" s="33" t="s">
        <v>108</v>
      </c>
      <c r="D123" s="164"/>
      <c r="E123" s="167"/>
      <c r="F123" s="155"/>
      <c r="G123" s="155"/>
      <c r="H123" s="155"/>
      <c r="I123" s="158"/>
      <c r="J123" s="42"/>
      <c r="K123" s="39"/>
    </row>
    <row r="124" spans="1:11" x14ac:dyDescent="0.2">
      <c r="A124" s="150" t="s">
        <v>179</v>
      </c>
      <c r="B124" s="159" t="s">
        <v>107</v>
      </c>
      <c r="C124" s="33" t="s">
        <v>108</v>
      </c>
      <c r="D124" s="162" t="s">
        <v>5</v>
      </c>
      <c r="E124" s="165"/>
      <c r="F124" s="153" t="str">
        <f t="shared" ref="F124" si="14">IFERROR(ROUND(AVERAGE(K124:K128),2),"0")</f>
        <v>0</v>
      </c>
      <c r="G124" s="153">
        <f>ROUND(E124*F124,2)</f>
        <v>0</v>
      </c>
      <c r="H124" s="153">
        <f>ROUND(G124*$D$7,2)</f>
        <v>0</v>
      </c>
      <c r="I124" s="156"/>
      <c r="J124" s="42"/>
      <c r="K124" s="39"/>
    </row>
    <row r="125" spans="1:11" x14ac:dyDescent="0.2">
      <c r="A125" s="151"/>
      <c r="B125" s="160"/>
      <c r="C125" s="33" t="s">
        <v>108</v>
      </c>
      <c r="D125" s="163"/>
      <c r="E125" s="166"/>
      <c r="F125" s="154"/>
      <c r="G125" s="154"/>
      <c r="H125" s="154"/>
      <c r="I125" s="157"/>
      <c r="J125" s="42"/>
      <c r="K125" s="39"/>
    </row>
    <row r="126" spans="1:11" x14ac:dyDescent="0.2">
      <c r="A126" s="151"/>
      <c r="B126" s="160"/>
      <c r="C126" s="33" t="s">
        <v>108</v>
      </c>
      <c r="D126" s="163"/>
      <c r="E126" s="166"/>
      <c r="F126" s="154"/>
      <c r="G126" s="154"/>
      <c r="H126" s="154"/>
      <c r="I126" s="157"/>
      <c r="J126" s="42"/>
      <c r="K126" s="39"/>
    </row>
    <row r="127" spans="1:11" x14ac:dyDescent="0.2">
      <c r="A127" s="151"/>
      <c r="B127" s="160"/>
      <c r="C127" s="33" t="s">
        <v>108</v>
      </c>
      <c r="D127" s="163"/>
      <c r="E127" s="166"/>
      <c r="F127" s="154"/>
      <c r="G127" s="154"/>
      <c r="H127" s="154"/>
      <c r="I127" s="157"/>
      <c r="J127" s="42"/>
      <c r="K127" s="39"/>
    </row>
    <row r="128" spans="1:11" x14ac:dyDescent="0.2">
      <c r="A128" s="152"/>
      <c r="B128" s="161"/>
      <c r="C128" s="33" t="s">
        <v>108</v>
      </c>
      <c r="D128" s="164"/>
      <c r="E128" s="167"/>
      <c r="F128" s="155"/>
      <c r="G128" s="155"/>
      <c r="H128" s="155"/>
      <c r="I128" s="158"/>
      <c r="J128" s="42"/>
      <c r="K128" s="39"/>
    </row>
    <row r="129" spans="1:11" x14ac:dyDescent="0.2">
      <c r="A129" s="150" t="s">
        <v>180</v>
      </c>
      <c r="B129" s="159" t="s">
        <v>107</v>
      </c>
      <c r="C129" s="33" t="s">
        <v>108</v>
      </c>
      <c r="D129" s="162" t="s">
        <v>5</v>
      </c>
      <c r="E129" s="165"/>
      <c r="F129" s="153" t="str">
        <f t="shared" ref="F129" si="15">IFERROR(ROUND(AVERAGE(K129:K133),2),"0")</f>
        <v>0</v>
      </c>
      <c r="G129" s="153">
        <f>ROUND(E129*F129,2)</f>
        <v>0</v>
      </c>
      <c r="H129" s="153">
        <f>ROUND(G129*$D$7,2)</f>
        <v>0</v>
      </c>
      <c r="I129" s="156"/>
      <c r="J129" s="42"/>
      <c r="K129" s="39"/>
    </row>
    <row r="130" spans="1:11" x14ac:dyDescent="0.2">
      <c r="A130" s="151"/>
      <c r="B130" s="160"/>
      <c r="C130" s="33" t="s">
        <v>108</v>
      </c>
      <c r="D130" s="163"/>
      <c r="E130" s="166"/>
      <c r="F130" s="154"/>
      <c r="G130" s="154"/>
      <c r="H130" s="154"/>
      <c r="I130" s="157"/>
      <c r="J130" s="42"/>
      <c r="K130" s="39"/>
    </row>
    <row r="131" spans="1:11" x14ac:dyDescent="0.2">
      <c r="A131" s="151"/>
      <c r="B131" s="160"/>
      <c r="C131" s="33" t="s">
        <v>108</v>
      </c>
      <c r="D131" s="163"/>
      <c r="E131" s="166"/>
      <c r="F131" s="154"/>
      <c r="G131" s="154"/>
      <c r="H131" s="154"/>
      <c r="I131" s="157"/>
      <c r="J131" s="42"/>
      <c r="K131" s="39"/>
    </row>
    <row r="132" spans="1:11" x14ac:dyDescent="0.2">
      <c r="A132" s="151"/>
      <c r="B132" s="160"/>
      <c r="C132" s="33" t="s">
        <v>108</v>
      </c>
      <c r="D132" s="163"/>
      <c r="E132" s="166"/>
      <c r="F132" s="154"/>
      <c r="G132" s="154"/>
      <c r="H132" s="154"/>
      <c r="I132" s="157"/>
      <c r="J132" s="42"/>
      <c r="K132" s="39"/>
    </row>
    <row r="133" spans="1:11" x14ac:dyDescent="0.2">
      <c r="A133" s="152"/>
      <c r="B133" s="161"/>
      <c r="C133" s="33" t="s">
        <v>108</v>
      </c>
      <c r="D133" s="164"/>
      <c r="E133" s="167"/>
      <c r="F133" s="155"/>
      <c r="G133" s="155"/>
      <c r="H133" s="155"/>
      <c r="I133" s="158"/>
      <c r="J133" s="42"/>
      <c r="K133" s="39"/>
    </row>
    <row r="134" spans="1:11" x14ac:dyDescent="0.2">
      <c r="A134" s="150" t="s">
        <v>181</v>
      </c>
      <c r="B134" s="159" t="s">
        <v>107</v>
      </c>
      <c r="C134" s="33" t="s">
        <v>108</v>
      </c>
      <c r="D134" s="162" t="s">
        <v>5</v>
      </c>
      <c r="E134" s="165"/>
      <c r="F134" s="153" t="str">
        <f t="shared" ref="F134" si="16">IFERROR(ROUND(AVERAGE(K134:K138),2),"0")</f>
        <v>0</v>
      </c>
      <c r="G134" s="153">
        <f>ROUND(E134*F134,2)</f>
        <v>0</v>
      </c>
      <c r="H134" s="153">
        <f>ROUND(G134*$D$7,2)</f>
        <v>0</v>
      </c>
      <c r="I134" s="156"/>
      <c r="J134" s="42"/>
      <c r="K134" s="39"/>
    </row>
    <row r="135" spans="1:11" x14ac:dyDescent="0.2">
      <c r="A135" s="151"/>
      <c r="B135" s="160"/>
      <c r="C135" s="33" t="s">
        <v>108</v>
      </c>
      <c r="D135" s="163"/>
      <c r="E135" s="166"/>
      <c r="F135" s="154"/>
      <c r="G135" s="154"/>
      <c r="H135" s="154"/>
      <c r="I135" s="157"/>
      <c r="J135" s="42"/>
      <c r="K135" s="39"/>
    </row>
    <row r="136" spans="1:11" x14ac:dyDescent="0.2">
      <c r="A136" s="151"/>
      <c r="B136" s="160"/>
      <c r="C136" s="33" t="s">
        <v>108</v>
      </c>
      <c r="D136" s="163"/>
      <c r="E136" s="166"/>
      <c r="F136" s="154"/>
      <c r="G136" s="154"/>
      <c r="H136" s="154"/>
      <c r="I136" s="157"/>
      <c r="J136" s="42"/>
      <c r="K136" s="39"/>
    </row>
    <row r="137" spans="1:11" x14ac:dyDescent="0.2">
      <c r="A137" s="151"/>
      <c r="B137" s="160"/>
      <c r="C137" s="33" t="s">
        <v>108</v>
      </c>
      <c r="D137" s="163"/>
      <c r="E137" s="166"/>
      <c r="F137" s="154"/>
      <c r="G137" s="154"/>
      <c r="H137" s="154"/>
      <c r="I137" s="157"/>
      <c r="J137" s="42"/>
      <c r="K137" s="39"/>
    </row>
    <row r="138" spans="1:11" x14ac:dyDescent="0.2">
      <c r="A138" s="152"/>
      <c r="B138" s="161"/>
      <c r="C138" s="33" t="s">
        <v>108</v>
      </c>
      <c r="D138" s="164"/>
      <c r="E138" s="167"/>
      <c r="F138" s="155"/>
      <c r="G138" s="155"/>
      <c r="H138" s="155"/>
      <c r="I138" s="158"/>
      <c r="J138" s="42"/>
      <c r="K138" s="39"/>
    </row>
    <row r="139" spans="1:11" x14ac:dyDescent="0.2">
      <c r="A139" s="150" t="s">
        <v>182</v>
      </c>
      <c r="B139" s="159" t="s">
        <v>107</v>
      </c>
      <c r="C139" s="33" t="s">
        <v>108</v>
      </c>
      <c r="D139" s="162" t="s">
        <v>5</v>
      </c>
      <c r="E139" s="165"/>
      <c r="F139" s="153" t="str">
        <f t="shared" ref="F139" si="17">IFERROR(ROUND(AVERAGE(K139:K143),2),"0")</f>
        <v>0</v>
      </c>
      <c r="G139" s="153">
        <f>ROUND(E139*F139,2)</f>
        <v>0</v>
      </c>
      <c r="H139" s="153">
        <f>ROUND(G139*$D$7,2)</f>
        <v>0</v>
      </c>
      <c r="I139" s="156"/>
      <c r="J139" s="42"/>
      <c r="K139" s="39"/>
    </row>
    <row r="140" spans="1:11" x14ac:dyDescent="0.2">
      <c r="A140" s="151"/>
      <c r="B140" s="160"/>
      <c r="C140" s="33" t="s">
        <v>108</v>
      </c>
      <c r="D140" s="163"/>
      <c r="E140" s="166"/>
      <c r="F140" s="154"/>
      <c r="G140" s="154"/>
      <c r="H140" s="154"/>
      <c r="I140" s="157"/>
      <c r="J140" s="42"/>
      <c r="K140" s="39"/>
    </row>
    <row r="141" spans="1:11" x14ac:dyDescent="0.2">
      <c r="A141" s="151"/>
      <c r="B141" s="160"/>
      <c r="C141" s="33" t="s">
        <v>108</v>
      </c>
      <c r="D141" s="163"/>
      <c r="E141" s="166"/>
      <c r="F141" s="154"/>
      <c r="G141" s="154"/>
      <c r="H141" s="154"/>
      <c r="I141" s="157"/>
      <c r="J141" s="42"/>
      <c r="K141" s="39"/>
    </row>
    <row r="142" spans="1:11" x14ac:dyDescent="0.2">
      <c r="A142" s="151"/>
      <c r="B142" s="160"/>
      <c r="C142" s="33" t="s">
        <v>108</v>
      </c>
      <c r="D142" s="163"/>
      <c r="E142" s="166"/>
      <c r="F142" s="154"/>
      <c r="G142" s="154"/>
      <c r="H142" s="154"/>
      <c r="I142" s="157"/>
      <c r="J142" s="42"/>
      <c r="K142" s="39"/>
    </row>
    <row r="143" spans="1:11" x14ac:dyDescent="0.2">
      <c r="A143" s="152"/>
      <c r="B143" s="161"/>
      <c r="C143" s="33" t="s">
        <v>108</v>
      </c>
      <c r="D143" s="164"/>
      <c r="E143" s="167"/>
      <c r="F143" s="155"/>
      <c r="G143" s="155"/>
      <c r="H143" s="155"/>
      <c r="I143" s="158"/>
      <c r="J143" s="42"/>
      <c r="K143" s="39"/>
    </row>
    <row r="144" spans="1:11" x14ac:dyDescent="0.2">
      <c r="A144" s="150" t="s">
        <v>183</v>
      </c>
      <c r="B144" s="159" t="s">
        <v>107</v>
      </c>
      <c r="C144" s="33" t="s">
        <v>108</v>
      </c>
      <c r="D144" s="162" t="s">
        <v>5</v>
      </c>
      <c r="E144" s="165"/>
      <c r="F144" s="153" t="str">
        <f t="shared" ref="F144" si="18">IFERROR(ROUND(AVERAGE(K144:K148),2),"0")</f>
        <v>0</v>
      </c>
      <c r="G144" s="153">
        <f>ROUND(E144*F144,2)</f>
        <v>0</v>
      </c>
      <c r="H144" s="153">
        <f>ROUND(G144*$D$7,2)</f>
        <v>0</v>
      </c>
      <c r="I144" s="156"/>
      <c r="J144" s="42"/>
      <c r="K144" s="39"/>
    </row>
    <row r="145" spans="1:11" x14ac:dyDescent="0.2">
      <c r="A145" s="151"/>
      <c r="B145" s="160"/>
      <c r="C145" s="33" t="s">
        <v>108</v>
      </c>
      <c r="D145" s="163"/>
      <c r="E145" s="166"/>
      <c r="F145" s="154"/>
      <c r="G145" s="154"/>
      <c r="H145" s="154"/>
      <c r="I145" s="157"/>
      <c r="J145" s="42"/>
      <c r="K145" s="39"/>
    </row>
    <row r="146" spans="1:11" x14ac:dyDescent="0.2">
      <c r="A146" s="151"/>
      <c r="B146" s="160"/>
      <c r="C146" s="33" t="s">
        <v>108</v>
      </c>
      <c r="D146" s="163"/>
      <c r="E146" s="166"/>
      <c r="F146" s="154"/>
      <c r="G146" s="154"/>
      <c r="H146" s="154"/>
      <c r="I146" s="157"/>
      <c r="J146" s="42"/>
      <c r="K146" s="39"/>
    </row>
    <row r="147" spans="1:11" x14ac:dyDescent="0.2">
      <c r="A147" s="151"/>
      <c r="B147" s="160"/>
      <c r="C147" s="33" t="s">
        <v>108</v>
      </c>
      <c r="D147" s="163"/>
      <c r="E147" s="166"/>
      <c r="F147" s="154"/>
      <c r="G147" s="154"/>
      <c r="H147" s="154"/>
      <c r="I147" s="157"/>
      <c r="J147" s="42"/>
      <c r="K147" s="39"/>
    </row>
    <row r="148" spans="1:11" x14ac:dyDescent="0.2">
      <c r="A148" s="152"/>
      <c r="B148" s="161"/>
      <c r="C148" s="33" t="s">
        <v>108</v>
      </c>
      <c r="D148" s="164"/>
      <c r="E148" s="167"/>
      <c r="F148" s="155"/>
      <c r="G148" s="155"/>
      <c r="H148" s="155"/>
      <c r="I148" s="158"/>
      <c r="J148" s="42"/>
      <c r="K148" s="39"/>
    </row>
    <row r="149" spans="1:11" x14ac:dyDescent="0.2">
      <c r="A149" s="150" t="s">
        <v>184</v>
      </c>
      <c r="B149" s="159" t="s">
        <v>107</v>
      </c>
      <c r="C149" s="33" t="s">
        <v>108</v>
      </c>
      <c r="D149" s="162" t="s">
        <v>5</v>
      </c>
      <c r="E149" s="165"/>
      <c r="F149" s="153" t="str">
        <f t="shared" ref="F149" si="19">IFERROR(ROUND(AVERAGE(K149:K153),2),"0")</f>
        <v>0</v>
      </c>
      <c r="G149" s="153">
        <f>ROUND(E149*F149,2)</f>
        <v>0</v>
      </c>
      <c r="H149" s="153">
        <f>ROUND(G149*$D$7,2)</f>
        <v>0</v>
      </c>
      <c r="I149" s="156"/>
      <c r="J149" s="42"/>
      <c r="K149" s="39"/>
    </row>
    <row r="150" spans="1:11" x14ac:dyDescent="0.2">
      <c r="A150" s="151"/>
      <c r="B150" s="160"/>
      <c r="C150" s="33" t="s">
        <v>108</v>
      </c>
      <c r="D150" s="163"/>
      <c r="E150" s="166"/>
      <c r="F150" s="154"/>
      <c r="G150" s="154"/>
      <c r="H150" s="154"/>
      <c r="I150" s="157"/>
      <c r="J150" s="42"/>
      <c r="K150" s="39"/>
    </row>
    <row r="151" spans="1:11" x14ac:dyDescent="0.2">
      <c r="A151" s="151"/>
      <c r="B151" s="160"/>
      <c r="C151" s="33" t="s">
        <v>108</v>
      </c>
      <c r="D151" s="163"/>
      <c r="E151" s="166"/>
      <c r="F151" s="154"/>
      <c r="G151" s="154"/>
      <c r="H151" s="154"/>
      <c r="I151" s="157"/>
      <c r="J151" s="42"/>
      <c r="K151" s="39"/>
    </row>
    <row r="152" spans="1:11" x14ac:dyDescent="0.2">
      <c r="A152" s="151"/>
      <c r="B152" s="160"/>
      <c r="C152" s="33" t="s">
        <v>108</v>
      </c>
      <c r="D152" s="163"/>
      <c r="E152" s="166"/>
      <c r="F152" s="154"/>
      <c r="G152" s="154"/>
      <c r="H152" s="154"/>
      <c r="I152" s="157"/>
      <c r="J152" s="42"/>
      <c r="K152" s="39"/>
    </row>
    <row r="153" spans="1:11" x14ac:dyDescent="0.2">
      <c r="A153" s="152"/>
      <c r="B153" s="161"/>
      <c r="C153" s="33" t="s">
        <v>108</v>
      </c>
      <c r="D153" s="164"/>
      <c r="E153" s="167"/>
      <c r="F153" s="155"/>
      <c r="G153" s="155"/>
      <c r="H153" s="155"/>
      <c r="I153" s="158"/>
      <c r="J153" s="42"/>
      <c r="K153" s="39"/>
    </row>
    <row r="154" spans="1:11" x14ac:dyDescent="0.2">
      <c r="A154" s="150" t="s">
        <v>185</v>
      </c>
      <c r="B154" s="159" t="s">
        <v>107</v>
      </c>
      <c r="C154" s="33" t="s">
        <v>108</v>
      </c>
      <c r="D154" s="162" t="s">
        <v>5</v>
      </c>
      <c r="E154" s="165"/>
      <c r="F154" s="153" t="str">
        <f t="shared" ref="F154" si="20">IFERROR(ROUND(AVERAGE(K154:K158),2),"0")</f>
        <v>0</v>
      </c>
      <c r="G154" s="153">
        <f>ROUND(E154*F154,2)</f>
        <v>0</v>
      </c>
      <c r="H154" s="153">
        <f>ROUND(G154*$D$7,2)</f>
        <v>0</v>
      </c>
      <c r="I154" s="156"/>
      <c r="J154" s="42"/>
      <c r="K154" s="39"/>
    </row>
    <row r="155" spans="1:11" x14ac:dyDescent="0.2">
      <c r="A155" s="151"/>
      <c r="B155" s="160"/>
      <c r="C155" s="33" t="s">
        <v>108</v>
      </c>
      <c r="D155" s="163"/>
      <c r="E155" s="166"/>
      <c r="F155" s="154"/>
      <c r="G155" s="154"/>
      <c r="H155" s="154"/>
      <c r="I155" s="157"/>
      <c r="J155" s="42"/>
      <c r="K155" s="39"/>
    </row>
    <row r="156" spans="1:11" x14ac:dyDescent="0.2">
      <c r="A156" s="151"/>
      <c r="B156" s="160"/>
      <c r="C156" s="33" t="s">
        <v>108</v>
      </c>
      <c r="D156" s="163"/>
      <c r="E156" s="166"/>
      <c r="F156" s="154"/>
      <c r="G156" s="154"/>
      <c r="H156" s="154"/>
      <c r="I156" s="157"/>
      <c r="J156" s="42"/>
      <c r="K156" s="39"/>
    </row>
    <row r="157" spans="1:11" x14ac:dyDescent="0.2">
      <c r="A157" s="151"/>
      <c r="B157" s="160"/>
      <c r="C157" s="33" t="s">
        <v>108</v>
      </c>
      <c r="D157" s="163"/>
      <c r="E157" s="166"/>
      <c r="F157" s="154"/>
      <c r="G157" s="154"/>
      <c r="H157" s="154"/>
      <c r="I157" s="157"/>
      <c r="J157" s="42"/>
      <c r="K157" s="39"/>
    </row>
    <row r="158" spans="1:11" x14ac:dyDescent="0.2">
      <c r="A158" s="152"/>
      <c r="B158" s="161"/>
      <c r="C158" s="33" t="s">
        <v>108</v>
      </c>
      <c r="D158" s="164"/>
      <c r="E158" s="167"/>
      <c r="F158" s="155"/>
      <c r="G158" s="155"/>
      <c r="H158" s="155"/>
      <c r="I158" s="158"/>
      <c r="J158" s="42"/>
      <c r="K158" s="39"/>
    </row>
    <row r="159" spans="1:11" x14ac:dyDescent="0.2">
      <c r="A159" s="150" t="s">
        <v>186</v>
      </c>
      <c r="B159" s="159" t="s">
        <v>107</v>
      </c>
      <c r="C159" s="33" t="s">
        <v>108</v>
      </c>
      <c r="D159" s="162" t="s">
        <v>5</v>
      </c>
      <c r="E159" s="165"/>
      <c r="F159" s="153" t="str">
        <f t="shared" ref="F159" si="21">IFERROR(ROUND(AVERAGE(K159:K163),2),"0")</f>
        <v>0</v>
      </c>
      <c r="G159" s="153">
        <f>ROUND(E159*F159,2)</f>
        <v>0</v>
      </c>
      <c r="H159" s="153">
        <f>ROUND(G159*$D$7,2)</f>
        <v>0</v>
      </c>
      <c r="I159" s="156"/>
      <c r="J159" s="42"/>
      <c r="K159" s="39"/>
    </row>
    <row r="160" spans="1:11" x14ac:dyDescent="0.2">
      <c r="A160" s="151"/>
      <c r="B160" s="160"/>
      <c r="C160" s="33" t="s">
        <v>108</v>
      </c>
      <c r="D160" s="163"/>
      <c r="E160" s="166"/>
      <c r="F160" s="154"/>
      <c r="G160" s="154"/>
      <c r="H160" s="154"/>
      <c r="I160" s="157"/>
      <c r="J160" s="42"/>
      <c r="K160" s="39"/>
    </row>
    <row r="161" spans="1:11" x14ac:dyDescent="0.2">
      <c r="A161" s="151"/>
      <c r="B161" s="160"/>
      <c r="C161" s="33" t="s">
        <v>108</v>
      </c>
      <c r="D161" s="163"/>
      <c r="E161" s="166"/>
      <c r="F161" s="154"/>
      <c r="G161" s="154"/>
      <c r="H161" s="154"/>
      <c r="I161" s="157"/>
      <c r="J161" s="42"/>
      <c r="K161" s="39"/>
    </row>
    <row r="162" spans="1:11" x14ac:dyDescent="0.2">
      <c r="A162" s="151"/>
      <c r="B162" s="160"/>
      <c r="C162" s="33" t="s">
        <v>108</v>
      </c>
      <c r="D162" s="163"/>
      <c r="E162" s="166"/>
      <c r="F162" s="154"/>
      <c r="G162" s="154"/>
      <c r="H162" s="154"/>
      <c r="I162" s="157"/>
      <c r="J162" s="42"/>
      <c r="K162" s="39"/>
    </row>
    <row r="163" spans="1:11" x14ac:dyDescent="0.2">
      <c r="A163" s="152"/>
      <c r="B163" s="161"/>
      <c r="C163" s="33" t="s">
        <v>108</v>
      </c>
      <c r="D163" s="164"/>
      <c r="E163" s="167"/>
      <c r="F163" s="155"/>
      <c r="G163" s="155"/>
      <c r="H163" s="155"/>
      <c r="I163" s="158"/>
      <c r="J163" s="42"/>
      <c r="K163" s="39"/>
    </row>
    <row r="164" spans="1:11" ht="12.75" customHeight="1" x14ac:dyDescent="0.2">
      <c r="A164" s="34" t="s">
        <v>93</v>
      </c>
      <c r="B164" s="174" t="s">
        <v>80</v>
      </c>
      <c r="C164" s="175"/>
      <c r="D164" s="175"/>
      <c r="E164" s="175"/>
      <c r="F164" s="176"/>
      <c r="G164" s="97">
        <f>SUM(G165,G172,G179,G186,G193,G200,G207,G214,G221,G228)</f>
        <v>0</v>
      </c>
      <c r="H164" s="97">
        <f>SUM(H165,H172,H179,H186,H193,H200,H207,H214,H221,H228)</f>
        <v>0</v>
      </c>
      <c r="I164" s="41"/>
      <c r="J164" s="28"/>
    </row>
    <row r="165" spans="1:11" ht="12.75" customHeight="1" x14ac:dyDescent="0.2">
      <c r="A165" s="168" t="s">
        <v>94</v>
      </c>
      <c r="B165" s="171" t="s">
        <v>144</v>
      </c>
      <c r="C165" s="103" t="s">
        <v>145</v>
      </c>
      <c r="D165" s="105"/>
      <c r="E165" s="106"/>
      <c r="F165" s="100"/>
      <c r="G165" s="98">
        <f>SUM(G166:G171)</f>
        <v>0</v>
      </c>
      <c r="H165" s="98">
        <f>ROUND(G165*$D$7,2)</f>
        <v>0</v>
      </c>
      <c r="I165" s="171"/>
    </row>
    <row r="166" spans="1:11" x14ac:dyDescent="0.2">
      <c r="A166" s="169"/>
      <c r="B166" s="172"/>
      <c r="C166" s="104" t="s">
        <v>146</v>
      </c>
      <c r="D166" s="43"/>
      <c r="E166" s="44"/>
      <c r="F166" s="39"/>
      <c r="G166" s="100">
        <f t="shared" ref="G166:G171" si="22">ROUND(E166*F166,2)</f>
        <v>0</v>
      </c>
      <c r="H166" s="45"/>
      <c r="I166" s="172"/>
    </row>
    <row r="167" spans="1:11" ht="13.5" customHeight="1" x14ac:dyDescent="0.2">
      <c r="A167" s="169"/>
      <c r="B167" s="172"/>
      <c r="C167" s="104" t="s">
        <v>147</v>
      </c>
      <c r="D167" s="43"/>
      <c r="E167" s="44"/>
      <c r="F167" s="39"/>
      <c r="G167" s="100">
        <f t="shared" si="22"/>
        <v>0</v>
      </c>
      <c r="H167" s="45"/>
      <c r="I167" s="172"/>
    </row>
    <row r="168" spans="1:11" x14ac:dyDescent="0.2">
      <c r="A168" s="169"/>
      <c r="B168" s="172"/>
      <c r="C168" s="104" t="s">
        <v>148</v>
      </c>
      <c r="D168" s="43"/>
      <c r="E168" s="44"/>
      <c r="F168" s="39"/>
      <c r="G168" s="100">
        <f t="shared" si="22"/>
        <v>0</v>
      </c>
      <c r="H168" s="45"/>
      <c r="I168" s="172"/>
    </row>
    <row r="169" spans="1:11" x14ac:dyDescent="0.2">
      <c r="A169" s="169"/>
      <c r="B169" s="172"/>
      <c r="C169" s="104" t="s">
        <v>149</v>
      </c>
      <c r="D169" s="43"/>
      <c r="E169" s="44"/>
      <c r="F169" s="39"/>
      <c r="G169" s="100">
        <f t="shared" si="22"/>
        <v>0</v>
      </c>
      <c r="H169" s="45"/>
      <c r="I169" s="172"/>
    </row>
    <row r="170" spans="1:11" x14ac:dyDescent="0.2">
      <c r="A170" s="169"/>
      <c r="B170" s="172"/>
      <c r="C170" s="45" t="s">
        <v>150</v>
      </c>
      <c r="D170" s="43"/>
      <c r="E170" s="44"/>
      <c r="F170" s="39"/>
      <c r="G170" s="100">
        <f t="shared" si="22"/>
        <v>0</v>
      </c>
      <c r="H170" s="45"/>
      <c r="I170" s="172"/>
    </row>
    <row r="171" spans="1:11" x14ac:dyDescent="0.2">
      <c r="A171" s="170"/>
      <c r="B171" s="173"/>
      <c r="C171" s="45" t="s">
        <v>150</v>
      </c>
      <c r="D171" s="43"/>
      <c r="E171" s="44"/>
      <c r="F171" s="39"/>
      <c r="G171" s="100">
        <f t="shared" si="22"/>
        <v>0</v>
      </c>
      <c r="H171" s="45"/>
      <c r="I171" s="173"/>
    </row>
    <row r="172" spans="1:11" ht="12.75" customHeight="1" x14ac:dyDescent="0.2">
      <c r="A172" s="168" t="s">
        <v>95</v>
      </c>
      <c r="B172" s="171" t="s">
        <v>144</v>
      </c>
      <c r="C172" s="103" t="s">
        <v>145</v>
      </c>
      <c r="D172" s="105"/>
      <c r="E172" s="106"/>
      <c r="F172" s="100"/>
      <c r="G172" s="98">
        <f>SUM(G173:G178)</f>
        <v>0</v>
      </c>
      <c r="H172" s="98">
        <f>ROUND(G172*$D$7,2)</f>
        <v>0</v>
      </c>
      <c r="I172" s="171"/>
    </row>
    <row r="173" spans="1:11" x14ac:dyDescent="0.2">
      <c r="A173" s="169"/>
      <c r="B173" s="172"/>
      <c r="C173" s="104" t="s">
        <v>146</v>
      </c>
      <c r="D173" s="43"/>
      <c r="E173" s="44"/>
      <c r="F173" s="39"/>
      <c r="G173" s="100">
        <f t="shared" ref="G173:G178" si="23">ROUND(E173*F173,2)</f>
        <v>0</v>
      </c>
      <c r="H173" s="45"/>
      <c r="I173" s="172"/>
    </row>
    <row r="174" spans="1:11" x14ac:dyDescent="0.2">
      <c r="A174" s="169"/>
      <c r="B174" s="172"/>
      <c r="C174" s="104" t="s">
        <v>147</v>
      </c>
      <c r="D174" s="43"/>
      <c r="E174" s="44"/>
      <c r="F174" s="39"/>
      <c r="G174" s="100">
        <f t="shared" si="23"/>
        <v>0</v>
      </c>
      <c r="H174" s="45"/>
      <c r="I174" s="172"/>
    </row>
    <row r="175" spans="1:11" x14ac:dyDescent="0.2">
      <c r="A175" s="169"/>
      <c r="B175" s="172"/>
      <c r="C175" s="104" t="s">
        <v>148</v>
      </c>
      <c r="D175" s="43"/>
      <c r="E175" s="44"/>
      <c r="F175" s="39"/>
      <c r="G175" s="100">
        <f t="shared" si="23"/>
        <v>0</v>
      </c>
      <c r="H175" s="45"/>
      <c r="I175" s="172"/>
    </row>
    <row r="176" spans="1:11" x14ac:dyDescent="0.2">
      <c r="A176" s="169"/>
      <c r="B176" s="172"/>
      <c r="C176" s="104" t="s">
        <v>149</v>
      </c>
      <c r="D176" s="43"/>
      <c r="E176" s="44"/>
      <c r="F176" s="39"/>
      <c r="G176" s="100">
        <f t="shared" si="23"/>
        <v>0</v>
      </c>
      <c r="H176" s="45"/>
      <c r="I176" s="172"/>
    </row>
    <row r="177" spans="1:9" x14ac:dyDescent="0.2">
      <c r="A177" s="169"/>
      <c r="B177" s="172"/>
      <c r="C177" s="45" t="s">
        <v>150</v>
      </c>
      <c r="D177" s="43"/>
      <c r="E177" s="44"/>
      <c r="F177" s="39"/>
      <c r="G177" s="100">
        <f t="shared" si="23"/>
        <v>0</v>
      </c>
      <c r="H177" s="45"/>
      <c r="I177" s="172"/>
    </row>
    <row r="178" spans="1:9" x14ac:dyDescent="0.2">
      <c r="A178" s="170"/>
      <c r="B178" s="173"/>
      <c r="C178" s="45" t="s">
        <v>150</v>
      </c>
      <c r="D178" s="43"/>
      <c r="E178" s="44"/>
      <c r="F178" s="39"/>
      <c r="G178" s="100">
        <f t="shared" si="23"/>
        <v>0</v>
      </c>
      <c r="H178" s="45"/>
      <c r="I178" s="173"/>
    </row>
    <row r="179" spans="1:9" ht="12.75" customHeight="1" x14ac:dyDescent="0.2">
      <c r="A179" s="168" t="s">
        <v>96</v>
      </c>
      <c r="B179" s="171" t="s">
        <v>144</v>
      </c>
      <c r="C179" s="103" t="s">
        <v>145</v>
      </c>
      <c r="D179" s="105"/>
      <c r="E179" s="106"/>
      <c r="F179" s="100"/>
      <c r="G179" s="98">
        <f>SUM(G180:G185)</f>
        <v>0</v>
      </c>
      <c r="H179" s="98">
        <f>ROUND(G179*$D$7,2)</f>
        <v>0</v>
      </c>
      <c r="I179" s="171"/>
    </row>
    <row r="180" spans="1:9" x14ac:dyDescent="0.2">
      <c r="A180" s="169"/>
      <c r="B180" s="172"/>
      <c r="C180" s="104" t="s">
        <v>146</v>
      </c>
      <c r="D180" s="43"/>
      <c r="E180" s="44"/>
      <c r="F180" s="39"/>
      <c r="G180" s="100">
        <f t="shared" ref="G180:G185" si="24">ROUND(E180*F180,2)</f>
        <v>0</v>
      </c>
      <c r="H180" s="45"/>
      <c r="I180" s="172"/>
    </row>
    <row r="181" spans="1:9" x14ac:dyDescent="0.2">
      <c r="A181" s="169"/>
      <c r="B181" s="172"/>
      <c r="C181" s="104" t="s">
        <v>147</v>
      </c>
      <c r="D181" s="43"/>
      <c r="E181" s="44"/>
      <c r="F181" s="39"/>
      <c r="G181" s="100">
        <f t="shared" si="24"/>
        <v>0</v>
      </c>
      <c r="H181" s="45"/>
      <c r="I181" s="172"/>
    </row>
    <row r="182" spans="1:9" x14ac:dyDescent="0.2">
      <c r="A182" s="169"/>
      <c r="B182" s="172"/>
      <c r="C182" s="104" t="s">
        <v>148</v>
      </c>
      <c r="D182" s="43"/>
      <c r="E182" s="44"/>
      <c r="F182" s="39"/>
      <c r="G182" s="100">
        <f t="shared" si="24"/>
        <v>0</v>
      </c>
      <c r="H182" s="45"/>
      <c r="I182" s="172"/>
    </row>
    <row r="183" spans="1:9" x14ac:dyDescent="0.2">
      <c r="A183" s="169"/>
      <c r="B183" s="172"/>
      <c r="C183" s="104" t="s">
        <v>149</v>
      </c>
      <c r="D183" s="43"/>
      <c r="E183" s="44"/>
      <c r="F183" s="39"/>
      <c r="G183" s="100">
        <f t="shared" si="24"/>
        <v>0</v>
      </c>
      <c r="H183" s="45"/>
      <c r="I183" s="172"/>
    </row>
    <row r="184" spans="1:9" x14ac:dyDescent="0.2">
      <c r="A184" s="169"/>
      <c r="B184" s="172"/>
      <c r="C184" s="45" t="s">
        <v>150</v>
      </c>
      <c r="D184" s="43"/>
      <c r="E184" s="44"/>
      <c r="F184" s="39"/>
      <c r="G184" s="100">
        <f t="shared" si="24"/>
        <v>0</v>
      </c>
      <c r="H184" s="45"/>
      <c r="I184" s="172"/>
    </row>
    <row r="185" spans="1:9" x14ac:dyDescent="0.2">
      <c r="A185" s="170"/>
      <c r="B185" s="173"/>
      <c r="C185" s="45" t="s">
        <v>150</v>
      </c>
      <c r="D185" s="43"/>
      <c r="E185" s="44"/>
      <c r="F185" s="39"/>
      <c r="G185" s="100">
        <f t="shared" si="24"/>
        <v>0</v>
      </c>
      <c r="H185" s="45"/>
      <c r="I185" s="173"/>
    </row>
    <row r="186" spans="1:9" ht="12.75" customHeight="1" x14ac:dyDescent="0.2">
      <c r="A186" s="168" t="s">
        <v>97</v>
      </c>
      <c r="B186" s="171" t="s">
        <v>144</v>
      </c>
      <c r="C186" s="103" t="s">
        <v>145</v>
      </c>
      <c r="D186" s="105"/>
      <c r="E186" s="106"/>
      <c r="F186" s="100"/>
      <c r="G186" s="98">
        <f>SUM(G187:G192)</f>
        <v>0</v>
      </c>
      <c r="H186" s="98">
        <f>ROUND(G186*$D$7,2)</f>
        <v>0</v>
      </c>
      <c r="I186" s="171"/>
    </row>
    <row r="187" spans="1:9" ht="12.75" customHeight="1" x14ac:dyDescent="0.2">
      <c r="A187" s="169"/>
      <c r="B187" s="172"/>
      <c r="C187" s="104" t="s">
        <v>146</v>
      </c>
      <c r="D187" s="43"/>
      <c r="E187" s="44"/>
      <c r="F187" s="39"/>
      <c r="G187" s="100">
        <f t="shared" ref="G187:G192" si="25">ROUND(E187*F187,2)</f>
        <v>0</v>
      </c>
      <c r="H187" s="45"/>
      <c r="I187" s="172"/>
    </row>
    <row r="188" spans="1:9" ht="12.75" customHeight="1" x14ac:dyDescent="0.2">
      <c r="A188" s="169"/>
      <c r="B188" s="172"/>
      <c r="C188" s="104" t="s">
        <v>147</v>
      </c>
      <c r="D188" s="43"/>
      <c r="E188" s="44"/>
      <c r="F188" s="39"/>
      <c r="G188" s="100">
        <f t="shared" si="25"/>
        <v>0</v>
      </c>
      <c r="H188" s="45"/>
      <c r="I188" s="172"/>
    </row>
    <row r="189" spans="1:9" ht="12.75" customHeight="1" x14ac:dyDescent="0.2">
      <c r="A189" s="169"/>
      <c r="B189" s="172"/>
      <c r="C189" s="104" t="s">
        <v>148</v>
      </c>
      <c r="D189" s="43"/>
      <c r="E189" s="44"/>
      <c r="F189" s="39"/>
      <c r="G189" s="100">
        <f t="shared" si="25"/>
        <v>0</v>
      </c>
      <c r="H189" s="45"/>
      <c r="I189" s="172"/>
    </row>
    <row r="190" spans="1:9" ht="12.75" customHeight="1" x14ac:dyDescent="0.2">
      <c r="A190" s="169"/>
      <c r="B190" s="172"/>
      <c r="C190" s="104" t="s">
        <v>149</v>
      </c>
      <c r="D190" s="43"/>
      <c r="E190" s="44"/>
      <c r="F190" s="39"/>
      <c r="G190" s="100">
        <f t="shared" si="25"/>
        <v>0</v>
      </c>
      <c r="H190" s="45"/>
      <c r="I190" s="172"/>
    </row>
    <row r="191" spans="1:9" ht="12.75" customHeight="1" x14ac:dyDescent="0.2">
      <c r="A191" s="169"/>
      <c r="B191" s="172"/>
      <c r="C191" s="45" t="s">
        <v>150</v>
      </c>
      <c r="D191" s="43"/>
      <c r="E191" s="44"/>
      <c r="F191" s="39"/>
      <c r="G191" s="100">
        <f t="shared" si="25"/>
        <v>0</v>
      </c>
      <c r="H191" s="45"/>
      <c r="I191" s="172"/>
    </row>
    <row r="192" spans="1:9" ht="12.75" customHeight="1" x14ac:dyDescent="0.2">
      <c r="A192" s="170"/>
      <c r="B192" s="173"/>
      <c r="C192" s="45" t="s">
        <v>150</v>
      </c>
      <c r="D192" s="43"/>
      <c r="E192" s="44"/>
      <c r="F192" s="39"/>
      <c r="G192" s="100">
        <f t="shared" si="25"/>
        <v>0</v>
      </c>
      <c r="H192" s="45"/>
      <c r="I192" s="173"/>
    </row>
    <row r="193" spans="1:9" ht="12.75" customHeight="1" x14ac:dyDescent="0.2">
      <c r="A193" s="168" t="s">
        <v>98</v>
      </c>
      <c r="B193" s="171" t="s">
        <v>144</v>
      </c>
      <c r="C193" s="103" t="s">
        <v>145</v>
      </c>
      <c r="D193" s="105"/>
      <c r="E193" s="106"/>
      <c r="F193" s="100"/>
      <c r="G193" s="98">
        <f>SUM(G194:G199)</f>
        <v>0</v>
      </c>
      <c r="H193" s="98">
        <f>ROUND(G193*$D$7,2)</f>
        <v>0</v>
      </c>
      <c r="I193" s="171"/>
    </row>
    <row r="194" spans="1:9" ht="12.75" customHeight="1" x14ac:dyDescent="0.2">
      <c r="A194" s="169"/>
      <c r="B194" s="172"/>
      <c r="C194" s="104" t="s">
        <v>146</v>
      </c>
      <c r="D194" s="43"/>
      <c r="E194" s="44"/>
      <c r="F194" s="39"/>
      <c r="G194" s="100">
        <f t="shared" ref="G194:G199" si="26">ROUND(E194*F194,2)</f>
        <v>0</v>
      </c>
      <c r="H194" s="45"/>
      <c r="I194" s="172"/>
    </row>
    <row r="195" spans="1:9" ht="12.75" customHeight="1" x14ac:dyDescent="0.2">
      <c r="A195" s="169"/>
      <c r="B195" s="172"/>
      <c r="C195" s="104" t="s">
        <v>147</v>
      </c>
      <c r="D195" s="43"/>
      <c r="E195" s="44"/>
      <c r="F195" s="39"/>
      <c r="G195" s="100">
        <f t="shared" si="26"/>
        <v>0</v>
      </c>
      <c r="H195" s="45"/>
      <c r="I195" s="172"/>
    </row>
    <row r="196" spans="1:9" ht="12.75" customHeight="1" x14ac:dyDescent="0.2">
      <c r="A196" s="169"/>
      <c r="B196" s="172"/>
      <c r="C196" s="104" t="s">
        <v>148</v>
      </c>
      <c r="D196" s="43"/>
      <c r="E196" s="44"/>
      <c r="F196" s="39"/>
      <c r="G196" s="100">
        <f t="shared" si="26"/>
        <v>0</v>
      </c>
      <c r="H196" s="45"/>
      <c r="I196" s="172"/>
    </row>
    <row r="197" spans="1:9" ht="12.75" customHeight="1" x14ac:dyDescent="0.2">
      <c r="A197" s="169"/>
      <c r="B197" s="172"/>
      <c r="C197" s="104" t="s">
        <v>149</v>
      </c>
      <c r="D197" s="43"/>
      <c r="E197" s="44"/>
      <c r="F197" s="39"/>
      <c r="G197" s="100">
        <f t="shared" si="26"/>
        <v>0</v>
      </c>
      <c r="H197" s="45"/>
      <c r="I197" s="172"/>
    </row>
    <row r="198" spans="1:9" ht="12.75" customHeight="1" x14ac:dyDescent="0.2">
      <c r="A198" s="169"/>
      <c r="B198" s="172"/>
      <c r="C198" s="45" t="s">
        <v>150</v>
      </c>
      <c r="D198" s="43"/>
      <c r="E198" s="44"/>
      <c r="F198" s="39"/>
      <c r="G198" s="100">
        <f t="shared" si="26"/>
        <v>0</v>
      </c>
      <c r="H198" s="45"/>
      <c r="I198" s="172"/>
    </row>
    <row r="199" spans="1:9" ht="12.75" customHeight="1" x14ac:dyDescent="0.2">
      <c r="A199" s="170"/>
      <c r="B199" s="173"/>
      <c r="C199" s="45" t="s">
        <v>150</v>
      </c>
      <c r="D199" s="43"/>
      <c r="E199" s="44"/>
      <c r="F199" s="39"/>
      <c r="G199" s="100">
        <f t="shared" si="26"/>
        <v>0</v>
      </c>
      <c r="H199" s="45"/>
      <c r="I199" s="173"/>
    </row>
    <row r="200" spans="1:9" ht="12.75" customHeight="1" x14ac:dyDescent="0.2">
      <c r="A200" s="168" t="s">
        <v>200</v>
      </c>
      <c r="B200" s="171" t="s">
        <v>144</v>
      </c>
      <c r="C200" s="103" t="s">
        <v>145</v>
      </c>
      <c r="D200" s="105"/>
      <c r="E200" s="106"/>
      <c r="F200" s="100"/>
      <c r="G200" s="98">
        <f>SUM(G201:G206)</f>
        <v>0</v>
      </c>
      <c r="H200" s="98">
        <f>ROUND(G200*$D$7,2)</f>
        <v>0</v>
      </c>
      <c r="I200" s="171"/>
    </row>
    <row r="201" spans="1:9" ht="12.75" customHeight="1" x14ac:dyDescent="0.2">
      <c r="A201" s="169"/>
      <c r="B201" s="172"/>
      <c r="C201" s="104" t="s">
        <v>146</v>
      </c>
      <c r="D201" s="43"/>
      <c r="E201" s="44"/>
      <c r="F201" s="39"/>
      <c r="G201" s="100">
        <f t="shared" ref="G201:G206" si="27">ROUND(E201*F201,2)</f>
        <v>0</v>
      </c>
      <c r="H201" s="45"/>
      <c r="I201" s="172"/>
    </row>
    <row r="202" spans="1:9" ht="12.75" customHeight="1" x14ac:dyDescent="0.2">
      <c r="A202" s="169"/>
      <c r="B202" s="172"/>
      <c r="C202" s="104" t="s">
        <v>147</v>
      </c>
      <c r="D202" s="43"/>
      <c r="E202" s="44"/>
      <c r="F202" s="39"/>
      <c r="G202" s="100">
        <f t="shared" si="27"/>
        <v>0</v>
      </c>
      <c r="H202" s="45"/>
      <c r="I202" s="172"/>
    </row>
    <row r="203" spans="1:9" ht="12.75" customHeight="1" x14ac:dyDescent="0.2">
      <c r="A203" s="169"/>
      <c r="B203" s="172"/>
      <c r="C203" s="104" t="s">
        <v>148</v>
      </c>
      <c r="D203" s="43"/>
      <c r="E203" s="44"/>
      <c r="F203" s="39"/>
      <c r="G203" s="100">
        <f t="shared" si="27"/>
        <v>0</v>
      </c>
      <c r="H203" s="45"/>
      <c r="I203" s="172"/>
    </row>
    <row r="204" spans="1:9" ht="12.75" customHeight="1" x14ac:dyDescent="0.2">
      <c r="A204" s="169"/>
      <c r="B204" s="172"/>
      <c r="C204" s="104" t="s">
        <v>149</v>
      </c>
      <c r="D204" s="43"/>
      <c r="E204" s="44"/>
      <c r="F204" s="39"/>
      <c r="G204" s="100">
        <f t="shared" si="27"/>
        <v>0</v>
      </c>
      <c r="H204" s="45"/>
      <c r="I204" s="172"/>
    </row>
    <row r="205" spans="1:9" ht="12.75" customHeight="1" x14ac:dyDescent="0.2">
      <c r="A205" s="169"/>
      <c r="B205" s="172"/>
      <c r="C205" s="45" t="s">
        <v>150</v>
      </c>
      <c r="D205" s="43"/>
      <c r="E205" s="44"/>
      <c r="F205" s="39"/>
      <c r="G205" s="100">
        <f t="shared" si="27"/>
        <v>0</v>
      </c>
      <c r="H205" s="45"/>
      <c r="I205" s="172"/>
    </row>
    <row r="206" spans="1:9" ht="12.75" customHeight="1" x14ac:dyDescent="0.2">
      <c r="A206" s="170"/>
      <c r="B206" s="173"/>
      <c r="C206" s="45" t="s">
        <v>150</v>
      </c>
      <c r="D206" s="43"/>
      <c r="E206" s="44"/>
      <c r="F206" s="39"/>
      <c r="G206" s="100">
        <f t="shared" si="27"/>
        <v>0</v>
      </c>
      <c r="H206" s="45"/>
      <c r="I206" s="173"/>
    </row>
    <row r="207" spans="1:9" ht="12.75" customHeight="1" x14ac:dyDescent="0.2">
      <c r="A207" s="168" t="s">
        <v>201</v>
      </c>
      <c r="B207" s="171" t="s">
        <v>144</v>
      </c>
      <c r="C207" s="103" t="s">
        <v>145</v>
      </c>
      <c r="D207" s="105"/>
      <c r="E207" s="106"/>
      <c r="F207" s="100"/>
      <c r="G207" s="98">
        <f>SUM(G208:G213)</f>
        <v>0</v>
      </c>
      <c r="H207" s="98">
        <f>ROUND(G207*$D$7,2)</f>
        <v>0</v>
      </c>
      <c r="I207" s="171"/>
    </row>
    <row r="208" spans="1:9" ht="12.75" customHeight="1" x14ac:dyDescent="0.2">
      <c r="A208" s="169"/>
      <c r="B208" s="172"/>
      <c r="C208" s="104" t="s">
        <v>146</v>
      </c>
      <c r="D208" s="43"/>
      <c r="E208" s="44"/>
      <c r="F208" s="39"/>
      <c r="G208" s="100">
        <f t="shared" ref="G208:G213" si="28">ROUND(E208*F208,2)</f>
        <v>0</v>
      </c>
      <c r="H208" s="45"/>
      <c r="I208" s="172"/>
    </row>
    <row r="209" spans="1:9" ht="12.75" customHeight="1" x14ac:dyDescent="0.2">
      <c r="A209" s="169"/>
      <c r="B209" s="172"/>
      <c r="C209" s="104" t="s">
        <v>147</v>
      </c>
      <c r="D209" s="43"/>
      <c r="E209" s="44"/>
      <c r="F209" s="39"/>
      <c r="G209" s="100">
        <f t="shared" si="28"/>
        <v>0</v>
      </c>
      <c r="H209" s="45"/>
      <c r="I209" s="172"/>
    </row>
    <row r="210" spans="1:9" ht="12.75" customHeight="1" x14ac:dyDescent="0.2">
      <c r="A210" s="169"/>
      <c r="B210" s="172"/>
      <c r="C210" s="104" t="s">
        <v>148</v>
      </c>
      <c r="D210" s="43"/>
      <c r="E210" s="44"/>
      <c r="F210" s="39"/>
      <c r="G210" s="100">
        <f t="shared" si="28"/>
        <v>0</v>
      </c>
      <c r="H210" s="45"/>
      <c r="I210" s="172"/>
    </row>
    <row r="211" spans="1:9" ht="12.75" customHeight="1" x14ac:dyDescent="0.2">
      <c r="A211" s="169"/>
      <c r="B211" s="172"/>
      <c r="C211" s="104" t="s">
        <v>149</v>
      </c>
      <c r="D211" s="43"/>
      <c r="E211" s="44"/>
      <c r="F211" s="39"/>
      <c r="G211" s="100">
        <f t="shared" si="28"/>
        <v>0</v>
      </c>
      <c r="H211" s="45"/>
      <c r="I211" s="172"/>
    </row>
    <row r="212" spans="1:9" ht="12.75" customHeight="1" x14ac:dyDescent="0.2">
      <c r="A212" s="169"/>
      <c r="B212" s="172"/>
      <c r="C212" s="45" t="s">
        <v>150</v>
      </c>
      <c r="D212" s="43"/>
      <c r="E212" s="44"/>
      <c r="F212" s="39"/>
      <c r="G212" s="100">
        <f t="shared" si="28"/>
        <v>0</v>
      </c>
      <c r="H212" s="45"/>
      <c r="I212" s="172"/>
    </row>
    <row r="213" spans="1:9" ht="12.75" customHeight="1" x14ac:dyDescent="0.2">
      <c r="A213" s="170"/>
      <c r="B213" s="173"/>
      <c r="C213" s="45" t="s">
        <v>150</v>
      </c>
      <c r="D213" s="43"/>
      <c r="E213" s="44"/>
      <c r="F213" s="39"/>
      <c r="G213" s="100">
        <f t="shared" si="28"/>
        <v>0</v>
      </c>
      <c r="H213" s="45"/>
      <c r="I213" s="173"/>
    </row>
    <row r="214" spans="1:9" ht="12.75" customHeight="1" x14ac:dyDescent="0.2">
      <c r="A214" s="168" t="s">
        <v>202</v>
      </c>
      <c r="B214" s="171" t="s">
        <v>144</v>
      </c>
      <c r="C214" s="103" t="s">
        <v>145</v>
      </c>
      <c r="D214" s="105"/>
      <c r="E214" s="106"/>
      <c r="F214" s="100"/>
      <c r="G214" s="98">
        <f>SUM(G215:G220)</f>
        <v>0</v>
      </c>
      <c r="H214" s="98">
        <f>ROUND(G214*$D$7,2)</f>
        <v>0</v>
      </c>
      <c r="I214" s="171"/>
    </row>
    <row r="215" spans="1:9" ht="12.75" customHeight="1" x14ac:dyDescent="0.2">
      <c r="A215" s="169"/>
      <c r="B215" s="172"/>
      <c r="C215" s="104" t="s">
        <v>146</v>
      </c>
      <c r="D215" s="43"/>
      <c r="E215" s="44"/>
      <c r="F215" s="39"/>
      <c r="G215" s="100">
        <f t="shared" ref="G215:G220" si="29">ROUND(E215*F215,2)</f>
        <v>0</v>
      </c>
      <c r="H215" s="45"/>
      <c r="I215" s="172"/>
    </row>
    <row r="216" spans="1:9" ht="12.75" customHeight="1" x14ac:dyDescent="0.2">
      <c r="A216" s="169"/>
      <c r="B216" s="172"/>
      <c r="C216" s="104" t="s">
        <v>147</v>
      </c>
      <c r="D216" s="43"/>
      <c r="E216" s="44"/>
      <c r="F216" s="39"/>
      <c r="G216" s="100">
        <f t="shared" si="29"/>
        <v>0</v>
      </c>
      <c r="H216" s="45"/>
      <c r="I216" s="172"/>
    </row>
    <row r="217" spans="1:9" ht="12.75" customHeight="1" x14ac:dyDescent="0.2">
      <c r="A217" s="169"/>
      <c r="B217" s="172"/>
      <c r="C217" s="104" t="s">
        <v>148</v>
      </c>
      <c r="D217" s="43"/>
      <c r="E217" s="44"/>
      <c r="F217" s="39"/>
      <c r="G217" s="100">
        <f t="shared" si="29"/>
        <v>0</v>
      </c>
      <c r="H217" s="45"/>
      <c r="I217" s="172"/>
    </row>
    <row r="218" spans="1:9" ht="12.75" customHeight="1" x14ac:dyDescent="0.2">
      <c r="A218" s="169"/>
      <c r="B218" s="172"/>
      <c r="C218" s="104" t="s">
        <v>149</v>
      </c>
      <c r="D218" s="43"/>
      <c r="E218" s="44"/>
      <c r="F218" s="39"/>
      <c r="G218" s="100">
        <f t="shared" si="29"/>
        <v>0</v>
      </c>
      <c r="H218" s="45"/>
      <c r="I218" s="172"/>
    </row>
    <row r="219" spans="1:9" ht="12.75" customHeight="1" x14ac:dyDescent="0.2">
      <c r="A219" s="169"/>
      <c r="B219" s="172"/>
      <c r="C219" s="45" t="s">
        <v>150</v>
      </c>
      <c r="D219" s="43"/>
      <c r="E219" s="44"/>
      <c r="F219" s="39"/>
      <c r="G219" s="100">
        <f t="shared" si="29"/>
        <v>0</v>
      </c>
      <c r="H219" s="45"/>
      <c r="I219" s="172"/>
    </row>
    <row r="220" spans="1:9" ht="12.75" customHeight="1" x14ac:dyDescent="0.2">
      <c r="A220" s="170"/>
      <c r="B220" s="173"/>
      <c r="C220" s="45" t="s">
        <v>150</v>
      </c>
      <c r="D220" s="43"/>
      <c r="E220" s="44"/>
      <c r="F220" s="39"/>
      <c r="G220" s="100">
        <f t="shared" si="29"/>
        <v>0</v>
      </c>
      <c r="H220" s="45"/>
      <c r="I220" s="173"/>
    </row>
    <row r="221" spans="1:9" ht="12.75" customHeight="1" x14ac:dyDescent="0.2">
      <c r="A221" s="168" t="s">
        <v>203</v>
      </c>
      <c r="B221" s="171" t="s">
        <v>144</v>
      </c>
      <c r="C221" s="103" t="s">
        <v>145</v>
      </c>
      <c r="D221" s="105"/>
      <c r="E221" s="106"/>
      <c r="F221" s="100"/>
      <c r="G221" s="98">
        <f>SUM(G222:G227)</f>
        <v>0</v>
      </c>
      <c r="H221" s="98">
        <f>ROUND(G221*$D$7,2)</f>
        <v>0</v>
      </c>
      <c r="I221" s="171"/>
    </row>
    <row r="222" spans="1:9" ht="12.75" customHeight="1" x14ac:dyDescent="0.2">
      <c r="A222" s="169"/>
      <c r="B222" s="172"/>
      <c r="C222" s="104" t="s">
        <v>146</v>
      </c>
      <c r="D222" s="43"/>
      <c r="E222" s="44"/>
      <c r="F222" s="39"/>
      <c r="G222" s="100">
        <f t="shared" ref="G222:G227" si="30">ROUND(E222*F222,2)</f>
        <v>0</v>
      </c>
      <c r="H222" s="45"/>
      <c r="I222" s="172"/>
    </row>
    <row r="223" spans="1:9" ht="12.75" customHeight="1" x14ac:dyDescent="0.2">
      <c r="A223" s="169"/>
      <c r="B223" s="172"/>
      <c r="C223" s="104" t="s">
        <v>147</v>
      </c>
      <c r="D223" s="43"/>
      <c r="E223" s="44"/>
      <c r="F223" s="39"/>
      <c r="G223" s="100">
        <f t="shared" si="30"/>
        <v>0</v>
      </c>
      <c r="H223" s="45"/>
      <c r="I223" s="172"/>
    </row>
    <row r="224" spans="1:9" ht="12.75" customHeight="1" x14ac:dyDescent="0.2">
      <c r="A224" s="169"/>
      <c r="B224" s="172"/>
      <c r="C224" s="104" t="s">
        <v>148</v>
      </c>
      <c r="D224" s="43"/>
      <c r="E224" s="44"/>
      <c r="F224" s="39"/>
      <c r="G224" s="100">
        <f t="shared" si="30"/>
        <v>0</v>
      </c>
      <c r="H224" s="45"/>
      <c r="I224" s="172"/>
    </row>
    <row r="225" spans="1:12" ht="12.75" customHeight="1" x14ac:dyDescent="0.2">
      <c r="A225" s="169"/>
      <c r="B225" s="172"/>
      <c r="C225" s="104" t="s">
        <v>149</v>
      </c>
      <c r="D225" s="43"/>
      <c r="E225" s="44"/>
      <c r="F225" s="39"/>
      <c r="G225" s="100">
        <f t="shared" si="30"/>
        <v>0</v>
      </c>
      <c r="H225" s="45"/>
      <c r="I225" s="172"/>
    </row>
    <row r="226" spans="1:12" ht="12.75" customHeight="1" x14ac:dyDescent="0.2">
      <c r="A226" s="169"/>
      <c r="B226" s="172"/>
      <c r="C226" s="45" t="s">
        <v>150</v>
      </c>
      <c r="D226" s="43"/>
      <c r="E226" s="44"/>
      <c r="F226" s="39"/>
      <c r="G226" s="100">
        <f t="shared" si="30"/>
        <v>0</v>
      </c>
      <c r="H226" s="45"/>
      <c r="I226" s="172"/>
    </row>
    <row r="227" spans="1:12" ht="12.75" customHeight="1" x14ac:dyDescent="0.2">
      <c r="A227" s="170"/>
      <c r="B227" s="173"/>
      <c r="C227" s="45" t="s">
        <v>150</v>
      </c>
      <c r="D227" s="43"/>
      <c r="E227" s="44"/>
      <c r="F227" s="39"/>
      <c r="G227" s="100">
        <f t="shared" si="30"/>
        <v>0</v>
      </c>
      <c r="H227" s="45"/>
      <c r="I227" s="173"/>
    </row>
    <row r="228" spans="1:12" ht="12.75" customHeight="1" x14ac:dyDescent="0.2">
      <c r="A228" s="168" t="s">
        <v>204</v>
      </c>
      <c r="B228" s="171" t="s">
        <v>144</v>
      </c>
      <c r="C228" s="103" t="s">
        <v>145</v>
      </c>
      <c r="D228" s="105"/>
      <c r="E228" s="106"/>
      <c r="F228" s="100"/>
      <c r="G228" s="98">
        <f>SUM(G229:G234)</f>
        <v>0</v>
      </c>
      <c r="H228" s="98">
        <f>ROUND(G228*$D$7,2)</f>
        <v>0</v>
      </c>
      <c r="I228" s="171"/>
    </row>
    <row r="229" spans="1:12" ht="12.75" customHeight="1" x14ac:dyDescent="0.2">
      <c r="A229" s="169"/>
      <c r="B229" s="172"/>
      <c r="C229" s="104" t="s">
        <v>146</v>
      </c>
      <c r="D229" s="43"/>
      <c r="E229" s="44"/>
      <c r="F229" s="39"/>
      <c r="G229" s="100">
        <f t="shared" ref="G229:G234" si="31">ROUND(E229*F229,2)</f>
        <v>0</v>
      </c>
      <c r="H229" s="45"/>
      <c r="I229" s="172"/>
    </row>
    <row r="230" spans="1:12" ht="12.75" customHeight="1" x14ac:dyDescent="0.2">
      <c r="A230" s="169"/>
      <c r="B230" s="172"/>
      <c r="C230" s="104" t="s">
        <v>147</v>
      </c>
      <c r="D230" s="43"/>
      <c r="E230" s="44"/>
      <c r="F230" s="39"/>
      <c r="G230" s="100">
        <f t="shared" si="31"/>
        <v>0</v>
      </c>
      <c r="H230" s="45"/>
      <c r="I230" s="172"/>
    </row>
    <row r="231" spans="1:12" ht="12.75" customHeight="1" x14ac:dyDescent="0.2">
      <c r="A231" s="169"/>
      <c r="B231" s="172"/>
      <c r="C231" s="104" t="s">
        <v>148</v>
      </c>
      <c r="D231" s="43"/>
      <c r="E231" s="44"/>
      <c r="F231" s="39"/>
      <c r="G231" s="100">
        <f t="shared" si="31"/>
        <v>0</v>
      </c>
      <c r="H231" s="45"/>
      <c r="I231" s="172"/>
    </row>
    <row r="232" spans="1:12" x14ac:dyDescent="0.2">
      <c r="A232" s="169"/>
      <c r="B232" s="172"/>
      <c r="C232" s="104" t="s">
        <v>149</v>
      </c>
      <c r="D232" s="43"/>
      <c r="E232" s="44"/>
      <c r="F232" s="39"/>
      <c r="G232" s="100">
        <f t="shared" si="31"/>
        <v>0</v>
      </c>
      <c r="H232" s="45"/>
      <c r="I232" s="172"/>
    </row>
    <row r="233" spans="1:12" x14ac:dyDescent="0.2">
      <c r="A233" s="169"/>
      <c r="B233" s="172"/>
      <c r="C233" s="45" t="s">
        <v>150</v>
      </c>
      <c r="D233" s="43"/>
      <c r="E233" s="44"/>
      <c r="F233" s="39"/>
      <c r="G233" s="100">
        <f t="shared" si="31"/>
        <v>0</v>
      </c>
      <c r="H233" s="45"/>
      <c r="I233" s="172"/>
    </row>
    <row r="234" spans="1:12" x14ac:dyDescent="0.2">
      <c r="A234" s="170"/>
      <c r="B234" s="173"/>
      <c r="C234" s="45" t="s">
        <v>150</v>
      </c>
      <c r="D234" s="43"/>
      <c r="E234" s="44"/>
      <c r="F234" s="39"/>
      <c r="G234" s="100">
        <f t="shared" si="31"/>
        <v>0</v>
      </c>
      <c r="H234" s="45"/>
      <c r="I234" s="173"/>
    </row>
    <row r="235" spans="1:12" ht="26.25" customHeight="1" x14ac:dyDescent="0.2">
      <c r="A235" s="34" t="s">
        <v>99</v>
      </c>
      <c r="B235" s="137" t="s">
        <v>81</v>
      </c>
      <c r="C235" s="137"/>
      <c r="D235" s="137"/>
      <c r="E235" s="137"/>
      <c r="F235" s="137"/>
      <c r="G235" s="97">
        <f>SUM(G236:G252)</f>
        <v>0</v>
      </c>
      <c r="H235" s="97">
        <f>SUM(H236:H252)</f>
        <v>0</v>
      </c>
      <c r="I235" s="41"/>
      <c r="J235" s="28"/>
      <c r="K235" s="37" t="s">
        <v>143</v>
      </c>
      <c r="L235" s="37" t="s">
        <v>138</v>
      </c>
    </row>
    <row r="236" spans="1:12" x14ac:dyDescent="0.2">
      <c r="A236" s="29" t="s">
        <v>100</v>
      </c>
      <c r="B236" s="135" t="s">
        <v>72</v>
      </c>
      <c r="C236" s="135"/>
      <c r="D236" s="102" t="s">
        <v>120</v>
      </c>
      <c r="E236" s="46"/>
      <c r="F236" s="96">
        <f>K236*L236</f>
        <v>0</v>
      </c>
      <c r="G236" s="96">
        <f t="shared" si="0"/>
        <v>0</v>
      </c>
      <c r="H236" s="96">
        <f>ROUND(G236*$D$7,2)</f>
        <v>0</v>
      </c>
      <c r="I236" s="33"/>
      <c r="J236" s="28"/>
      <c r="K236" s="39"/>
      <c r="L236" s="39"/>
    </row>
    <row r="237" spans="1:12" x14ac:dyDescent="0.2">
      <c r="A237" s="29" t="s">
        <v>101</v>
      </c>
      <c r="B237" s="135" t="s">
        <v>72</v>
      </c>
      <c r="C237" s="135"/>
      <c r="D237" s="102" t="s">
        <v>120</v>
      </c>
      <c r="E237" s="46"/>
      <c r="F237" s="96">
        <f t="shared" ref="F237:F252" si="32">K237*L237</f>
        <v>0</v>
      </c>
      <c r="G237" s="96">
        <f t="shared" si="0"/>
        <v>0</v>
      </c>
      <c r="H237" s="96">
        <f t="shared" ref="H237:H252" si="33">ROUND(G237*$D$7,2)</f>
        <v>0</v>
      </c>
      <c r="I237" s="33"/>
      <c r="J237" s="28"/>
      <c r="K237" s="39"/>
      <c r="L237" s="39"/>
    </row>
    <row r="238" spans="1:12" x14ac:dyDescent="0.2">
      <c r="A238" s="29" t="s">
        <v>102</v>
      </c>
      <c r="B238" s="135" t="s">
        <v>72</v>
      </c>
      <c r="C238" s="135"/>
      <c r="D238" s="102" t="s">
        <v>120</v>
      </c>
      <c r="E238" s="46"/>
      <c r="F238" s="96">
        <f t="shared" si="32"/>
        <v>0</v>
      </c>
      <c r="G238" s="96">
        <f t="shared" si="0"/>
        <v>0</v>
      </c>
      <c r="H238" s="96">
        <f t="shared" si="33"/>
        <v>0</v>
      </c>
      <c r="I238" s="33"/>
      <c r="J238" s="28"/>
      <c r="K238" s="39"/>
      <c r="L238" s="39"/>
    </row>
    <row r="239" spans="1:12" x14ac:dyDescent="0.2">
      <c r="A239" s="29" t="s">
        <v>103</v>
      </c>
      <c r="B239" s="135" t="s">
        <v>72</v>
      </c>
      <c r="C239" s="135"/>
      <c r="D239" s="102" t="s">
        <v>120</v>
      </c>
      <c r="E239" s="46"/>
      <c r="F239" s="96">
        <f t="shared" si="32"/>
        <v>0</v>
      </c>
      <c r="G239" s="96">
        <f t="shared" si="0"/>
        <v>0</v>
      </c>
      <c r="H239" s="96">
        <f t="shared" si="33"/>
        <v>0</v>
      </c>
      <c r="I239" s="33"/>
      <c r="J239" s="28"/>
      <c r="K239" s="39"/>
      <c r="L239" s="39"/>
    </row>
    <row r="240" spans="1:12" x14ac:dyDescent="0.2">
      <c r="A240" s="29" t="s">
        <v>104</v>
      </c>
      <c r="B240" s="135" t="s">
        <v>72</v>
      </c>
      <c r="C240" s="135"/>
      <c r="D240" s="102" t="s">
        <v>120</v>
      </c>
      <c r="E240" s="46"/>
      <c r="F240" s="96">
        <f t="shared" si="32"/>
        <v>0</v>
      </c>
      <c r="G240" s="96">
        <f t="shared" si="0"/>
        <v>0</v>
      </c>
      <c r="H240" s="96">
        <f t="shared" si="33"/>
        <v>0</v>
      </c>
      <c r="I240" s="33"/>
      <c r="J240" s="28"/>
      <c r="K240" s="39"/>
      <c r="L240" s="39"/>
    </row>
    <row r="241" spans="1:12" x14ac:dyDescent="0.2">
      <c r="A241" s="29" t="s">
        <v>251</v>
      </c>
      <c r="B241" s="135" t="s">
        <v>72</v>
      </c>
      <c r="C241" s="135"/>
      <c r="D241" s="102" t="s">
        <v>120</v>
      </c>
      <c r="E241" s="46"/>
      <c r="F241" s="96">
        <f t="shared" si="32"/>
        <v>0</v>
      </c>
      <c r="G241" s="96">
        <f t="shared" si="0"/>
        <v>0</v>
      </c>
      <c r="H241" s="96">
        <f t="shared" si="33"/>
        <v>0</v>
      </c>
      <c r="I241" s="33"/>
      <c r="J241" s="28"/>
      <c r="K241" s="39"/>
      <c r="L241" s="39"/>
    </row>
    <row r="242" spans="1:12" x14ac:dyDescent="0.2">
      <c r="A242" s="29" t="s">
        <v>252</v>
      </c>
      <c r="B242" s="135" t="s">
        <v>72</v>
      </c>
      <c r="C242" s="135"/>
      <c r="D242" s="102" t="s">
        <v>120</v>
      </c>
      <c r="E242" s="46"/>
      <c r="F242" s="96">
        <f t="shared" si="32"/>
        <v>0</v>
      </c>
      <c r="G242" s="96">
        <f t="shared" si="0"/>
        <v>0</v>
      </c>
      <c r="H242" s="96">
        <f t="shared" si="33"/>
        <v>0</v>
      </c>
      <c r="I242" s="33"/>
      <c r="J242" s="28"/>
      <c r="K242" s="39"/>
      <c r="L242" s="39"/>
    </row>
    <row r="243" spans="1:12" x14ac:dyDescent="0.2">
      <c r="A243" s="29" t="s">
        <v>253</v>
      </c>
      <c r="B243" s="135" t="s">
        <v>72</v>
      </c>
      <c r="C243" s="135"/>
      <c r="D243" s="102" t="s">
        <v>120</v>
      </c>
      <c r="E243" s="46"/>
      <c r="F243" s="96">
        <f t="shared" si="32"/>
        <v>0</v>
      </c>
      <c r="G243" s="96">
        <f t="shared" si="0"/>
        <v>0</v>
      </c>
      <c r="H243" s="96">
        <f t="shared" si="33"/>
        <v>0</v>
      </c>
      <c r="I243" s="33"/>
      <c r="J243" s="28"/>
      <c r="K243" s="39"/>
      <c r="L243" s="39"/>
    </row>
    <row r="244" spans="1:12" x14ac:dyDescent="0.2">
      <c r="A244" s="29" t="s">
        <v>254</v>
      </c>
      <c r="B244" s="135" t="s">
        <v>72</v>
      </c>
      <c r="C244" s="135"/>
      <c r="D244" s="102" t="s">
        <v>120</v>
      </c>
      <c r="E244" s="46"/>
      <c r="F244" s="96">
        <f t="shared" si="32"/>
        <v>0</v>
      </c>
      <c r="G244" s="96">
        <f t="shared" si="0"/>
        <v>0</v>
      </c>
      <c r="H244" s="96">
        <f t="shared" si="33"/>
        <v>0</v>
      </c>
      <c r="I244" s="33"/>
      <c r="J244" s="28"/>
      <c r="K244" s="39"/>
      <c r="L244" s="39"/>
    </row>
    <row r="245" spans="1:12" x14ac:dyDescent="0.2">
      <c r="A245" s="29" t="s">
        <v>255</v>
      </c>
      <c r="B245" s="135" t="s">
        <v>72</v>
      </c>
      <c r="C245" s="135"/>
      <c r="D245" s="102" t="s">
        <v>120</v>
      </c>
      <c r="E245" s="46"/>
      <c r="F245" s="96">
        <f t="shared" si="32"/>
        <v>0</v>
      </c>
      <c r="G245" s="96">
        <f t="shared" si="0"/>
        <v>0</v>
      </c>
      <c r="H245" s="96">
        <f t="shared" si="33"/>
        <v>0</v>
      </c>
      <c r="I245" s="33"/>
      <c r="J245" s="28"/>
      <c r="K245" s="39"/>
      <c r="L245" s="39"/>
    </row>
    <row r="246" spans="1:12" x14ac:dyDescent="0.2">
      <c r="A246" s="29" t="s">
        <v>256</v>
      </c>
      <c r="B246" s="135" t="s">
        <v>72</v>
      </c>
      <c r="C246" s="135"/>
      <c r="D246" s="102" t="s">
        <v>120</v>
      </c>
      <c r="E246" s="46"/>
      <c r="F246" s="96">
        <f t="shared" si="32"/>
        <v>0</v>
      </c>
      <c r="G246" s="96">
        <f t="shared" si="0"/>
        <v>0</v>
      </c>
      <c r="H246" s="96">
        <f t="shared" si="33"/>
        <v>0</v>
      </c>
      <c r="I246" s="33"/>
      <c r="J246" s="28"/>
      <c r="K246" s="39"/>
      <c r="L246" s="39"/>
    </row>
    <row r="247" spans="1:12" x14ac:dyDescent="0.2">
      <c r="A247" s="29" t="s">
        <v>257</v>
      </c>
      <c r="B247" s="135" t="s">
        <v>72</v>
      </c>
      <c r="C247" s="135"/>
      <c r="D247" s="102" t="s">
        <v>120</v>
      </c>
      <c r="E247" s="46"/>
      <c r="F247" s="96">
        <f t="shared" si="32"/>
        <v>0</v>
      </c>
      <c r="G247" s="96">
        <f t="shared" si="0"/>
        <v>0</v>
      </c>
      <c r="H247" s="96">
        <f t="shared" si="33"/>
        <v>0</v>
      </c>
      <c r="I247" s="33"/>
      <c r="J247" s="28"/>
      <c r="K247" s="39"/>
      <c r="L247" s="39"/>
    </row>
    <row r="248" spans="1:12" x14ac:dyDescent="0.2">
      <c r="A248" s="29" t="s">
        <v>258</v>
      </c>
      <c r="B248" s="135" t="s">
        <v>72</v>
      </c>
      <c r="C248" s="135"/>
      <c r="D248" s="102" t="s">
        <v>120</v>
      </c>
      <c r="E248" s="46"/>
      <c r="F248" s="96">
        <f t="shared" si="32"/>
        <v>0</v>
      </c>
      <c r="G248" s="96">
        <f t="shared" si="0"/>
        <v>0</v>
      </c>
      <c r="H248" s="96">
        <f t="shared" si="33"/>
        <v>0</v>
      </c>
      <c r="I248" s="33"/>
      <c r="J248" s="28"/>
      <c r="K248" s="39"/>
      <c r="L248" s="39"/>
    </row>
    <row r="249" spans="1:12" x14ac:dyDescent="0.2">
      <c r="A249" s="29" t="s">
        <v>259</v>
      </c>
      <c r="B249" s="135" t="s">
        <v>72</v>
      </c>
      <c r="C249" s="135"/>
      <c r="D249" s="102" t="s">
        <v>120</v>
      </c>
      <c r="E249" s="46"/>
      <c r="F249" s="96">
        <f t="shared" si="32"/>
        <v>0</v>
      </c>
      <c r="G249" s="96">
        <f t="shared" si="0"/>
        <v>0</v>
      </c>
      <c r="H249" s="96">
        <f t="shared" si="33"/>
        <v>0</v>
      </c>
      <c r="I249" s="33"/>
      <c r="J249" s="28"/>
      <c r="K249" s="39"/>
      <c r="L249" s="39"/>
    </row>
    <row r="250" spans="1:12" x14ac:dyDescent="0.2">
      <c r="A250" s="29" t="s">
        <v>260</v>
      </c>
      <c r="B250" s="135" t="s">
        <v>72</v>
      </c>
      <c r="C250" s="135"/>
      <c r="D250" s="102" t="s">
        <v>120</v>
      </c>
      <c r="E250" s="46"/>
      <c r="F250" s="96">
        <f t="shared" si="32"/>
        <v>0</v>
      </c>
      <c r="G250" s="96">
        <f t="shared" si="0"/>
        <v>0</v>
      </c>
      <c r="H250" s="96">
        <f t="shared" si="33"/>
        <v>0</v>
      </c>
      <c r="I250" s="33"/>
      <c r="J250" s="28"/>
      <c r="K250" s="39"/>
      <c r="L250" s="39"/>
    </row>
    <row r="251" spans="1:12" x14ac:dyDescent="0.2">
      <c r="A251" s="29" t="s">
        <v>261</v>
      </c>
      <c r="B251" s="135" t="s">
        <v>72</v>
      </c>
      <c r="C251" s="135"/>
      <c r="D251" s="102" t="s">
        <v>120</v>
      </c>
      <c r="E251" s="46"/>
      <c r="F251" s="96">
        <f t="shared" si="32"/>
        <v>0</v>
      </c>
      <c r="G251" s="96">
        <f t="shared" si="0"/>
        <v>0</v>
      </c>
      <c r="H251" s="96">
        <f t="shared" si="33"/>
        <v>0</v>
      </c>
      <c r="I251" s="33"/>
      <c r="J251" s="28"/>
      <c r="K251" s="39"/>
      <c r="L251" s="39"/>
    </row>
    <row r="252" spans="1:12" x14ac:dyDescent="0.2">
      <c r="A252" s="29" t="s">
        <v>262</v>
      </c>
      <c r="B252" s="135" t="s">
        <v>72</v>
      </c>
      <c r="C252" s="135"/>
      <c r="D252" s="102" t="s">
        <v>120</v>
      </c>
      <c r="E252" s="46"/>
      <c r="F252" s="96">
        <f t="shared" si="32"/>
        <v>0</v>
      </c>
      <c r="G252" s="96">
        <f t="shared" si="0"/>
        <v>0</v>
      </c>
      <c r="H252" s="96">
        <f t="shared" si="33"/>
        <v>0</v>
      </c>
      <c r="I252" s="33"/>
      <c r="J252" s="28"/>
      <c r="K252" s="39"/>
      <c r="L252" s="39"/>
    </row>
    <row r="253" spans="1:12" ht="26.25" customHeight="1" x14ac:dyDescent="0.2">
      <c r="A253" s="34" t="s">
        <v>248</v>
      </c>
      <c r="B253" s="137" t="s">
        <v>105</v>
      </c>
      <c r="C253" s="137"/>
      <c r="D253" s="137"/>
      <c r="E253" s="137"/>
      <c r="F253" s="137"/>
      <c r="G253" s="97">
        <f>SUM(G254:G258)</f>
        <v>0</v>
      </c>
      <c r="H253" s="97">
        <f>SUM(H254:H258)</f>
        <v>0</v>
      </c>
      <c r="I253" s="41"/>
      <c r="J253" s="28"/>
      <c r="K253" s="37" t="s">
        <v>143</v>
      </c>
      <c r="L253" s="37" t="s">
        <v>138</v>
      </c>
    </row>
    <row r="254" spans="1:12" x14ac:dyDescent="0.2">
      <c r="A254" s="29" t="s">
        <v>263</v>
      </c>
      <c r="B254" s="135" t="s">
        <v>106</v>
      </c>
      <c r="C254" s="135"/>
      <c r="D254" s="102" t="s">
        <v>120</v>
      </c>
      <c r="E254" s="46"/>
      <c r="F254" s="96">
        <f>K254*L254</f>
        <v>0</v>
      </c>
      <c r="G254" s="96">
        <f t="shared" ref="G254:G258" si="34">ROUND(E254*F254,2)</f>
        <v>0</v>
      </c>
      <c r="H254" s="96">
        <f t="shared" ref="H254:H258" si="35">ROUND(G254*$D$7,2)</f>
        <v>0</v>
      </c>
      <c r="I254" s="33"/>
      <c r="J254" s="28"/>
      <c r="K254" s="39"/>
      <c r="L254" s="39"/>
    </row>
    <row r="255" spans="1:12" x14ac:dyDescent="0.2">
      <c r="A255" s="29" t="s">
        <v>264</v>
      </c>
      <c r="B255" s="135" t="s">
        <v>106</v>
      </c>
      <c r="C255" s="135"/>
      <c r="D255" s="102" t="s">
        <v>120</v>
      </c>
      <c r="E255" s="46"/>
      <c r="F255" s="96">
        <f t="shared" ref="F255:F258" si="36">K255*L255</f>
        <v>0</v>
      </c>
      <c r="G255" s="96">
        <f t="shared" si="34"/>
        <v>0</v>
      </c>
      <c r="H255" s="96">
        <f t="shared" si="35"/>
        <v>0</v>
      </c>
      <c r="I255" s="33"/>
      <c r="J255" s="28"/>
      <c r="K255" s="39"/>
      <c r="L255" s="39"/>
    </row>
    <row r="256" spans="1:12" x14ac:dyDescent="0.2">
      <c r="A256" s="29" t="s">
        <v>265</v>
      </c>
      <c r="B256" s="135" t="s">
        <v>106</v>
      </c>
      <c r="C256" s="135"/>
      <c r="D256" s="102" t="s">
        <v>120</v>
      </c>
      <c r="E256" s="46"/>
      <c r="F256" s="96">
        <f t="shared" si="36"/>
        <v>0</v>
      </c>
      <c r="G256" s="96">
        <f t="shared" si="34"/>
        <v>0</v>
      </c>
      <c r="H256" s="96">
        <f t="shared" si="35"/>
        <v>0</v>
      </c>
      <c r="I256" s="33"/>
      <c r="J256" s="28"/>
      <c r="K256" s="39"/>
      <c r="L256" s="39"/>
    </row>
    <row r="257" spans="1:12" x14ac:dyDescent="0.2">
      <c r="A257" s="29" t="s">
        <v>266</v>
      </c>
      <c r="B257" s="135" t="s">
        <v>106</v>
      </c>
      <c r="C257" s="135"/>
      <c r="D257" s="102" t="s">
        <v>120</v>
      </c>
      <c r="E257" s="46"/>
      <c r="F257" s="96">
        <f t="shared" si="36"/>
        <v>0</v>
      </c>
      <c r="G257" s="96">
        <f t="shared" si="34"/>
        <v>0</v>
      </c>
      <c r="H257" s="96">
        <f t="shared" si="35"/>
        <v>0</v>
      </c>
      <c r="I257" s="33"/>
      <c r="J257" s="28"/>
      <c r="K257" s="39"/>
      <c r="L257" s="39"/>
    </row>
    <row r="258" spans="1:12" x14ac:dyDescent="0.2">
      <c r="A258" s="29" t="s">
        <v>267</v>
      </c>
      <c r="B258" s="135" t="s">
        <v>106</v>
      </c>
      <c r="C258" s="135"/>
      <c r="D258" s="102" t="s">
        <v>120</v>
      </c>
      <c r="E258" s="46"/>
      <c r="F258" s="96">
        <f t="shared" si="36"/>
        <v>0</v>
      </c>
      <c r="G258" s="96">
        <f t="shared" si="34"/>
        <v>0</v>
      </c>
      <c r="H258" s="96">
        <f t="shared" si="35"/>
        <v>0</v>
      </c>
      <c r="I258" s="33"/>
      <c r="J258" s="28"/>
      <c r="K258" s="39"/>
      <c r="L258" s="39"/>
    </row>
    <row r="259" spans="1:12" ht="12.75" customHeight="1" x14ac:dyDescent="0.2">
      <c r="A259" s="136" t="s">
        <v>43</v>
      </c>
      <c r="B259" s="136"/>
      <c r="C259" s="136"/>
      <c r="D259" s="136"/>
      <c r="E259" s="136"/>
      <c r="F259" s="136"/>
      <c r="G259" s="95">
        <f>G10+G21</f>
        <v>0</v>
      </c>
      <c r="H259" s="95">
        <f>H10+H21</f>
        <v>0</v>
      </c>
      <c r="I259" s="27"/>
      <c r="J259" s="28"/>
    </row>
    <row r="260" spans="1:12" x14ac:dyDescent="0.2">
      <c r="G260" s="47"/>
      <c r="H260" s="47"/>
    </row>
  </sheetData>
  <sheetProtection algorithmName="SHA-512" hashValue="Zb+zdzn4OFqeTQPVdIFpYEhXO2iNgmVr/UHN/uIba0e15AYjp9dTBxRsNirFQ82GBaCCQIbtfR09VBEBBGSwjw==" saltValue="J9NBDO1wcGeHDzDlVrm9hQ==" spinCount="100000" sheet="1" formatRows="0"/>
  <mergeCells count="249">
    <mergeCell ref="B256:C256"/>
    <mergeCell ref="B257:C257"/>
    <mergeCell ref="B258:C258"/>
    <mergeCell ref="A259:F259"/>
    <mergeCell ref="B250:C250"/>
    <mergeCell ref="B251:C251"/>
    <mergeCell ref="B252:C252"/>
    <mergeCell ref="B253:F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A228:A234"/>
    <mergeCell ref="B228:B234"/>
    <mergeCell ref="I228:I234"/>
    <mergeCell ref="B235:F235"/>
    <mergeCell ref="B236:C236"/>
    <mergeCell ref="B237:C237"/>
    <mergeCell ref="A214:A220"/>
    <mergeCell ref="B214:B220"/>
    <mergeCell ref="I214:I220"/>
    <mergeCell ref="A221:A227"/>
    <mergeCell ref="B221:B227"/>
    <mergeCell ref="I221:I227"/>
    <mergeCell ref="A200:A206"/>
    <mergeCell ref="B200:B206"/>
    <mergeCell ref="I200:I206"/>
    <mergeCell ref="A207:A213"/>
    <mergeCell ref="B207:B213"/>
    <mergeCell ref="I207:I213"/>
    <mergeCell ref="A186:A192"/>
    <mergeCell ref="B186:B192"/>
    <mergeCell ref="I186:I192"/>
    <mergeCell ref="A193:A199"/>
    <mergeCell ref="B193:B199"/>
    <mergeCell ref="I193:I199"/>
    <mergeCell ref="A172:A178"/>
    <mergeCell ref="B172:B178"/>
    <mergeCell ref="I172:I178"/>
    <mergeCell ref="A179:A185"/>
    <mergeCell ref="B179:B185"/>
    <mergeCell ref="I179:I185"/>
    <mergeCell ref="H159:H163"/>
    <mergeCell ref="I159:I163"/>
    <mergeCell ref="B164:F164"/>
    <mergeCell ref="A165:A171"/>
    <mergeCell ref="B165:B171"/>
    <mergeCell ref="I165:I171"/>
    <mergeCell ref="A159:A163"/>
    <mergeCell ref="B159:B163"/>
    <mergeCell ref="D159:D163"/>
    <mergeCell ref="E159:E163"/>
    <mergeCell ref="F159:F163"/>
    <mergeCell ref="G159:G163"/>
    <mergeCell ref="H149:H153"/>
    <mergeCell ref="I149:I153"/>
    <mergeCell ref="A154:A158"/>
    <mergeCell ref="B154:B158"/>
    <mergeCell ref="D154:D158"/>
    <mergeCell ref="E154:E158"/>
    <mergeCell ref="F154:F158"/>
    <mergeCell ref="G154:G158"/>
    <mergeCell ref="H154:H158"/>
    <mergeCell ref="I154:I158"/>
    <mergeCell ref="A149:A153"/>
    <mergeCell ref="B149:B153"/>
    <mergeCell ref="D149:D153"/>
    <mergeCell ref="E149:E153"/>
    <mergeCell ref="F149:F153"/>
    <mergeCell ref="G149:G153"/>
    <mergeCell ref="H139:H143"/>
    <mergeCell ref="I139:I143"/>
    <mergeCell ref="A144:A148"/>
    <mergeCell ref="B144:B148"/>
    <mergeCell ref="D144:D148"/>
    <mergeCell ref="E144:E148"/>
    <mergeCell ref="F144:F148"/>
    <mergeCell ref="G144:G148"/>
    <mergeCell ref="H144:H148"/>
    <mergeCell ref="I144:I148"/>
    <mergeCell ref="A139:A143"/>
    <mergeCell ref="B139:B143"/>
    <mergeCell ref="D139:D143"/>
    <mergeCell ref="E139:E143"/>
    <mergeCell ref="F139:F143"/>
    <mergeCell ref="G139:G143"/>
    <mergeCell ref="A134:A138"/>
    <mergeCell ref="B134:B138"/>
    <mergeCell ref="D134:D138"/>
    <mergeCell ref="E134:E138"/>
    <mergeCell ref="F134:F138"/>
    <mergeCell ref="G134:G138"/>
    <mergeCell ref="H134:H138"/>
    <mergeCell ref="I134:I138"/>
    <mergeCell ref="A129:A133"/>
    <mergeCell ref="B129:B133"/>
    <mergeCell ref="D129:D133"/>
    <mergeCell ref="E129:E133"/>
    <mergeCell ref="F129:F133"/>
    <mergeCell ref="G129:G133"/>
    <mergeCell ref="A124:A128"/>
    <mergeCell ref="B124:B128"/>
    <mergeCell ref="D124:D128"/>
    <mergeCell ref="E124:E128"/>
    <mergeCell ref="F124:F128"/>
    <mergeCell ref="G124:G128"/>
    <mergeCell ref="H124:H128"/>
    <mergeCell ref="I124:I128"/>
    <mergeCell ref="H129:H133"/>
    <mergeCell ref="I129:I133"/>
    <mergeCell ref="G114:G118"/>
    <mergeCell ref="H114:H118"/>
    <mergeCell ref="I114:I118"/>
    <mergeCell ref="A119:A123"/>
    <mergeCell ref="B119:B123"/>
    <mergeCell ref="D119:D123"/>
    <mergeCell ref="E119:E123"/>
    <mergeCell ref="F119:F123"/>
    <mergeCell ref="G119:G123"/>
    <mergeCell ref="H119:H123"/>
    <mergeCell ref="I119:I123"/>
    <mergeCell ref="B110:C110"/>
    <mergeCell ref="B111:C111"/>
    <mergeCell ref="B112:C112"/>
    <mergeCell ref="B113:F113"/>
    <mergeCell ref="A114:A118"/>
    <mergeCell ref="B114:B118"/>
    <mergeCell ref="D114:D118"/>
    <mergeCell ref="E114:E118"/>
    <mergeCell ref="F114:F118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F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F55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</mergeCells>
  <conditionalFormatting sqref="L10:L20">
    <cfRule type="duplicateValues" dxfId="18" priority="1"/>
  </conditionalFormatting>
  <dataValidations count="9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14:I163"/>
    <dataValidation type="list" allowBlank="1" showInputMessage="1" showErrorMessage="1" sqref="D1:I1">
      <formula1>"Moksliniai tyrimai, Eksperimentinė plėtra"</formula1>
    </dataValidation>
    <dataValidation allowBlank="1" showErrorMessage="1" sqref="F114:F163"/>
    <dataValidation allowBlank="1" showInputMessage="1" showErrorMessage="1" prompt="Įveskite vienos pareigybės darbuotojų fizinio rodiklio pasiekimui skiriamą darbo laiką valandomis." sqref="E114:E163"/>
    <dataValidation type="list" allowBlank="1" showInputMessage="1" showErrorMessage="1" prompt="Pasirinkite finansavimo intensyvumą vadovaudamiesi Aprašo 52 punktu." sqref="D7">
      <formula1>"0%,25%,35%,40%,45%,50%,60%,65%,70%,75%,80%"</formula1>
    </dataValidation>
    <dataValidation type="list" allowBlank="1" showInputMessage="1" showErrorMessage="1" sqref="J1">
      <formula1>"Taikomieji (pramoniniai) moksliniai tyrimai, Eksperimentinė plėtra (bandomoji taikomoji veikla)"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18" max="17" man="1"/>
    <brk id="163" max="17" man="1"/>
    <brk id="206" max="17" man="1"/>
  </rowBreaks>
  <colBreaks count="1" manualBreakCount="1">
    <brk id="9" max="20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5">
    <tabColor rgb="FF92D050"/>
    <pageSetUpPr fitToPage="1"/>
  </sheetPr>
  <dimension ref="A1:S260"/>
  <sheetViews>
    <sheetView zoomScale="85" zoomScaleNormal="85" zoomScaleSheetLayoutView="100" workbookViewId="0">
      <pane ySplit="9" topLeftCell="A10" activePane="bottomLeft" state="frozen"/>
      <selection activeCell="B26" sqref="B26:C26"/>
      <selection pane="bottomLeft" activeCell="H7" sqref="H7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91"/>
      <c r="B1" s="91"/>
      <c r="C1" s="91" t="s">
        <v>88</v>
      </c>
      <c r="D1" s="143"/>
      <c r="E1" s="143"/>
      <c r="F1" s="143"/>
      <c r="G1" s="143"/>
      <c r="H1" s="143"/>
      <c r="I1" s="143"/>
      <c r="J1" s="21"/>
    </row>
    <row r="2" spans="1:10" ht="13.5" customHeight="1" x14ac:dyDescent="0.2">
      <c r="A2" s="91"/>
      <c r="B2" s="91"/>
      <c r="C2" s="91" t="s">
        <v>85</v>
      </c>
      <c r="D2" s="92"/>
      <c r="E2" s="21"/>
      <c r="F2" s="21"/>
      <c r="G2" s="21"/>
      <c r="H2" s="21"/>
      <c r="I2" s="21"/>
      <c r="J2" s="21"/>
    </row>
    <row r="3" spans="1:10" x14ac:dyDescent="0.2">
      <c r="A3" s="142" t="s">
        <v>73</v>
      </c>
      <c r="B3" s="142"/>
      <c r="C3" s="142"/>
      <c r="D3" s="143"/>
      <c r="E3" s="143"/>
      <c r="F3" s="143"/>
      <c r="G3" s="143"/>
      <c r="H3" s="143"/>
      <c r="I3" s="144"/>
      <c r="J3" s="21"/>
    </row>
    <row r="4" spans="1:10" ht="12.75" customHeight="1" x14ac:dyDescent="0.2">
      <c r="A4" s="91"/>
      <c r="B4" s="91"/>
      <c r="C4" s="91" t="s">
        <v>139</v>
      </c>
      <c r="D4" s="148"/>
      <c r="E4" s="148"/>
      <c r="F4" s="149" t="s">
        <v>140</v>
      </c>
      <c r="G4" s="149"/>
      <c r="H4" s="94"/>
      <c r="I4" s="21"/>
      <c r="J4" s="21"/>
    </row>
    <row r="5" spans="1:10" x14ac:dyDescent="0.2">
      <c r="A5" s="142" t="s">
        <v>137</v>
      </c>
      <c r="B5" s="142"/>
      <c r="C5" s="142"/>
      <c r="D5" s="147"/>
      <c r="E5" s="147"/>
      <c r="F5" s="147"/>
      <c r="G5" s="147"/>
      <c r="H5" s="147"/>
      <c r="I5" s="143"/>
      <c r="J5" s="21"/>
    </row>
    <row r="6" spans="1:10" x14ac:dyDescent="0.2">
      <c r="A6" s="91"/>
      <c r="B6" s="91"/>
      <c r="C6" s="91" t="s">
        <v>211</v>
      </c>
      <c r="D6" s="147"/>
      <c r="E6" s="147"/>
      <c r="F6" s="147"/>
      <c r="G6" s="147"/>
      <c r="H6" s="147"/>
      <c r="I6" s="147"/>
      <c r="J6" s="21"/>
    </row>
    <row r="7" spans="1:10" x14ac:dyDescent="0.2">
      <c r="A7" s="91"/>
      <c r="B7" s="91"/>
      <c r="C7" s="91" t="s">
        <v>89</v>
      </c>
      <c r="D7" s="59"/>
      <c r="E7" s="21"/>
      <c r="F7" s="21"/>
      <c r="G7" s="24" t="s">
        <v>158</v>
      </c>
      <c r="H7" s="23" t="s">
        <v>268</v>
      </c>
      <c r="I7" s="21"/>
      <c r="J7" s="21"/>
    </row>
    <row r="8" spans="1:10" ht="6" customHeight="1" x14ac:dyDescent="0.2"/>
    <row r="9" spans="1:10" ht="38.25" x14ac:dyDescent="0.2">
      <c r="A9" s="93" t="s">
        <v>4</v>
      </c>
      <c r="B9" s="145" t="s">
        <v>175</v>
      </c>
      <c r="C9" s="145"/>
      <c r="D9" s="93" t="s">
        <v>1</v>
      </c>
      <c r="E9" s="93" t="s">
        <v>2</v>
      </c>
      <c r="F9" s="93" t="s">
        <v>3</v>
      </c>
      <c r="G9" s="93" t="s">
        <v>87</v>
      </c>
      <c r="H9" s="93" t="s">
        <v>86</v>
      </c>
      <c r="I9" s="93" t="s">
        <v>11</v>
      </c>
      <c r="J9" s="25"/>
    </row>
    <row r="10" spans="1:10" ht="27.75" customHeight="1" x14ac:dyDescent="0.2">
      <c r="A10" s="26">
        <v>4</v>
      </c>
      <c r="B10" s="146" t="s">
        <v>92</v>
      </c>
      <c r="C10" s="146"/>
      <c r="D10" s="146"/>
      <c r="E10" s="146"/>
      <c r="F10" s="146"/>
      <c r="G10" s="95">
        <f>SUM(G11:G20)</f>
        <v>0</v>
      </c>
      <c r="H10" s="95">
        <f>SUM(H11:H20)</f>
        <v>0</v>
      </c>
      <c r="I10" s="27"/>
      <c r="J10" s="28"/>
    </row>
    <row r="11" spans="1:10" ht="12.75" customHeight="1" x14ac:dyDescent="0.2">
      <c r="A11" s="29" t="s">
        <v>13</v>
      </c>
      <c r="B11" s="135" t="s">
        <v>12</v>
      </c>
      <c r="C11" s="135"/>
      <c r="D11" s="30"/>
      <c r="E11" s="31"/>
      <c r="F11" s="32"/>
      <c r="G11" s="96">
        <f t="shared" ref="G11:G252" si="0">ROUND(E11*F11,2)</f>
        <v>0</v>
      </c>
      <c r="H11" s="96">
        <f t="shared" ref="H11:H112" si="1">ROUND(G11*$D$7,2)</f>
        <v>0</v>
      </c>
      <c r="I11" s="33"/>
      <c r="J11" s="28"/>
    </row>
    <row r="12" spans="1:10" ht="12.75" customHeight="1" x14ac:dyDescent="0.2">
      <c r="A12" s="29" t="s">
        <v>14</v>
      </c>
      <c r="B12" s="135" t="s">
        <v>12</v>
      </c>
      <c r="C12" s="135"/>
      <c r="D12" s="30"/>
      <c r="E12" s="31"/>
      <c r="F12" s="32"/>
      <c r="G12" s="96">
        <f t="shared" si="0"/>
        <v>0</v>
      </c>
      <c r="H12" s="96">
        <f t="shared" si="1"/>
        <v>0</v>
      </c>
      <c r="I12" s="33"/>
      <c r="J12" s="28"/>
    </row>
    <row r="13" spans="1:10" ht="12.75" customHeight="1" x14ac:dyDescent="0.2">
      <c r="A13" s="29" t="s">
        <v>15</v>
      </c>
      <c r="B13" s="135" t="s">
        <v>12</v>
      </c>
      <c r="C13" s="135"/>
      <c r="D13" s="30"/>
      <c r="E13" s="31"/>
      <c r="F13" s="32"/>
      <c r="G13" s="96">
        <f t="shared" si="0"/>
        <v>0</v>
      </c>
      <c r="H13" s="96">
        <f t="shared" si="1"/>
        <v>0</v>
      </c>
      <c r="I13" s="33"/>
      <c r="J13" s="28"/>
    </row>
    <row r="14" spans="1:10" ht="12.75" customHeight="1" x14ac:dyDescent="0.2">
      <c r="A14" s="29" t="s">
        <v>16</v>
      </c>
      <c r="B14" s="135" t="s">
        <v>12</v>
      </c>
      <c r="C14" s="135"/>
      <c r="D14" s="30"/>
      <c r="E14" s="31"/>
      <c r="F14" s="32"/>
      <c r="G14" s="96">
        <f t="shared" si="0"/>
        <v>0</v>
      </c>
      <c r="H14" s="96">
        <f t="shared" si="1"/>
        <v>0</v>
      </c>
      <c r="I14" s="33"/>
      <c r="J14" s="28"/>
    </row>
    <row r="15" spans="1:10" ht="12.75" customHeight="1" x14ac:dyDescent="0.2">
      <c r="A15" s="29" t="s">
        <v>17</v>
      </c>
      <c r="B15" s="135" t="s">
        <v>12</v>
      </c>
      <c r="C15" s="135"/>
      <c r="D15" s="30"/>
      <c r="E15" s="31"/>
      <c r="F15" s="32"/>
      <c r="G15" s="96">
        <f t="shared" si="0"/>
        <v>0</v>
      </c>
      <c r="H15" s="96">
        <f t="shared" si="1"/>
        <v>0</v>
      </c>
      <c r="I15" s="33"/>
      <c r="J15" s="28"/>
    </row>
    <row r="16" spans="1:10" ht="12.75" customHeight="1" x14ac:dyDescent="0.2">
      <c r="A16" s="29" t="s">
        <v>18</v>
      </c>
      <c r="B16" s="135" t="s">
        <v>12</v>
      </c>
      <c r="C16" s="135"/>
      <c r="D16" s="30"/>
      <c r="E16" s="31"/>
      <c r="F16" s="32"/>
      <c r="G16" s="96">
        <f t="shared" si="0"/>
        <v>0</v>
      </c>
      <c r="H16" s="96">
        <f t="shared" si="1"/>
        <v>0</v>
      </c>
      <c r="I16" s="33"/>
      <c r="J16" s="28"/>
    </row>
    <row r="17" spans="1:10" ht="12.75" customHeight="1" x14ac:dyDescent="0.2">
      <c r="A17" s="29" t="s">
        <v>19</v>
      </c>
      <c r="B17" s="135" t="s">
        <v>12</v>
      </c>
      <c r="C17" s="135"/>
      <c r="D17" s="30"/>
      <c r="E17" s="31"/>
      <c r="F17" s="32"/>
      <c r="G17" s="96">
        <f t="shared" si="0"/>
        <v>0</v>
      </c>
      <c r="H17" s="96">
        <f t="shared" si="1"/>
        <v>0</v>
      </c>
      <c r="I17" s="33"/>
      <c r="J17" s="28"/>
    </row>
    <row r="18" spans="1:10" ht="12.75" customHeight="1" x14ac:dyDescent="0.2">
      <c r="A18" s="29" t="s">
        <v>20</v>
      </c>
      <c r="B18" s="135" t="s">
        <v>12</v>
      </c>
      <c r="C18" s="135"/>
      <c r="D18" s="30"/>
      <c r="E18" s="31"/>
      <c r="F18" s="32"/>
      <c r="G18" s="96">
        <f t="shared" si="0"/>
        <v>0</v>
      </c>
      <c r="H18" s="96">
        <f t="shared" si="1"/>
        <v>0</v>
      </c>
      <c r="I18" s="33"/>
      <c r="J18" s="28"/>
    </row>
    <row r="19" spans="1:10" ht="12.75" customHeight="1" x14ac:dyDescent="0.2">
      <c r="A19" s="29" t="s">
        <v>21</v>
      </c>
      <c r="B19" s="135" t="s">
        <v>12</v>
      </c>
      <c r="C19" s="135"/>
      <c r="D19" s="30"/>
      <c r="E19" s="31"/>
      <c r="F19" s="32"/>
      <c r="G19" s="96">
        <f t="shared" si="0"/>
        <v>0</v>
      </c>
      <c r="H19" s="96">
        <f t="shared" si="1"/>
        <v>0</v>
      </c>
      <c r="I19" s="33"/>
      <c r="J19" s="28"/>
    </row>
    <row r="20" spans="1:10" ht="12.75" customHeight="1" x14ac:dyDescent="0.2">
      <c r="A20" s="29" t="s">
        <v>22</v>
      </c>
      <c r="B20" s="135" t="s">
        <v>12</v>
      </c>
      <c r="C20" s="135"/>
      <c r="D20" s="30"/>
      <c r="E20" s="31"/>
      <c r="F20" s="32"/>
      <c r="G20" s="96">
        <f t="shared" si="0"/>
        <v>0</v>
      </c>
      <c r="H20" s="96">
        <f t="shared" si="1"/>
        <v>0</v>
      </c>
      <c r="I20" s="33"/>
      <c r="J20" s="28"/>
    </row>
    <row r="21" spans="1:10" x14ac:dyDescent="0.2">
      <c r="A21" s="26">
        <v>5</v>
      </c>
      <c r="B21" s="146" t="s">
        <v>6</v>
      </c>
      <c r="C21" s="146"/>
      <c r="D21" s="146"/>
      <c r="E21" s="146"/>
      <c r="F21" s="146"/>
      <c r="G21" s="95">
        <f>G22+G33+G44+G55+G83+G113+G164+G235+G253</f>
        <v>0</v>
      </c>
      <c r="H21" s="95">
        <f>H22+H33+H44+H55+H83+H113+H164+H235+H253</f>
        <v>0</v>
      </c>
      <c r="I21" s="27"/>
      <c r="J21" s="28"/>
    </row>
    <row r="22" spans="1:10" x14ac:dyDescent="0.2">
      <c r="A22" s="34" t="s">
        <v>7</v>
      </c>
      <c r="B22" s="138" t="s">
        <v>109</v>
      </c>
      <c r="C22" s="139"/>
      <c r="D22" s="139"/>
      <c r="E22" s="139"/>
      <c r="F22" s="140"/>
      <c r="G22" s="97">
        <f>SUM(G23:G32)</f>
        <v>0</v>
      </c>
      <c r="H22" s="97">
        <f>SUM(H23:H32)</f>
        <v>0</v>
      </c>
      <c r="I22" s="35"/>
      <c r="J22" s="36"/>
    </row>
    <row r="23" spans="1:10" x14ac:dyDescent="0.2">
      <c r="A23" s="29" t="s">
        <v>23</v>
      </c>
      <c r="B23" s="135" t="s">
        <v>54</v>
      </c>
      <c r="C23" s="135"/>
      <c r="D23" s="30"/>
      <c r="E23" s="31"/>
      <c r="F23" s="32"/>
      <c r="G23" s="96">
        <f t="shared" ref="G23:G32" si="2">ROUND(E23*F23,2)</f>
        <v>0</v>
      </c>
      <c r="H23" s="96">
        <f t="shared" si="1"/>
        <v>0</v>
      </c>
      <c r="I23" s="33"/>
      <c r="J23" s="28"/>
    </row>
    <row r="24" spans="1:10" x14ac:dyDescent="0.2">
      <c r="A24" s="29" t="s">
        <v>24</v>
      </c>
      <c r="B24" s="135" t="s">
        <v>54</v>
      </c>
      <c r="C24" s="135"/>
      <c r="D24" s="30"/>
      <c r="E24" s="31"/>
      <c r="F24" s="32"/>
      <c r="G24" s="96">
        <f t="shared" si="2"/>
        <v>0</v>
      </c>
      <c r="H24" s="96">
        <f t="shared" si="1"/>
        <v>0</v>
      </c>
      <c r="I24" s="33"/>
      <c r="J24" s="28"/>
    </row>
    <row r="25" spans="1:10" x14ac:dyDescent="0.2">
      <c r="A25" s="29" t="s">
        <v>25</v>
      </c>
      <c r="B25" s="135" t="s">
        <v>54</v>
      </c>
      <c r="C25" s="135"/>
      <c r="D25" s="30"/>
      <c r="E25" s="31"/>
      <c r="F25" s="32"/>
      <c r="G25" s="96">
        <f t="shared" si="2"/>
        <v>0</v>
      </c>
      <c r="H25" s="96">
        <f t="shared" si="1"/>
        <v>0</v>
      </c>
      <c r="I25" s="33"/>
      <c r="J25" s="28"/>
    </row>
    <row r="26" spans="1:10" x14ac:dyDescent="0.2">
      <c r="A26" s="29" t="s">
        <v>26</v>
      </c>
      <c r="B26" s="135" t="s">
        <v>54</v>
      </c>
      <c r="C26" s="135"/>
      <c r="D26" s="30"/>
      <c r="E26" s="31"/>
      <c r="F26" s="32"/>
      <c r="G26" s="96">
        <f t="shared" si="2"/>
        <v>0</v>
      </c>
      <c r="H26" s="96">
        <f t="shared" si="1"/>
        <v>0</v>
      </c>
      <c r="I26" s="33"/>
      <c r="J26" s="28"/>
    </row>
    <row r="27" spans="1:10" x14ac:dyDescent="0.2">
      <c r="A27" s="29" t="s">
        <v>27</v>
      </c>
      <c r="B27" s="135" t="s">
        <v>54</v>
      </c>
      <c r="C27" s="135"/>
      <c r="D27" s="30"/>
      <c r="E27" s="31"/>
      <c r="F27" s="32"/>
      <c r="G27" s="96">
        <f t="shared" si="2"/>
        <v>0</v>
      </c>
      <c r="H27" s="96">
        <f t="shared" si="1"/>
        <v>0</v>
      </c>
      <c r="I27" s="33"/>
      <c r="J27" s="28"/>
    </row>
    <row r="28" spans="1:10" x14ac:dyDescent="0.2">
      <c r="A28" s="29" t="s">
        <v>28</v>
      </c>
      <c r="B28" s="135" t="s">
        <v>54</v>
      </c>
      <c r="C28" s="135"/>
      <c r="D28" s="30"/>
      <c r="E28" s="31"/>
      <c r="F28" s="32"/>
      <c r="G28" s="96">
        <f t="shared" si="2"/>
        <v>0</v>
      </c>
      <c r="H28" s="96">
        <f t="shared" si="1"/>
        <v>0</v>
      </c>
      <c r="I28" s="33"/>
      <c r="J28" s="28"/>
    </row>
    <row r="29" spans="1:10" x14ac:dyDescent="0.2">
      <c r="A29" s="29" t="s">
        <v>29</v>
      </c>
      <c r="B29" s="135" t="s">
        <v>54</v>
      </c>
      <c r="C29" s="135"/>
      <c r="D29" s="30"/>
      <c r="E29" s="31"/>
      <c r="F29" s="32"/>
      <c r="G29" s="96">
        <f t="shared" si="2"/>
        <v>0</v>
      </c>
      <c r="H29" s="96">
        <f t="shared" si="1"/>
        <v>0</v>
      </c>
      <c r="I29" s="33"/>
      <c r="J29" s="28"/>
    </row>
    <row r="30" spans="1:10" x14ac:dyDescent="0.2">
      <c r="A30" s="29" t="s">
        <v>30</v>
      </c>
      <c r="B30" s="135" t="s">
        <v>54</v>
      </c>
      <c r="C30" s="135"/>
      <c r="D30" s="30"/>
      <c r="E30" s="31"/>
      <c r="F30" s="32"/>
      <c r="G30" s="96">
        <f t="shared" si="2"/>
        <v>0</v>
      </c>
      <c r="H30" s="96">
        <f t="shared" si="1"/>
        <v>0</v>
      </c>
      <c r="I30" s="33"/>
      <c r="J30" s="28"/>
    </row>
    <row r="31" spans="1:10" x14ac:dyDescent="0.2">
      <c r="A31" s="29" t="s">
        <v>31</v>
      </c>
      <c r="B31" s="135" t="s">
        <v>54</v>
      </c>
      <c r="C31" s="135"/>
      <c r="D31" s="30"/>
      <c r="E31" s="31"/>
      <c r="F31" s="32"/>
      <c r="G31" s="96">
        <f t="shared" si="2"/>
        <v>0</v>
      </c>
      <c r="H31" s="96">
        <f t="shared" si="1"/>
        <v>0</v>
      </c>
      <c r="I31" s="33"/>
      <c r="J31" s="28"/>
    </row>
    <row r="32" spans="1:10" x14ac:dyDescent="0.2">
      <c r="A32" s="29" t="s">
        <v>32</v>
      </c>
      <c r="B32" s="135" t="s">
        <v>54</v>
      </c>
      <c r="C32" s="135"/>
      <c r="D32" s="30"/>
      <c r="E32" s="31"/>
      <c r="F32" s="32"/>
      <c r="G32" s="96">
        <f t="shared" si="2"/>
        <v>0</v>
      </c>
      <c r="H32" s="96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38" t="s">
        <v>250</v>
      </c>
      <c r="C33" s="139"/>
      <c r="D33" s="139"/>
      <c r="E33" s="139"/>
      <c r="F33" s="140"/>
      <c r="G33" s="97">
        <f>SUM(G34:G43)</f>
        <v>0</v>
      </c>
      <c r="H33" s="97">
        <f>SUM(H34:H43)</f>
        <v>0</v>
      </c>
      <c r="I33" s="35"/>
      <c r="J33" s="36"/>
    </row>
    <row r="34" spans="1:10" x14ac:dyDescent="0.2">
      <c r="A34" s="29" t="s">
        <v>33</v>
      </c>
      <c r="B34" s="135" t="s">
        <v>54</v>
      </c>
      <c r="C34" s="135"/>
      <c r="D34" s="30"/>
      <c r="E34" s="31"/>
      <c r="F34" s="32"/>
      <c r="G34" s="96">
        <f t="shared" ref="G34:G43" si="3">ROUND(E34*F34,2)</f>
        <v>0</v>
      </c>
      <c r="H34" s="96">
        <f t="shared" si="1"/>
        <v>0</v>
      </c>
      <c r="I34" s="33"/>
      <c r="J34" s="28"/>
    </row>
    <row r="35" spans="1:10" x14ac:dyDescent="0.2">
      <c r="A35" s="29" t="s">
        <v>34</v>
      </c>
      <c r="B35" s="135" t="s">
        <v>54</v>
      </c>
      <c r="C35" s="135"/>
      <c r="D35" s="30"/>
      <c r="E35" s="31"/>
      <c r="F35" s="32"/>
      <c r="G35" s="96">
        <f t="shared" si="3"/>
        <v>0</v>
      </c>
      <c r="H35" s="96">
        <f t="shared" si="1"/>
        <v>0</v>
      </c>
      <c r="I35" s="33"/>
      <c r="J35" s="28"/>
    </row>
    <row r="36" spans="1:10" x14ac:dyDescent="0.2">
      <c r="A36" s="29" t="s">
        <v>35</v>
      </c>
      <c r="B36" s="135" t="s">
        <v>54</v>
      </c>
      <c r="C36" s="135"/>
      <c r="D36" s="30"/>
      <c r="E36" s="31"/>
      <c r="F36" s="32"/>
      <c r="G36" s="96">
        <f t="shared" si="3"/>
        <v>0</v>
      </c>
      <c r="H36" s="96">
        <f t="shared" si="1"/>
        <v>0</v>
      </c>
      <c r="I36" s="33"/>
      <c r="J36" s="28"/>
    </row>
    <row r="37" spans="1:10" x14ac:dyDescent="0.2">
      <c r="A37" s="29" t="s">
        <v>36</v>
      </c>
      <c r="B37" s="135" t="s">
        <v>54</v>
      </c>
      <c r="C37" s="135"/>
      <c r="D37" s="30"/>
      <c r="E37" s="31"/>
      <c r="F37" s="32"/>
      <c r="G37" s="96">
        <f t="shared" si="3"/>
        <v>0</v>
      </c>
      <c r="H37" s="96">
        <f t="shared" si="1"/>
        <v>0</v>
      </c>
      <c r="I37" s="33"/>
      <c r="J37" s="28"/>
    </row>
    <row r="38" spans="1:10" x14ac:dyDescent="0.2">
      <c r="A38" s="29" t="s">
        <v>37</v>
      </c>
      <c r="B38" s="135" t="s">
        <v>54</v>
      </c>
      <c r="C38" s="135"/>
      <c r="D38" s="30"/>
      <c r="E38" s="31"/>
      <c r="F38" s="32"/>
      <c r="G38" s="96">
        <f t="shared" si="3"/>
        <v>0</v>
      </c>
      <c r="H38" s="96">
        <f t="shared" si="1"/>
        <v>0</v>
      </c>
      <c r="I38" s="33"/>
      <c r="J38" s="28"/>
    </row>
    <row r="39" spans="1:10" x14ac:dyDescent="0.2">
      <c r="A39" s="29" t="s">
        <v>38</v>
      </c>
      <c r="B39" s="135" t="s">
        <v>54</v>
      </c>
      <c r="C39" s="135"/>
      <c r="D39" s="30"/>
      <c r="E39" s="31"/>
      <c r="F39" s="32"/>
      <c r="G39" s="96">
        <f t="shared" si="3"/>
        <v>0</v>
      </c>
      <c r="H39" s="96">
        <f t="shared" si="1"/>
        <v>0</v>
      </c>
      <c r="I39" s="33"/>
      <c r="J39" s="28"/>
    </row>
    <row r="40" spans="1:10" x14ac:dyDescent="0.2">
      <c r="A40" s="29" t="s">
        <v>39</v>
      </c>
      <c r="B40" s="135" t="s">
        <v>54</v>
      </c>
      <c r="C40" s="135"/>
      <c r="D40" s="30"/>
      <c r="E40" s="31"/>
      <c r="F40" s="32"/>
      <c r="G40" s="96">
        <f t="shared" si="3"/>
        <v>0</v>
      </c>
      <c r="H40" s="96">
        <f t="shared" si="1"/>
        <v>0</v>
      </c>
      <c r="I40" s="33"/>
      <c r="J40" s="28"/>
    </row>
    <row r="41" spans="1:10" x14ac:dyDescent="0.2">
      <c r="A41" s="29" t="s">
        <v>40</v>
      </c>
      <c r="B41" s="135" t="s">
        <v>54</v>
      </c>
      <c r="C41" s="135"/>
      <c r="D41" s="30"/>
      <c r="E41" s="31"/>
      <c r="F41" s="32"/>
      <c r="G41" s="96">
        <f t="shared" si="3"/>
        <v>0</v>
      </c>
      <c r="H41" s="96">
        <f t="shared" si="1"/>
        <v>0</v>
      </c>
      <c r="I41" s="33"/>
      <c r="J41" s="28"/>
    </row>
    <row r="42" spans="1:10" x14ac:dyDescent="0.2">
      <c r="A42" s="29" t="s">
        <v>41</v>
      </c>
      <c r="B42" s="135" t="s">
        <v>54</v>
      </c>
      <c r="C42" s="135"/>
      <c r="D42" s="30"/>
      <c r="E42" s="31"/>
      <c r="F42" s="32"/>
      <c r="G42" s="96">
        <f t="shared" si="3"/>
        <v>0</v>
      </c>
      <c r="H42" s="96">
        <f t="shared" si="1"/>
        <v>0</v>
      </c>
      <c r="I42" s="33"/>
      <c r="J42" s="28"/>
    </row>
    <row r="43" spans="1:10" x14ac:dyDescent="0.2">
      <c r="A43" s="29" t="s">
        <v>42</v>
      </c>
      <c r="B43" s="135" t="s">
        <v>54</v>
      </c>
      <c r="C43" s="135"/>
      <c r="D43" s="30"/>
      <c r="E43" s="31"/>
      <c r="F43" s="32"/>
      <c r="G43" s="96">
        <f t="shared" si="3"/>
        <v>0</v>
      </c>
      <c r="H43" s="96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1" t="s">
        <v>228</v>
      </c>
      <c r="C44" s="139"/>
      <c r="D44" s="139"/>
      <c r="E44" s="139"/>
      <c r="F44" s="140"/>
      <c r="G44" s="97">
        <f>SUM(G45:G54)</f>
        <v>0</v>
      </c>
      <c r="H44" s="97">
        <f>SUM(H45:H54)</f>
        <v>0</v>
      </c>
      <c r="I44" s="35"/>
      <c r="J44" s="36"/>
    </row>
    <row r="45" spans="1:10" x14ac:dyDescent="0.2">
      <c r="A45" s="29" t="s">
        <v>44</v>
      </c>
      <c r="B45" s="135" t="s">
        <v>54</v>
      </c>
      <c r="C45" s="135"/>
      <c r="D45" s="30"/>
      <c r="E45" s="31"/>
      <c r="F45" s="32"/>
      <c r="G45" s="96">
        <f t="shared" ref="G45:G54" si="4">ROUND(E45*F45,2)</f>
        <v>0</v>
      </c>
      <c r="H45" s="96">
        <f t="shared" ref="H45:H54" si="5">ROUND(G45*$D$7,2)</f>
        <v>0</v>
      </c>
      <c r="I45" s="33"/>
      <c r="J45" s="36"/>
    </row>
    <row r="46" spans="1:10" x14ac:dyDescent="0.2">
      <c r="A46" s="29" t="s">
        <v>45</v>
      </c>
      <c r="B46" s="135" t="s">
        <v>54</v>
      </c>
      <c r="C46" s="135"/>
      <c r="D46" s="30"/>
      <c r="E46" s="31"/>
      <c r="F46" s="32"/>
      <c r="G46" s="96">
        <f t="shared" si="4"/>
        <v>0</v>
      </c>
      <c r="H46" s="96">
        <f t="shared" si="5"/>
        <v>0</v>
      </c>
      <c r="I46" s="33"/>
      <c r="J46" s="36"/>
    </row>
    <row r="47" spans="1:10" x14ac:dyDescent="0.2">
      <c r="A47" s="29" t="s">
        <v>46</v>
      </c>
      <c r="B47" s="135" t="s">
        <v>54</v>
      </c>
      <c r="C47" s="135"/>
      <c r="D47" s="30"/>
      <c r="E47" s="31"/>
      <c r="F47" s="32"/>
      <c r="G47" s="96">
        <f t="shared" si="4"/>
        <v>0</v>
      </c>
      <c r="H47" s="96">
        <f t="shared" si="5"/>
        <v>0</v>
      </c>
      <c r="I47" s="33"/>
      <c r="J47" s="36"/>
    </row>
    <row r="48" spans="1:10" x14ac:dyDescent="0.2">
      <c r="A48" s="29" t="s">
        <v>47</v>
      </c>
      <c r="B48" s="135" t="s">
        <v>54</v>
      </c>
      <c r="C48" s="135"/>
      <c r="D48" s="30"/>
      <c r="E48" s="31"/>
      <c r="F48" s="32"/>
      <c r="G48" s="96">
        <f t="shared" si="4"/>
        <v>0</v>
      </c>
      <c r="H48" s="96">
        <f t="shared" si="5"/>
        <v>0</v>
      </c>
      <c r="I48" s="33"/>
      <c r="J48" s="36"/>
    </row>
    <row r="49" spans="1:10" x14ac:dyDescent="0.2">
      <c r="A49" s="29" t="s">
        <v>48</v>
      </c>
      <c r="B49" s="135" t="s">
        <v>54</v>
      </c>
      <c r="C49" s="135"/>
      <c r="D49" s="30"/>
      <c r="E49" s="31"/>
      <c r="F49" s="32"/>
      <c r="G49" s="96">
        <f t="shared" si="4"/>
        <v>0</v>
      </c>
      <c r="H49" s="96">
        <f t="shared" si="5"/>
        <v>0</v>
      </c>
      <c r="I49" s="33"/>
      <c r="J49" s="36"/>
    </row>
    <row r="50" spans="1:10" x14ac:dyDescent="0.2">
      <c r="A50" s="29" t="s">
        <v>49</v>
      </c>
      <c r="B50" s="135" t="s">
        <v>54</v>
      </c>
      <c r="C50" s="135"/>
      <c r="D50" s="30"/>
      <c r="E50" s="31"/>
      <c r="F50" s="32"/>
      <c r="G50" s="96">
        <f t="shared" si="4"/>
        <v>0</v>
      </c>
      <c r="H50" s="96">
        <f t="shared" si="5"/>
        <v>0</v>
      </c>
      <c r="I50" s="33"/>
      <c r="J50" s="36"/>
    </row>
    <row r="51" spans="1:10" x14ac:dyDescent="0.2">
      <c r="A51" s="29" t="s">
        <v>50</v>
      </c>
      <c r="B51" s="135" t="s">
        <v>54</v>
      </c>
      <c r="C51" s="135"/>
      <c r="D51" s="30"/>
      <c r="E51" s="31"/>
      <c r="F51" s="32"/>
      <c r="G51" s="96">
        <f t="shared" si="4"/>
        <v>0</v>
      </c>
      <c r="H51" s="96">
        <f t="shared" si="5"/>
        <v>0</v>
      </c>
      <c r="I51" s="33"/>
      <c r="J51" s="36"/>
    </row>
    <row r="52" spans="1:10" x14ac:dyDescent="0.2">
      <c r="A52" s="29" t="s">
        <v>51</v>
      </c>
      <c r="B52" s="135" t="s">
        <v>54</v>
      </c>
      <c r="C52" s="135"/>
      <c r="D52" s="30"/>
      <c r="E52" s="31"/>
      <c r="F52" s="32"/>
      <c r="G52" s="96">
        <f t="shared" si="4"/>
        <v>0</v>
      </c>
      <c r="H52" s="96">
        <f t="shared" si="5"/>
        <v>0</v>
      </c>
      <c r="I52" s="33"/>
      <c r="J52" s="36"/>
    </row>
    <row r="53" spans="1:10" x14ac:dyDescent="0.2">
      <c r="A53" s="29" t="s">
        <v>52</v>
      </c>
      <c r="B53" s="135" t="s">
        <v>54</v>
      </c>
      <c r="C53" s="135"/>
      <c r="D53" s="30"/>
      <c r="E53" s="31"/>
      <c r="F53" s="32"/>
      <c r="G53" s="96">
        <f t="shared" si="4"/>
        <v>0</v>
      </c>
      <c r="H53" s="96">
        <f t="shared" si="5"/>
        <v>0</v>
      </c>
      <c r="I53" s="33"/>
      <c r="J53" s="36"/>
    </row>
    <row r="54" spans="1:10" x14ac:dyDescent="0.2">
      <c r="A54" s="29" t="s">
        <v>53</v>
      </c>
      <c r="B54" s="135" t="s">
        <v>54</v>
      </c>
      <c r="C54" s="135"/>
      <c r="D54" s="30"/>
      <c r="E54" s="31"/>
      <c r="F54" s="32"/>
      <c r="G54" s="96">
        <f t="shared" si="4"/>
        <v>0</v>
      </c>
      <c r="H54" s="96">
        <f t="shared" si="5"/>
        <v>0</v>
      </c>
      <c r="I54" s="33"/>
      <c r="J54" s="36"/>
    </row>
    <row r="55" spans="1:10" ht="25.5" customHeight="1" x14ac:dyDescent="0.2">
      <c r="A55" s="34" t="s">
        <v>10</v>
      </c>
      <c r="B55" s="138" t="s">
        <v>174</v>
      </c>
      <c r="C55" s="139"/>
      <c r="D55" s="139"/>
      <c r="E55" s="139"/>
      <c r="F55" s="140"/>
      <c r="G55" s="97">
        <f>SUM(G56:G82)</f>
        <v>0</v>
      </c>
      <c r="H55" s="97">
        <f>SUM(H56:H82)</f>
        <v>0</v>
      </c>
      <c r="I55" s="35"/>
      <c r="J55" s="36"/>
    </row>
    <row r="56" spans="1:10" x14ac:dyDescent="0.2">
      <c r="A56" s="29" t="s">
        <v>55</v>
      </c>
      <c r="B56" s="135" t="s">
        <v>12</v>
      </c>
      <c r="C56" s="135"/>
      <c r="D56" s="30"/>
      <c r="E56" s="31"/>
      <c r="F56" s="32"/>
      <c r="G56" s="96">
        <f t="shared" ref="G56:G82" si="6">ROUND(E56*F56,2)</f>
        <v>0</v>
      </c>
      <c r="H56" s="96">
        <f t="shared" ref="H56:H82" si="7">ROUND(G56*$D$7,2)</f>
        <v>0</v>
      </c>
      <c r="I56" s="33"/>
      <c r="J56" s="28"/>
    </row>
    <row r="57" spans="1:10" x14ac:dyDescent="0.2">
      <c r="A57" s="29" t="s">
        <v>56</v>
      </c>
      <c r="B57" s="135" t="s">
        <v>12</v>
      </c>
      <c r="C57" s="135"/>
      <c r="D57" s="30"/>
      <c r="E57" s="31"/>
      <c r="F57" s="32"/>
      <c r="G57" s="96">
        <f t="shared" si="6"/>
        <v>0</v>
      </c>
      <c r="H57" s="96">
        <f t="shared" si="7"/>
        <v>0</v>
      </c>
      <c r="I57" s="33"/>
      <c r="J57" s="28"/>
    </row>
    <row r="58" spans="1:10" x14ac:dyDescent="0.2">
      <c r="A58" s="29" t="s">
        <v>57</v>
      </c>
      <c r="B58" s="135" t="s">
        <v>12</v>
      </c>
      <c r="C58" s="135"/>
      <c r="D58" s="30"/>
      <c r="E58" s="31"/>
      <c r="F58" s="32"/>
      <c r="G58" s="96">
        <f t="shared" si="6"/>
        <v>0</v>
      </c>
      <c r="H58" s="96">
        <f t="shared" si="7"/>
        <v>0</v>
      </c>
      <c r="I58" s="33"/>
      <c r="J58" s="28"/>
    </row>
    <row r="59" spans="1:10" x14ac:dyDescent="0.2">
      <c r="A59" s="29" t="s">
        <v>58</v>
      </c>
      <c r="B59" s="135" t="s">
        <v>12</v>
      </c>
      <c r="C59" s="135"/>
      <c r="D59" s="30"/>
      <c r="E59" s="31"/>
      <c r="F59" s="32"/>
      <c r="G59" s="96">
        <f t="shared" si="6"/>
        <v>0</v>
      </c>
      <c r="H59" s="96">
        <f t="shared" si="7"/>
        <v>0</v>
      </c>
      <c r="I59" s="33"/>
      <c r="J59" s="28"/>
    </row>
    <row r="60" spans="1:10" x14ac:dyDescent="0.2">
      <c r="A60" s="29" t="s">
        <v>59</v>
      </c>
      <c r="B60" s="135" t="s">
        <v>12</v>
      </c>
      <c r="C60" s="135"/>
      <c r="D60" s="30"/>
      <c r="E60" s="31"/>
      <c r="F60" s="32"/>
      <c r="G60" s="96">
        <f t="shared" si="6"/>
        <v>0</v>
      </c>
      <c r="H60" s="96">
        <f t="shared" si="7"/>
        <v>0</v>
      </c>
      <c r="I60" s="33"/>
      <c r="J60" s="28"/>
    </row>
    <row r="61" spans="1:10" x14ac:dyDescent="0.2">
      <c r="A61" s="29" t="s">
        <v>60</v>
      </c>
      <c r="B61" s="135" t="s">
        <v>12</v>
      </c>
      <c r="C61" s="135"/>
      <c r="D61" s="30"/>
      <c r="E61" s="31"/>
      <c r="F61" s="32"/>
      <c r="G61" s="96">
        <f t="shared" si="6"/>
        <v>0</v>
      </c>
      <c r="H61" s="96">
        <f t="shared" si="7"/>
        <v>0</v>
      </c>
      <c r="I61" s="33"/>
      <c r="J61" s="28"/>
    </row>
    <row r="62" spans="1:10" x14ac:dyDescent="0.2">
      <c r="A62" s="29" t="s">
        <v>61</v>
      </c>
      <c r="B62" s="135" t="s">
        <v>12</v>
      </c>
      <c r="C62" s="135"/>
      <c r="D62" s="30"/>
      <c r="E62" s="31"/>
      <c r="F62" s="32"/>
      <c r="G62" s="96">
        <f t="shared" si="6"/>
        <v>0</v>
      </c>
      <c r="H62" s="96">
        <f t="shared" si="7"/>
        <v>0</v>
      </c>
      <c r="I62" s="33"/>
      <c r="J62" s="28"/>
    </row>
    <row r="63" spans="1:10" x14ac:dyDescent="0.2">
      <c r="A63" s="29" t="s">
        <v>62</v>
      </c>
      <c r="B63" s="135" t="s">
        <v>12</v>
      </c>
      <c r="C63" s="135"/>
      <c r="D63" s="30"/>
      <c r="E63" s="31"/>
      <c r="F63" s="32"/>
      <c r="G63" s="96">
        <f t="shared" si="6"/>
        <v>0</v>
      </c>
      <c r="H63" s="96">
        <f t="shared" si="7"/>
        <v>0</v>
      </c>
      <c r="I63" s="33"/>
      <c r="J63" s="28"/>
    </row>
    <row r="64" spans="1:10" x14ac:dyDescent="0.2">
      <c r="A64" s="29" t="s">
        <v>63</v>
      </c>
      <c r="B64" s="135" t="s">
        <v>12</v>
      </c>
      <c r="C64" s="135"/>
      <c r="D64" s="30"/>
      <c r="E64" s="31"/>
      <c r="F64" s="32"/>
      <c r="G64" s="96">
        <f t="shared" si="6"/>
        <v>0</v>
      </c>
      <c r="H64" s="96">
        <f t="shared" si="7"/>
        <v>0</v>
      </c>
      <c r="I64" s="33"/>
      <c r="J64" s="28"/>
    </row>
    <row r="65" spans="1:10" x14ac:dyDescent="0.2">
      <c r="A65" s="29" t="s">
        <v>64</v>
      </c>
      <c r="B65" s="135" t="s">
        <v>12</v>
      </c>
      <c r="C65" s="135"/>
      <c r="D65" s="30"/>
      <c r="E65" s="31"/>
      <c r="F65" s="32"/>
      <c r="G65" s="96">
        <f t="shared" si="6"/>
        <v>0</v>
      </c>
      <c r="H65" s="96">
        <f t="shared" si="7"/>
        <v>0</v>
      </c>
      <c r="I65" s="33"/>
      <c r="J65" s="28"/>
    </row>
    <row r="66" spans="1:10" x14ac:dyDescent="0.2">
      <c r="A66" s="29" t="s">
        <v>130</v>
      </c>
      <c r="B66" s="135" t="s">
        <v>12</v>
      </c>
      <c r="C66" s="135"/>
      <c r="D66" s="30"/>
      <c r="E66" s="31"/>
      <c r="F66" s="32"/>
      <c r="G66" s="96">
        <f t="shared" si="6"/>
        <v>0</v>
      </c>
      <c r="H66" s="96">
        <f t="shared" si="7"/>
        <v>0</v>
      </c>
      <c r="I66" s="33"/>
      <c r="J66" s="28"/>
    </row>
    <row r="67" spans="1:10" x14ac:dyDescent="0.2">
      <c r="A67" s="29" t="s">
        <v>131</v>
      </c>
      <c r="B67" s="135" t="s">
        <v>12</v>
      </c>
      <c r="C67" s="135"/>
      <c r="D67" s="30"/>
      <c r="E67" s="31"/>
      <c r="F67" s="32"/>
      <c r="G67" s="96">
        <f t="shared" si="6"/>
        <v>0</v>
      </c>
      <c r="H67" s="96">
        <f t="shared" si="7"/>
        <v>0</v>
      </c>
      <c r="I67" s="33"/>
      <c r="J67" s="28"/>
    </row>
    <row r="68" spans="1:10" x14ac:dyDescent="0.2">
      <c r="A68" s="29" t="s">
        <v>132</v>
      </c>
      <c r="B68" s="135" t="s">
        <v>12</v>
      </c>
      <c r="C68" s="135"/>
      <c r="D68" s="30"/>
      <c r="E68" s="31"/>
      <c r="F68" s="32"/>
      <c r="G68" s="96">
        <f t="shared" si="6"/>
        <v>0</v>
      </c>
      <c r="H68" s="96">
        <f t="shared" si="7"/>
        <v>0</v>
      </c>
      <c r="I68" s="33"/>
      <c r="J68" s="28"/>
    </row>
    <row r="69" spans="1:10" x14ac:dyDescent="0.2">
      <c r="A69" s="29" t="s">
        <v>133</v>
      </c>
      <c r="B69" s="135" t="s">
        <v>12</v>
      </c>
      <c r="C69" s="135"/>
      <c r="D69" s="30"/>
      <c r="E69" s="31"/>
      <c r="F69" s="32"/>
      <c r="G69" s="96">
        <f t="shared" si="6"/>
        <v>0</v>
      </c>
      <c r="H69" s="96">
        <f t="shared" si="7"/>
        <v>0</v>
      </c>
      <c r="I69" s="33"/>
      <c r="J69" s="28"/>
    </row>
    <row r="70" spans="1:10" x14ac:dyDescent="0.2">
      <c r="A70" s="29" t="s">
        <v>134</v>
      </c>
      <c r="B70" s="135" t="s">
        <v>12</v>
      </c>
      <c r="C70" s="135"/>
      <c r="D70" s="30"/>
      <c r="E70" s="31"/>
      <c r="F70" s="32"/>
      <c r="G70" s="96">
        <f t="shared" si="6"/>
        <v>0</v>
      </c>
      <c r="H70" s="96">
        <f t="shared" si="7"/>
        <v>0</v>
      </c>
      <c r="I70" s="33"/>
      <c r="J70" s="28"/>
    </row>
    <row r="71" spans="1:10" x14ac:dyDescent="0.2">
      <c r="A71" s="29" t="s">
        <v>188</v>
      </c>
      <c r="B71" s="135" t="s">
        <v>12</v>
      </c>
      <c r="C71" s="135"/>
      <c r="D71" s="30"/>
      <c r="E71" s="31"/>
      <c r="F71" s="32"/>
      <c r="G71" s="96">
        <f t="shared" si="6"/>
        <v>0</v>
      </c>
      <c r="H71" s="96">
        <f t="shared" si="7"/>
        <v>0</v>
      </c>
      <c r="I71" s="33"/>
      <c r="J71" s="28"/>
    </row>
    <row r="72" spans="1:10" x14ac:dyDescent="0.2">
      <c r="A72" s="29" t="s">
        <v>189</v>
      </c>
      <c r="B72" s="135" t="s">
        <v>12</v>
      </c>
      <c r="C72" s="135"/>
      <c r="D72" s="30"/>
      <c r="E72" s="31"/>
      <c r="F72" s="32"/>
      <c r="G72" s="96">
        <f t="shared" si="6"/>
        <v>0</v>
      </c>
      <c r="H72" s="96">
        <f t="shared" si="7"/>
        <v>0</v>
      </c>
      <c r="I72" s="33"/>
      <c r="J72" s="28"/>
    </row>
    <row r="73" spans="1:10" x14ac:dyDescent="0.2">
      <c r="A73" s="29" t="s">
        <v>190</v>
      </c>
      <c r="B73" s="135" t="s">
        <v>12</v>
      </c>
      <c r="C73" s="135"/>
      <c r="D73" s="30"/>
      <c r="E73" s="31"/>
      <c r="F73" s="32"/>
      <c r="G73" s="96">
        <f t="shared" si="6"/>
        <v>0</v>
      </c>
      <c r="H73" s="96">
        <f t="shared" si="7"/>
        <v>0</v>
      </c>
      <c r="I73" s="33"/>
      <c r="J73" s="28"/>
    </row>
    <row r="74" spans="1:10" x14ac:dyDescent="0.2">
      <c r="A74" s="29" t="s">
        <v>191</v>
      </c>
      <c r="B74" s="135" t="s">
        <v>12</v>
      </c>
      <c r="C74" s="135"/>
      <c r="D74" s="30"/>
      <c r="E74" s="31"/>
      <c r="F74" s="32"/>
      <c r="G74" s="96">
        <f t="shared" si="6"/>
        <v>0</v>
      </c>
      <c r="H74" s="96">
        <f t="shared" si="7"/>
        <v>0</v>
      </c>
      <c r="I74" s="33"/>
      <c r="J74" s="28"/>
    </row>
    <row r="75" spans="1:10" x14ac:dyDescent="0.2">
      <c r="A75" s="29" t="s">
        <v>192</v>
      </c>
      <c r="B75" s="135" t="s">
        <v>12</v>
      </c>
      <c r="C75" s="135"/>
      <c r="D75" s="30"/>
      <c r="E75" s="31"/>
      <c r="F75" s="32"/>
      <c r="G75" s="96">
        <f t="shared" si="6"/>
        <v>0</v>
      </c>
      <c r="H75" s="96">
        <f t="shared" si="7"/>
        <v>0</v>
      </c>
      <c r="I75" s="33"/>
      <c r="J75" s="28"/>
    </row>
    <row r="76" spans="1:10" x14ac:dyDescent="0.2">
      <c r="A76" s="29" t="s">
        <v>193</v>
      </c>
      <c r="B76" s="135" t="s">
        <v>12</v>
      </c>
      <c r="C76" s="135"/>
      <c r="D76" s="30"/>
      <c r="E76" s="31"/>
      <c r="F76" s="32"/>
      <c r="G76" s="96">
        <f t="shared" si="6"/>
        <v>0</v>
      </c>
      <c r="H76" s="96">
        <f t="shared" si="7"/>
        <v>0</v>
      </c>
      <c r="I76" s="33"/>
      <c r="J76" s="28"/>
    </row>
    <row r="77" spans="1:10" x14ac:dyDescent="0.2">
      <c r="A77" s="29" t="s">
        <v>194</v>
      </c>
      <c r="B77" s="135" t="s">
        <v>12</v>
      </c>
      <c r="C77" s="135"/>
      <c r="D77" s="30"/>
      <c r="E77" s="31"/>
      <c r="F77" s="32"/>
      <c r="G77" s="96">
        <f t="shared" si="6"/>
        <v>0</v>
      </c>
      <c r="H77" s="96">
        <f t="shared" si="7"/>
        <v>0</v>
      </c>
      <c r="I77" s="33"/>
      <c r="J77" s="28"/>
    </row>
    <row r="78" spans="1:10" x14ac:dyDescent="0.2">
      <c r="A78" s="29" t="s">
        <v>195</v>
      </c>
      <c r="B78" s="135" t="s">
        <v>12</v>
      </c>
      <c r="C78" s="135"/>
      <c r="D78" s="30"/>
      <c r="E78" s="31"/>
      <c r="F78" s="32"/>
      <c r="G78" s="96">
        <f t="shared" si="6"/>
        <v>0</v>
      </c>
      <c r="H78" s="96">
        <f t="shared" si="7"/>
        <v>0</v>
      </c>
      <c r="I78" s="33"/>
      <c r="J78" s="28"/>
    </row>
    <row r="79" spans="1:10" x14ac:dyDescent="0.2">
      <c r="A79" s="29" t="s">
        <v>196</v>
      </c>
      <c r="B79" s="135" t="s">
        <v>12</v>
      </c>
      <c r="C79" s="135"/>
      <c r="D79" s="30"/>
      <c r="E79" s="31"/>
      <c r="F79" s="32"/>
      <c r="G79" s="96">
        <f t="shared" si="6"/>
        <v>0</v>
      </c>
      <c r="H79" s="96">
        <f t="shared" si="7"/>
        <v>0</v>
      </c>
      <c r="I79" s="33"/>
      <c r="J79" s="28"/>
    </row>
    <row r="80" spans="1:10" x14ac:dyDescent="0.2">
      <c r="A80" s="29" t="s">
        <v>197</v>
      </c>
      <c r="B80" s="135" t="s">
        <v>12</v>
      </c>
      <c r="C80" s="135"/>
      <c r="D80" s="30"/>
      <c r="E80" s="31"/>
      <c r="F80" s="32"/>
      <c r="G80" s="96">
        <f t="shared" si="6"/>
        <v>0</v>
      </c>
      <c r="H80" s="96">
        <f t="shared" si="7"/>
        <v>0</v>
      </c>
      <c r="I80" s="33"/>
      <c r="J80" s="28"/>
    </row>
    <row r="81" spans="1:19" x14ac:dyDescent="0.2">
      <c r="A81" s="29" t="s">
        <v>198</v>
      </c>
      <c r="B81" s="135" t="s">
        <v>12</v>
      </c>
      <c r="C81" s="135"/>
      <c r="D81" s="30"/>
      <c r="E81" s="31"/>
      <c r="F81" s="32"/>
      <c r="G81" s="96">
        <f t="shared" si="6"/>
        <v>0</v>
      </c>
      <c r="H81" s="96">
        <f t="shared" si="7"/>
        <v>0</v>
      </c>
      <c r="I81" s="33"/>
      <c r="J81" s="28"/>
    </row>
    <row r="82" spans="1:19" x14ac:dyDescent="0.2">
      <c r="A82" s="29" t="s">
        <v>199</v>
      </c>
      <c r="B82" s="135" t="s">
        <v>12</v>
      </c>
      <c r="C82" s="135"/>
      <c r="D82" s="30"/>
      <c r="E82" s="31"/>
      <c r="F82" s="32"/>
      <c r="G82" s="96">
        <f t="shared" si="6"/>
        <v>0</v>
      </c>
      <c r="H82" s="96">
        <f t="shared" si="7"/>
        <v>0</v>
      </c>
      <c r="I82" s="33"/>
      <c r="J82" s="28"/>
    </row>
    <row r="83" spans="1:19" ht="51.75" customHeight="1" x14ac:dyDescent="0.2">
      <c r="A83" s="34" t="s">
        <v>65</v>
      </c>
      <c r="B83" s="138" t="s">
        <v>110</v>
      </c>
      <c r="C83" s="139"/>
      <c r="D83" s="139"/>
      <c r="E83" s="139"/>
      <c r="F83" s="140"/>
      <c r="G83" s="97">
        <f>SUM(G84:G112)</f>
        <v>0</v>
      </c>
      <c r="H83" s="97">
        <f>SUM(H84:H112)</f>
        <v>0</v>
      </c>
      <c r="I83" s="35"/>
      <c r="J83" s="28"/>
      <c r="K83" s="37" t="s">
        <v>112</v>
      </c>
      <c r="L83" s="37" t="s">
        <v>113</v>
      </c>
      <c r="M83" s="37" t="s">
        <v>114</v>
      </c>
      <c r="N83" s="37" t="s">
        <v>115</v>
      </c>
      <c r="O83" s="37" t="s">
        <v>116</v>
      </c>
      <c r="P83" s="37" t="s">
        <v>117</v>
      </c>
      <c r="Q83" s="37" t="s">
        <v>118</v>
      </c>
      <c r="R83" s="37" t="s">
        <v>119</v>
      </c>
    </row>
    <row r="84" spans="1:19" ht="12.75" customHeight="1" x14ac:dyDescent="0.2">
      <c r="A84" s="29" t="s">
        <v>66</v>
      </c>
      <c r="B84" s="135" t="s">
        <v>111</v>
      </c>
      <c r="C84" s="135"/>
      <c r="D84" s="30"/>
      <c r="E84" s="99">
        <v>1</v>
      </c>
      <c r="F84" s="96">
        <f t="shared" ref="F84:F112" si="8">R84</f>
        <v>0</v>
      </c>
      <c r="G84" s="96">
        <f t="shared" ref="G84:G112" si="9">ROUND(E84*F84,2)</f>
        <v>0</v>
      </c>
      <c r="H84" s="96">
        <f t="shared" si="1"/>
        <v>0</v>
      </c>
      <c r="I84" s="33"/>
      <c r="J84" s="28"/>
      <c r="K84" s="38"/>
      <c r="L84" s="39"/>
      <c r="M84" s="39"/>
      <c r="N84" s="39"/>
      <c r="O84" s="100" t="str">
        <f>IFERROR(ROUND((L84-N84)/M84,2),"0")</f>
        <v>0</v>
      </c>
      <c r="P84" s="39"/>
      <c r="Q84" s="40"/>
      <c r="R84" s="100">
        <f>O84*P84*Q84</f>
        <v>0</v>
      </c>
      <c r="S84" s="101" t="str">
        <f ca="1">IF(K84=0," ",IF(K84+(M84*30.5)&lt;TODAY(),"DĖMESIO! Patikrinkite, ar nurodytas turtas dar nėra nudėvėtas, amortizuotas"," "))</f>
        <v xml:space="preserve"> </v>
      </c>
    </row>
    <row r="85" spans="1:19" ht="12.75" customHeight="1" x14ac:dyDescent="0.2">
      <c r="A85" s="29" t="s">
        <v>67</v>
      </c>
      <c r="B85" s="135" t="s">
        <v>111</v>
      </c>
      <c r="C85" s="135"/>
      <c r="D85" s="30"/>
      <c r="E85" s="99">
        <v>1</v>
      </c>
      <c r="F85" s="96">
        <f t="shared" si="8"/>
        <v>0</v>
      </c>
      <c r="G85" s="96">
        <f t="shared" si="9"/>
        <v>0</v>
      </c>
      <c r="H85" s="96">
        <f t="shared" si="1"/>
        <v>0</v>
      </c>
      <c r="I85" s="33"/>
      <c r="J85" s="28"/>
      <c r="K85" s="38"/>
      <c r="L85" s="39"/>
      <c r="M85" s="39"/>
      <c r="N85" s="39"/>
      <c r="O85" s="100" t="str">
        <f t="shared" ref="O85:O112" si="10">IFERROR(ROUND((L85-N85)/M85,2),"0")</f>
        <v>0</v>
      </c>
      <c r="P85" s="39"/>
      <c r="Q85" s="40"/>
      <c r="R85" s="100">
        <f t="shared" ref="R85:R112" si="11">O85*P85*Q85</f>
        <v>0</v>
      </c>
      <c r="S85" s="101" t="str">
        <f t="shared" ref="S85:S112" ca="1" si="12">IF(K85=0," ",IF(K85+(M85*30.5)&lt;TODAY(),"DĖMESIO! Patikrinkite, ar nurodytas turtas dar nėra nudėvėtas, amortizuotas"," "))</f>
        <v xml:space="preserve"> </v>
      </c>
    </row>
    <row r="86" spans="1:19" ht="12.75" customHeight="1" x14ac:dyDescent="0.2">
      <c r="A86" s="29" t="s">
        <v>68</v>
      </c>
      <c r="B86" s="135" t="s">
        <v>111</v>
      </c>
      <c r="C86" s="135"/>
      <c r="D86" s="30"/>
      <c r="E86" s="99">
        <v>1</v>
      </c>
      <c r="F86" s="96">
        <f t="shared" si="8"/>
        <v>0</v>
      </c>
      <c r="G86" s="96">
        <f t="shared" si="9"/>
        <v>0</v>
      </c>
      <c r="H86" s="96">
        <f t="shared" si="1"/>
        <v>0</v>
      </c>
      <c r="I86" s="33"/>
      <c r="J86" s="28"/>
      <c r="K86" s="38"/>
      <c r="L86" s="39"/>
      <c r="M86" s="39"/>
      <c r="N86" s="39"/>
      <c r="O86" s="100" t="str">
        <f t="shared" si="10"/>
        <v>0</v>
      </c>
      <c r="P86" s="39"/>
      <c r="Q86" s="40"/>
      <c r="R86" s="100">
        <f t="shared" si="11"/>
        <v>0</v>
      </c>
      <c r="S86" s="101" t="str">
        <f t="shared" ca="1" si="12"/>
        <v xml:space="preserve"> </v>
      </c>
    </row>
    <row r="87" spans="1:19" ht="12.75" customHeight="1" x14ac:dyDescent="0.2">
      <c r="A87" s="29" t="s">
        <v>69</v>
      </c>
      <c r="B87" s="135" t="s">
        <v>111</v>
      </c>
      <c r="C87" s="135"/>
      <c r="D87" s="30"/>
      <c r="E87" s="99">
        <v>1</v>
      </c>
      <c r="F87" s="96">
        <f t="shared" si="8"/>
        <v>0</v>
      </c>
      <c r="G87" s="96">
        <f t="shared" si="9"/>
        <v>0</v>
      </c>
      <c r="H87" s="96">
        <f t="shared" si="1"/>
        <v>0</v>
      </c>
      <c r="I87" s="33"/>
      <c r="J87" s="28"/>
      <c r="K87" s="38"/>
      <c r="L87" s="39"/>
      <c r="M87" s="39"/>
      <c r="N87" s="39"/>
      <c r="O87" s="100" t="str">
        <f t="shared" si="10"/>
        <v>0</v>
      </c>
      <c r="P87" s="39"/>
      <c r="Q87" s="40"/>
      <c r="R87" s="100">
        <f t="shared" si="11"/>
        <v>0</v>
      </c>
      <c r="S87" s="101" t="str">
        <f t="shared" ca="1" si="12"/>
        <v xml:space="preserve"> </v>
      </c>
    </row>
    <row r="88" spans="1:19" ht="12.75" customHeight="1" x14ac:dyDescent="0.2">
      <c r="A88" s="29" t="s">
        <v>70</v>
      </c>
      <c r="B88" s="135" t="s">
        <v>111</v>
      </c>
      <c r="C88" s="135"/>
      <c r="D88" s="30"/>
      <c r="E88" s="99">
        <v>1</v>
      </c>
      <c r="F88" s="96">
        <f t="shared" si="8"/>
        <v>0</v>
      </c>
      <c r="G88" s="96">
        <f t="shared" si="9"/>
        <v>0</v>
      </c>
      <c r="H88" s="96">
        <f t="shared" si="1"/>
        <v>0</v>
      </c>
      <c r="I88" s="33"/>
      <c r="J88" s="28"/>
      <c r="K88" s="38"/>
      <c r="L88" s="39"/>
      <c r="M88" s="39"/>
      <c r="N88" s="39"/>
      <c r="O88" s="100" t="str">
        <f t="shared" si="10"/>
        <v>0</v>
      </c>
      <c r="P88" s="39"/>
      <c r="Q88" s="40"/>
      <c r="R88" s="100">
        <f t="shared" si="11"/>
        <v>0</v>
      </c>
      <c r="S88" s="101" t="str">
        <f t="shared" ca="1" si="12"/>
        <v xml:space="preserve"> </v>
      </c>
    </row>
    <row r="89" spans="1:19" ht="12.75" customHeight="1" x14ac:dyDescent="0.2">
      <c r="A89" s="29" t="s">
        <v>74</v>
      </c>
      <c r="B89" s="135" t="s">
        <v>111</v>
      </c>
      <c r="C89" s="135"/>
      <c r="D89" s="30"/>
      <c r="E89" s="99">
        <v>1</v>
      </c>
      <c r="F89" s="96">
        <f t="shared" si="8"/>
        <v>0</v>
      </c>
      <c r="G89" s="96">
        <f t="shared" si="9"/>
        <v>0</v>
      </c>
      <c r="H89" s="96">
        <f t="shared" si="1"/>
        <v>0</v>
      </c>
      <c r="I89" s="33"/>
      <c r="J89" s="28"/>
      <c r="K89" s="38"/>
      <c r="L89" s="39"/>
      <c r="M89" s="39"/>
      <c r="N89" s="39"/>
      <c r="O89" s="100" t="str">
        <f t="shared" si="10"/>
        <v>0</v>
      </c>
      <c r="P89" s="39"/>
      <c r="Q89" s="40"/>
      <c r="R89" s="100">
        <f t="shared" si="11"/>
        <v>0</v>
      </c>
      <c r="S89" s="101" t="str">
        <f t="shared" ca="1" si="12"/>
        <v xml:space="preserve"> </v>
      </c>
    </row>
    <row r="90" spans="1:19" ht="12.75" customHeight="1" x14ac:dyDescent="0.2">
      <c r="A90" s="29" t="s">
        <v>75</v>
      </c>
      <c r="B90" s="135" t="s">
        <v>111</v>
      </c>
      <c r="C90" s="135"/>
      <c r="D90" s="30"/>
      <c r="E90" s="99">
        <v>1</v>
      </c>
      <c r="F90" s="96">
        <f t="shared" si="8"/>
        <v>0</v>
      </c>
      <c r="G90" s="96">
        <f t="shared" si="9"/>
        <v>0</v>
      </c>
      <c r="H90" s="96">
        <f t="shared" si="1"/>
        <v>0</v>
      </c>
      <c r="I90" s="33"/>
      <c r="J90" s="28"/>
      <c r="K90" s="38"/>
      <c r="L90" s="39"/>
      <c r="M90" s="39"/>
      <c r="N90" s="39"/>
      <c r="O90" s="100" t="str">
        <f t="shared" si="10"/>
        <v>0</v>
      </c>
      <c r="P90" s="39"/>
      <c r="Q90" s="40"/>
      <c r="R90" s="100">
        <f t="shared" si="11"/>
        <v>0</v>
      </c>
      <c r="S90" s="101" t="str">
        <f t="shared" ca="1" si="12"/>
        <v xml:space="preserve"> </v>
      </c>
    </row>
    <row r="91" spans="1:19" ht="12.75" customHeight="1" x14ac:dyDescent="0.2">
      <c r="A91" s="29" t="s">
        <v>76</v>
      </c>
      <c r="B91" s="135" t="s">
        <v>111</v>
      </c>
      <c r="C91" s="135"/>
      <c r="D91" s="30"/>
      <c r="E91" s="99">
        <v>1</v>
      </c>
      <c r="F91" s="96">
        <f t="shared" si="8"/>
        <v>0</v>
      </c>
      <c r="G91" s="96">
        <f t="shared" si="9"/>
        <v>0</v>
      </c>
      <c r="H91" s="96">
        <f t="shared" si="1"/>
        <v>0</v>
      </c>
      <c r="I91" s="33"/>
      <c r="J91" s="28"/>
      <c r="K91" s="38"/>
      <c r="L91" s="39"/>
      <c r="M91" s="39"/>
      <c r="N91" s="39"/>
      <c r="O91" s="100" t="str">
        <f t="shared" si="10"/>
        <v>0</v>
      </c>
      <c r="P91" s="39"/>
      <c r="Q91" s="40"/>
      <c r="R91" s="100">
        <f t="shared" si="11"/>
        <v>0</v>
      </c>
      <c r="S91" s="101" t="str">
        <f t="shared" ca="1" si="12"/>
        <v xml:space="preserve"> </v>
      </c>
    </row>
    <row r="92" spans="1:19" ht="12.75" customHeight="1" x14ac:dyDescent="0.2">
      <c r="A92" s="29" t="s">
        <v>77</v>
      </c>
      <c r="B92" s="135" t="s">
        <v>111</v>
      </c>
      <c r="C92" s="135"/>
      <c r="D92" s="30"/>
      <c r="E92" s="99">
        <v>1</v>
      </c>
      <c r="F92" s="96">
        <f t="shared" si="8"/>
        <v>0</v>
      </c>
      <c r="G92" s="96">
        <f t="shared" si="9"/>
        <v>0</v>
      </c>
      <c r="H92" s="96">
        <f t="shared" si="1"/>
        <v>0</v>
      </c>
      <c r="I92" s="33"/>
      <c r="J92" s="28"/>
      <c r="K92" s="38"/>
      <c r="L92" s="39"/>
      <c r="M92" s="39"/>
      <c r="N92" s="39"/>
      <c r="O92" s="100" t="str">
        <f t="shared" si="10"/>
        <v>0</v>
      </c>
      <c r="P92" s="39"/>
      <c r="Q92" s="40"/>
      <c r="R92" s="100">
        <f t="shared" si="11"/>
        <v>0</v>
      </c>
      <c r="S92" s="101" t="str">
        <f t="shared" ca="1" si="12"/>
        <v xml:space="preserve"> </v>
      </c>
    </row>
    <row r="93" spans="1:19" ht="12.75" customHeight="1" x14ac:dyDescent="0.2">
      <c r="A93" s="29" t="s">
        <v>78</v>
      </c>
      <c r="B93" s="135" t="s">
        <v>111</v>
      </c>
      <c r="C93" s="135"/>
      <c r="D93" s="30"/>
      <c r="E93" s="99">
        <v>1</v>
      </c>
      <c r="F93" s="96">
        <f t="shared" si="8"/>
        <v>0</v>
      </c>
      <c r="G93" s="96">
        <f t="shared" si="9"/>
        <v>0</v>
      </c>
      <c r="H93" s="96">
        <f t="shared" si="1"/>
        <v>0</v>
      </c>
      <c r="I93" s="33"/>
      <c r="J93" s="28"/>
      <c r="K93" s="38"/>
      <c r="L93" s="39"/>
      <c r="M93" s="39"/>
      <c r="N93" s="39"/>
      <c r="O93" s="100" t="str">
        <f t="shared" si="10"/>
        <v>0</v>
      </c>
      <c r="P93" s="39"/>
      <c r="Q93" s="40"/>
      <c r="R93" s="100">
        <f t="shared" si="11"/>
        <v>0</v>
      </c>
      <c r="S93" s="101" t="str">
        <f t="shared" ca="1" si="12"/>
        <v xml:space="preserve"> </v>
      </c>
    </row>
    <row r="94" spans="1:19" ht="12.75" customHeight="1" x14ac:dyDescent="0.2">
      <c r="A94" s="29" t="s">
        <v>229</v>
      </c>
      <c r="B94" s="135" t="s">
        <v>111</v>
      </c>
      <c r="C94" s="135"/>
      <c r="D94" s="30"/>
      <c r="E94" s="99">
        <v>1</v>
      </c>
      <c r="F94" s="96">
        <f t="shared" si="8"/>
        <v>0</v>
      </c>
      <c r="G94" s="96">
        <f t="shared" si="9"/>
        <v>0</v>
      </c>
      <c r="H94" s="96">
        <f t="shared" si="1"/>
        <v>0</v>
      </c>
      <c r="I94" s="33"/>
      <c r="J94" s="28"/>
      <c r="K94" s="38"/>
      <c r="L94" s="39"/>
      <c r="M94" s="39"/>
      <c r="N94" s="39"/>
      <c r="O94" s="100" t="str">
        <f t="shared" si="10"/>
        <v>0</v>
      </c>
      <c r="P94" s="39"/>
      <c r="Q94" s="40"/>
      <c r="R94" s="100">
        <f t="shared" si="11"/>
        <v>0</v>
      </c>
      <c r="S94" s="101" t="str">
        <f t="shared" ca="1" si="12"/>
        <v xml:space="preserve"> </v>
      </c>
    </row>
    <row r="95" spans="1:19" ht="12.75" customHeight="1" x14ac:dyDescent="0.2">
      <c r="A95" s="29" t="s">
        <v>230</v>
      </c>
      <c r="B95" s="135" t="s">
        <v>111</v>
      </c>
      <c r="C95" s="135"/>
      <c r="D95" s="30"/>
      <c r="E95" s="99">
        <v>1</v>
      </c>
      <c r="F95" s="96">
        <f t="shared" si="8"/>
        <v>0</v>
      </c>
      <c r="G95" s="96">
        <f t="shared" si="9"/>
        <v>0</v>
      </c>
      <c r="H95" s="96">
        <f t="shared" si="1"/>
        <v>0</v>
      </c>
      <c r="I95" s="33"/>
      <c r="J95" s="28"/>
      <c r="K95" s="38"/>
      <c r="L95" s="39"/>
      <c r="M95" s="39"/>
      <c r="N95" s="39"/>
      <c r="O95" s="100" t="str">
        <f t="shared" si="10"/>
        <v>0</v>
      </c>
      <c r="P95" s="39"/>
      <c r="Q95" s="40"/>
      <c r="R95" s="100">
        <f t="shared" si="11"/>
        <v>0</v>
      </c>
      <c r="S95" s="101" t="str">
        <f t="shared" ca="1" si="12"/>
        <v xml:space="preserve"> </v>
      </c>
    </row>
    <row r="96" spans="1:19" ht="12.75" customHeight="1" x14ac:dyDescent="0.2">
      <c r="A96" s="29" t="s">
        <v>231</v>
      </c>
      <c r="B96" s="135" t="s">
        <v>111</v>
      </c>
      <c r="C96" s="135"/>
      <c r="D96" s="30"/>
      <c r="E96" s="99">
        <v>1</v>
      </c>
      <c r="F96" s="96">
        <f t="shared" si="8"/>
        <v>0</v>
      </c>
      <c r="G96" s="96">
        <f t="shared" si="9"/>
        <v>0</v>
      </c>
      <c r="H96" s="96">
        <f t="shared" si="1"/>
        <v>0</v>
      </c>
      <c r="I96" s="33"/>
      <c r="J96" s="28"/>
      <c r="K96" s="38"/>
      <c r="L96" s="39"/>
      <c r="M96" s="39"/>
      <c r="N96" s="39"/>
      <c r="O96" s="100" t="str">
        <f t="shared" si="10"/>
        <v>0</v>
      </c>
      <c r="P96" s="39"/>
      <c r="Q96" s="40"/>
      <c r="R96" s="100">
        <f t="shared" si="11"/>
        <v>0</v>
      </c>
      <c r="S96" s="101" t="str">
        <f t="shared" ca="1" si="12"/>
        <v xml:space="preserve"> </v>
      </c>
    </row>
    <row r="97" spans="1:19" ht="12.75" customHeight="1" x14ac:dyDescent="0.2">
      <c r="A97" s="29" t="s">
        <v>232</v>
      </c>
      <c r="B97" s="135" t="s">
        <v>111</v>
      </c>
      <c r="C97" s="135"/>
      <c r="D97" s="30"/>
      <c r="E97" s="99">
        <v>1</v>
      </c>
      <c r="F97" s="96">
        <f t="shared" si="8"/>
        <v>0</v>
      </c>
      <c r="G97" s="96">
        <f t="shared" si="9"/>
        <v>0</v>
      </c>
      <c r="H97" s="96">
        <f t="shared" si="1"/>
        <v>0</v>
      </c>
      <c r="I97" s="33"/>
      <c r="J97" s="28"/>
      <c r="K97" s="38"/>
      <c r="L97" s="39"/>
      <c r="M97" s="39"/>
      <c r="N97" s="39"/>
      <c r="O97" s="100" t="str">
        <f t="shared" si="10"/>
        <v>0</v>
      </c>
      <c r="P97" s="39"/>
      <c r="Q97" s="40"/>
      <c r="R97" s="100">
        <f t="shared" si="11"/>
        <v>0</v>
      </c>
      <c r="S97" s="101" t="str">
        <f t="shared" ca="1" si="12"/>
        <v xml:space="preserve"> </v>
      </c>
    </row>
    <row r="98" spans="1:19" ht="12.75" customHeight="1" x14ac:dyDescent="0.2">
      <c r="A98" s="29" t="s">
        <v>233</v>
      </c>
      <c r="B98" s="135" t="s">
        <v>111</v>
      </c>
      <c r="C98" s="135"/>
      <c r="D98" s="30"/>
      <c r="E98" s="99">
        <v>1</v>
      </c>
      <c r="F98" s="96">
        <f t="shared" si="8"/>
        <v>0</v>
      </c>
      <c r="G98" s="96">
        <f t="shared" si="9"/>
        <v>0</v>
      </c>
      <c r="H98" s="96">
        <f t="shared" si="1"/>
        <v>0</v>
      </c>
      <c r="I98" s="33"/>
      <c r="J98" s="28"/>
      <c r="K98" s="38"/>
      <c r="L98" s="39"/>
      <c r="M98" s="39"/>
      <c r="N98" s="39"/>
      <c r="O98" s="100" t="str">
        <f t="shared" si="10"/>
        <v>0</v>
      </c>
      <c r="P98" s="39"/>
      <c r="Q98" s="40"/>
      <c r="R98" s="100">
        <f t="shared" si="11"/>
        <v>0</v>
      </c>
      <c r="S98" s="101" t="str">
        <f t="shared" ca="1" si="12"/>
        <v xml:space="preserve"> </v>
      </c>
    </row>
    <row r="99" spans="1:19" ht="12.75" customHeight="1" x14ac:dyDescent="0.2">
      <c r="A99" s="29" t="s">
        <v>234</v>
      </c>
      <c r="B99" s="135" t="s">
        <v>111</v>
      </c>
      <c r="C99" s="135"/>
      <c r="D99" s="30"/>
      <c r="E99" s="99">
        <v>1</v>
      </c>
      <c r="F99" s="96">
        <f t="shared" si="8"/>
        <v>0</v>
      </c>
      <c r="G99" s="96">
        <f t="shared" si="9"/>
        <v>0</v>
      </c>
      <c r="H99" s="96">
        <f t="shared" si="1"/>
        <v>0</v>
      </c>
      <c r="I99" s="33"/>
      <c r="J99" s="28"/>
      <c r="K99" s="38"/>
      <c r="L99" s="39"/>
      <c r="M99" s="39"/>
      <c r="N99" s="39"/>
      <c r="O99" s="100" t="str">
        <f t="shared" si="10"/>
        <v>0</v>
      </c>
      <c r="P99" s="39"/>
      <c r="Q99" s="40"/>
      <c r="R99" s="100">
        <f t="shared" si="11"/>
        <v>0</v>
      </c>
      <c r="S99" s="101" t="str">
        <f t="shared" ca="1" si="12"/>
        <v xml:space="preserve"> </v>
      </c>
    </row>
    <row r="100" spans="1:19" ht="12.75" customHeight="1" x14ac:dyDescent="0.2">
      <c r="A100" s="29" t="s">
        <v>235</v>
      </c>
      <c r="B100" s="135" t="s">
        <v>111</v>
      </c>
      <c r="C100" s="135"/>
      <c r="D100" s="30"/>
      <c r="E100" s="99">
        <v>1</v>
      </c>
      <c r="F100" s="96">
        <f t="shared" si="8"/>
        <v>0</v>
      </c>
      <c r="G100" s="96">
        <f t="shared" si="9"/>
        <v>0</v>
      </c>
      <c r="H100" s="96">
        <f t="shared" si="1"/>
        <v>0</v>
      </c>
      <c r="I100" s="33"/>
      <c r="J100" s="28"/>
      <c r="K100" s="38"/>
      <c r="L100" s="39"/>
      <c r="M100" s="39"/>
      <c r="N100" s="39"/>
      <c r="O100" s="100" t="str">
        <f t="shared" si="10"/>
        <v>0</v>
      </c>
      <c r="P100" s="39"/>
      <c r="Q100" s="40"/>
      <c r="R100" s="100">
        <f t="shared" si="11"/>
        <v>0</v>
      </c>
      <c r="S100" s="101" t="str">
        <f t="shared" ca="1" si="12"/>
        <v xml:space="preserve"> </v>
      </c>
    </row>
    <row r="101" spans="1:19" ht="12.75" customHeight="1" x14ac:dyDescent="0.2">
      <c r="A101" s="29" t="s">
        <v>236</v>
      </c>
      <c r="B101" s="135" t="s">
        <v>111</v>
      </c>
      <c r="C101" s="135"/>
      <c r="D101" s="30"/>
      <c r="E101" s="99">
        <v>1</v>
      </c>
      <c r="F101" s="96">
        <f t="shared" si="8"/>
        <v>0</v>
      </c>
      <c r="G101" s="96">
        <f t="shared" si="9"/>
        <v>0</v>
      </c>
      <c r="H101" s="96">
        <f t="shared" si="1"/>
        <v>0</v>
      </c>
      <c r="I101" s="33"/>
      <c r="J101" s="28"/>
      <c r="K101" s="38"/>
      <c r="L101" s="39"/>
      <c r="M101" s="39"/>
      <c r="N101" s="39"/>
      <c r="O101" s="100" t="str">
        <f t="shared" si="10"/>
        <v>0</v>
      </c>
      <c r="P101" s="39"/>
      <c r="Q101" s="40"/>
      <c r="R101" s="100">
        <f t="shared" si="11"/>
        <v>0</v>
      </c>
      <c r="S101" s="101" t="str">
        <f t="shared" ca="1" si="12"/>
        <v xml:space="preserve"> </v>
      </c>
    </row>
    <row r="102" spans="1:19" ht="12.75" customHeight="1" x14ac:dyDescent="0.2">
      <c r="A102" s="29" t="s">
        <v>237</v>
      </c>
      <c r="B102" s="135" t="s">
        <v>111</v>
      </c>
      <c r="C102" s="135"/>
      <c r="D102" s="30"/>
      <c r="E102" s="99">
        <v>1</v>
      </c>
      <c r="F102" s="96">
        <f t="shared" si="8"/>
        <v>0</v>
      </c>
      <c r="G102" s="96">
        <f t="shared" si="9"/>
        <v>0</v>
      </c>
      <c r="H102" s="96">
        <f t="shared" si="1"/>
        <v>0</v>
      </c>
      <c r="I102" s="33"/>
      <c r="J102" s="28"/>
      <c r="K102" s="38"/>
      <c r="L102" s="39"/>
      <c r="M102" s="39"/>
      <c r="N102" s="39"/>
      <c r="O102" s="100" t="str">
        <f t="shared" si="10"/>
        <v>0</v>
      </c>
      <c r="P102" s="39"/>
      <c r="Q102" s="40"/>
      <c r="R102" s="100">
        <f t="shared" si="11"/>
        <v>0</v>
      </c>
      <c r="S102" s="101" t="str">
        <f t="shared" ca="1" si="12"/>
        <v xml:space="preserve"> </v>
      </c>
    </row>
    <row r="103" spans="1:19" ht="12.75" customHeight="1" x14ac:dyDescent="0.2">
      <c r="A103" s="29" t="s">
        <v>238</v>
      </c>
      <c r="B103" s="135" t="s">
        <v>111</v>
      </c>
      <c r="C103" s="135"/>
      <c r="D103" s="30"/>
      <c r="E103" s="99">
        <v>1</v>
      </c>
      <c r="F103" s="96">
        <f t="shared" si="8"/>
        <v>0</v>
      </c>
      <c r="G103" s="96">
        <f t="shared" si="9"/>
        <v>0</v>
      </c>
      <c r="H103" s="96">
        <f t="shared" si="1"/>
        <v>0</v>
      </c>
      <c r="I103" s="33"/>
      <c r="J103" s="28"/>
      <c r="K103" s="38"/>
      <c r="L103" s="39"/>
      <c r="M103" s="39"/>
      <c r="N103" s="39"/>
      <c r="O103" s="100" t="str">
        <f t="shared" si="10"/>
        <v>0</v>
      </c>
      <c r="P103" s="39"/>
      <c r="Q103" s="40"/>
      <c r="R103" s="100">
        <f t="shared" si="11"/>
        <v>0</v>
      </c>
      <c r="S103" s="101" t="str">
        <f t="shared" ca="1" si="12"/>
        <v xml:space="preserve"> </v>
      </c>
    </row>
    <row r="104" spans="1:19" ht="12.75" customHeight="1" x14ac:dyDescent="0.2">
      <c r="A104" s="29" t="s">
        <v>239</v>
      </c>
      <c r="B104" s="135" t="s">
        <v>111</v>
      </c>
      <c r="C104" s="135"/>
      <c r="D104" s="30"/>
      <c r="E104" s="99">
        <v>1</v>
      </c>
      <c r="F104" s="96">
        <f t="shared" si="8"/>
        <v>0</v>
      </c>
      <c r="G104" s="96">
        <f t="shared" si="9"/>
        <v>0</v>
      </c>
      <c r="H104" s="96">
        <f t="shared" si="1"/>
        <v>0</v>
      </c>
      <c r="I104" s="33"/>
      <c r="J104" s="28"/>
      <c r="K104" s="38"/>
      <c r="L104" s="39"/>
      <c r="M104" s="39"/>
      <c r="N104" s="39"/>
      <c r="O104" s="100" t="str">
        <f t="shared" si="10"/>
        <v>0</v>
      </c>
      <c r="P104" s="39"/>
      <c r="Q104" s="40"/>
      <c r="R104" s="100">
        <f t="shared" si="11"/>
        <v>0</v>
      </c>
      <c r="S104" s="101" t="str">
        <f t="shared" ca="1" si="12"/>
        <v xml:space="preserve"> </v>
      </c>
    </row>
    <row r="105" spans="1:19" ht="12.75" customHeight="1" x14ac:dyDescent="0.2">
      <c r="A105" s="29" t="s">
        <v>240</v>
      </c>
      <c r="B105" s="135" t="s">
        <v>111</v>
      </c>
      <c r="C105" s="135"/>
      <c r="D105" s="30"/>
      <c r="E105" s="99">
        <v>1</v>
      </c>
      <c r="F105" s="96">
        <f t="shared" si="8"/>
        <v>0</v>
      </c>
      <c r="G105" s="96">
        <f t="shared" si="9"/>
        <v>0</v>
      </c>
      <c r="H105" s="96">
        <f t="shared" si="1"/>
        <v>0</v>
      </c>
      <c r="I105" s="33"/>
      <c r="J105" s="28"/>
      <c r="K105" s="38"/>
      <c r="L105" s="39"/>
      <c r="M105" s="39"/>
      <c r="N105" s="39"/>
      <c r="O105" s="100" t="str">
        <f t="shared" si="10"/>
        <v>0</v>
      </c>
      <c r="P105" s="39"/>
      <c r="Q105" s="40"/>
      <c r="R105" s="100">
        <f t="shared" si="11"/>
        <v>0</v>
      </c>
      <c r="S105" s="101" t="str">
        <f t="shared" ca="1" si="12"/>
        <v xml:space="preserve"> </v>
      </c>
    </row>
    <row r="106" spans="1:19" ht="12.75" customHeight="1" x14ac:dyDescent="0.2">
      <c r="A106" s="29" t="s">
        <v>241</v>
      </c>
      <c r="B106" s="135" t="s">
        <v>111</v>
      </c>
      <c r="C106" s="135"/>
      <c r="D106" s="30"/>
      <c r="E106" s="99">
        <v>1</v>
      </c>
      <c r="F106" s="96">
        <f t="shared" si="8"/>
        <v>0</v>
      </c>
      <c r="G106" s="96">
        <f t="shared" si="9"/>
        <v>0</v>
      </c>
      <c r="H106" s="96">
        <f t="shared" si="1"/>
        <v>0</v>
      </c>
      <c r="I106" s="33"/>
      <c r="J106" s="28"/>
      <c r="K106" s="38"/>
      <c r="L106" s="39"/>
      <c r="M106" s="39"/>
      <c r="N106" s="39"/>
      <c r="O106" s="100" t="str">
        <f t="shared" si="10"/>
        <v>0</v>
      </c>
      <c r="P106" s="39"/>
      <c r="Q106" s="40"/>
      <c r="R106" s="100">
        <f t="shared" si="11"/>
        <v>0</v>
      </c>
      <c r="S106" s="101" t="str">
        <f t="shared" ca="1" si="12"/>
        <v xml:space="preserve"> </v>
      </c>
    </row>
    <row r="107" spans="1:19" ht="12.75" customHeight="1" x14ac:dyDescent="0.2">
      <c r="A107" s="29" t="s">
        <v>242</v>
      </c>
      <c r="B107" s="135" t="s">
        <v>111</v>
      </c>
      <c r="C107" s="135"/>
      <c r="D107" s="30"/>
      <c r="E107" s="99">
        <v>1</v>
      </c>
      <c r="F107" s="96">
        <f t="shared" si="8"/>
        <v>0</v>
      </c>
      <c r="G107" s="96">
        <f t="shared" si="9"/>
        <v>0</v>
      </c>
      <c r="H107" s="96">
        <f t="shared" si="1"/>
        <v>0</v>
      </c>
      <c r="I107" s="33"/>
      <c r="J107" s="28"/>
      <c r="K107" s="38"/>
      <c r="L107" s="39"/>
      <c r="M107" s="39"/>
      <c r="N107" s="39"/>
      <c r="O107" s="100" t="str">
        <f t="shared" si="10"/>
        <v>0</v>
      </c>
      <c r="P107" s="39"/>
      <c r="Q107" s="40"/>
      <c r="R107" s="100">
        <f t="shared" si="11"/>
        <v>0</v>
      </c>
      <c r="S107" s="101" t="str">
        <f t="shared" ca="1" si="12"/>
        <v xml:space="preserve"> </v>
      </c>
    </row>
    <row r="108" spans="1:19" ht="12.75" customHeight="1" x14ac:dyDescent="0.2">
      <c r="A108" s="29" t="s">
        <v>243</v>
      </c>
      <c r="B108" s="135" t="s">
        <v>111</v>
      </c>
      <c r="C108" s="135"/>
      <c r="D108" s="30"/>
      <c r="E108" s="99">
        <v>1</v>
      </c>
      <c r="F108" s="96">
        <f t="shared" si="8"/>
        <v>0</v>
      </c>
      <c r="G108" s="96">
        <f t="shared" si="9"/>
        <v>0</v>
      </c>
      <c r="H108" s="96">
        <f t="shared" si="1"/>
        <v>0</v>
      </c>
      <c r="I108" s="33"/>
      <c r="J108" s="28"/>
      <c r="K108" s="38"/>
      <c r="L108" s="39"/>
      <c r="M108" s="39"/>
      <c r="N108" s="39"/>
      <c r="O108" s="100" t="str">
        <f t="shared" si="10"/>
        <v>0</v>
      </c>
      <c r="P108" s="39"/>
      <c r="Q108" s="40"/>
      <c r="R108" s="100">
        <f t="shared" si="11"/>
        <v>0</v>
      </c>
      <c r="S108" s="101" t="str">
        <f t="shared" ca="1" si="12"/>
        <v xml:space="preserve"> </v>
      </c>
    </row>
    <row r="109" spans="1:19" ht="12.75" customHeight="1" x14ac:dyDescent="0.2">
      <c r="A109" s="29" t="s">
        <v>244</v>
      </c>
      <c r="B109" s="135" t="s">
        <v>111</v>
      </c>
      <c r="C109" s="135"/>
      <c r="D109" s="30"/>
      <c r="E109" s="99">
        <v>1</v>
      </c>
      <c r="F109" s="96">
        <f t="shared" si="8"/>
        <v>0</v>
      </c>
      <c r="G109" s="96">
        <f t="shared" si="9"/>
        <v>0</v>
      </c>
      <c r="H109" s="96">
        <f t="shared" si="1"/>
        <v>0</v>
      </c>
      <c r="I109" s="33"/>
      <c r="J109" s="28"/>
      <c r="K109" s="38"/>
      <c r="L109" s="39"/>
      <c r="M109" s="39"/>
      <c r="N109" s="39"/>
      <c r="O109" s="100" t="str">
        <f t="shared" si="10"/>
        <v>0</v>
      </c>
      <c r="P109" s="39"/>
      <c r="Q109" s="40"/>
      <c r="R109" s="100">
        <f t="shared" si="11"/>
        <v>0</v>
      </c>
      <c r="S109" s="101" t="str">
        <f t="shared" ca="1" si="12"/>
        <v xml:space="preserve"> </v>
      </c>
    </row>
    <row r="110" spans="1:19" ht="12.75" customHeight="1" x14ac:dyDescent="0.2">
      <c r="A110" s="29" t="s">
        <v>245</v>
      </c>
      <c r="B110" s="135" t="s">
        <v>111</v>
      </c>
      <c r="C110" s="135"/>
      <c r="D110" s="30"/>
      <c r="E110" s="99">
        <v>1</v>
      </c>
      <c r="F110" s="96">
        <f t="shared" si="8"/>
        <v>0</v>
      </c>
      <c r="G110" s="96">
        <f t="shared" si="9"/>
        <v>0</v>
      </c>
      <c r="H110" s="96">
        <f t="shared" si="1"/>
        <v>0</v>
      </c>
      <c r="I110" s="33"/>
      <c r="J110" s="28"/>
      <c r="K110" s="38"/>
      <c r="L110" s="39"/>
      <c r="M110" s="39"/>
      <c r="N110" s="39"/>
      <c r="O110" s="100" t="str">
        <f t="shared" si="10"/>
        <v>0</v>
      </c>
      <c r="P110" s="39"/>
      <c r="Q110" s="40"/>
      <c r="R110" s="100">
        <f t="shared" si="11"/>
        <v>0</v>
      </c>
      <c r="S110" s="101" t="str">
        <f t="shared" ca="1" si="12"/>
        <v xml:space="preserve"> </v>
      </c>
    </row>
    <row r="111" spans="1:19" ht="12.75" customHeight="1" x14ac:dyDescent="0.2">
      <c r="A111" s="29" t="s">
        <v>246</v>
      </c>
      <c r="B111" s="135" t="s">
        <v>111</v>
      </c>
      <c r="C111" s="135"/>
      <c r="D111" s="30"/>
      <c r="E111" s="99">
        <v>1</v>
      </c>
      <c r="F111" s="96">
        <f t="shared" si="8"/>
        <v>0</v>
      </c>
      <c r="G111" s="96">
        <f t="shared" si="9"/>
        <v>0</v>
      </c>
      <c r="H111" s="96">
        <f t="shared" si="1"/>
        <v>0</v>
      </c>
      <c r="I111" s="33"/>
      <c r="J111" s="28"/>
      <c r="K111" s="38"/>
      <c r="L111" s="39"/>
      <c r="M111" s="39"/>
      <c r="N111" s="39"/>
      <c r="O111" s="100" t="str">
        <f t="shared" si="10"/>
        <v>0</v>
      </c>
      <c r="P111" s="39"/>
      <c r="Q111" s="40"/>
      <c r="R111" s="100">
        <f t="shared" si="11"/>
        <v>0</v>
      </c>
      <c r="S111" s="101" t="str">
        <f t="shared" ca="1" si="12"/>
        <v xml:space="preserve"> </v>
      </c>
    </row>
    <row r="112" spans="1:19" ht="12.75" customHeight="1" x14ac:dyDescent="0.2">
      <c r="A112" s="29" t="s">
        <v>247</v>
      </c>
      <c r="B112" s="135" t="s">
        <v>111</v>
      </c>
      <c r="C112" s="135"/>
      <c r="D112" s="30"/>
      <c r="E112" s="99">
        <v>1</v>
      </c>
      <c r="F112" s="96">
        <f t="shared" si="8"/>
        <v>0</v>
      </c>
      <c r="G112" s="96">
        <f t="shared" si="9"/>
        <v>0</v>
      </c>
      <c r="H112" s="96">
        <f t="shared" si="1"/>
        <v>0</v>
      </c>
      <c r="I112" s="33"/>
      <c r="J112" s="28"/>
      <c r="K112" s="38"/>
      <c r="L112" s="39"/>
      <c r="M112" s="39"/>
      <c r="N112" s="39"/>
      <c r="O112" s="100" t="str">
        <f t="shared" si="10"/>
        <v>0</v>
      </c>
      <c r="P112" s="39"/>
      <c r="Q112" s="40"/>
      <c r="R112" s="100">
        <f t="shared" si="11"/>
        <v>0</v>
      </c>
      <c r="S112" s="101" t="str">
        <f t="shared" ca="1" si="12"/>
        <v xml:space="preserve"> </v>
      </c>
    </row>
    <row r="113" spans="1:11" ht="57" customHeight="1" x14ac:dyDescent="0.2">
      <c r="A113" s="34" t="s">
        <v>71</v>
      </c>
      <c r="B113" s="174" t="s">
        <v>79</v>
      </c>
      <c r="C113" s="175"/>
      <c r="D113" s="175"/>
      <c r="E113" s="175"/>
      <c r="F113" s="176"/>
      <c r="G113" s="97">
        <f>SUM(G114:G163)</f>
        <v>0</v>
      </c>
      <c r="H113" s="97">
        <f>SUM(H114:H163)</f>
        <v>0</v>
      </c>
      <c r="I113" s="41"/>
      <c r="J113" s="28"/>
      <c r="K113" s="37" t="s">
        <v>176</v>
      </c>
    </row>
    <row r="114" spans="1:11" x14ac:dyDescent="0.2">
      <c r="A114" s="150" t="s">
        <v>177</v>
      </c>
      <c r="B114" s="159" t="s">
        <v>107</v>
      </c>
      <c r="C114" s="33" t="s">
        <v>108</v>
      </c>
      <c r="D114" s="162" t="s">
        <v>5</v>
      </c>
      <c r="E114" s="165"/>
      <c r="F114" s="153" t="str">
        <f>IFERROR(ROUND(AVERAGE(K114:K118),2),"0")</f>
        <v>0</v>
      </c>
      <c r="G114" s="153">
        <f>ROUND(E114*F114,2)</f>
        <v>0</v>
      </c>
      <c r="H114" s="153">
        <f>ROUND(G114*$D$7,2)</f>
        <v>0</v>
      </c>
      <c r="I114" s="156"/>
      <c r="J114" s="42"/>
      <c r="K114" s="39"/>
    </row>
    <row r="115" spans="1:11" x14ac:dyDescent="0.2">
      <c r="A115" s="151"/>
      <c r="B115" s="160"/>
      <c r="C115" s="33" t="s">
        <v>108</v>
      </c>
      <c r="D115" s="163"/>
      <c r="E115" s="166"/>
      <c r="F115" s="154"/>
      <c r="G115" s="154"/>
      <c r="H115" s="154"/>
      <c r="I115" s="157"/>
      <c r="J115" s="42"/>
      <c r="K115" s="39"/>
    </row>
    <row r="116" spans="1:11" x14ac:dyDescent="0.2">
      <c r="A116" s="151"/>
      <c r="B116" s="160"/>
      <c r="C116" s="33" t="s">
        <v>108</v>
      </c>
      <c r="D116" s="163"/>
      <c r="E116" s="166"/>
      <c r="F116" s="154"/>
      <c r="G116" s="154"/>
      <c r="H116" s="154"/>
      <c r="I116" s="157"/>
      <c r="J116" s="42"/>
      <c r="K116" s="39"/>
    </row>
    <row r="117" spans="1:11" x14ac:dyDescent="0.2">
      <c r="A117" s="151"/>
      <c r="B117" s="160"/>
      <c r="C117" s="33" t="s">
        <v>108</v>
      </c>
      <c r="D117" s="163"/>
      <c r="E117" s="166"/>
      <c r="F117" s="154"/>
      <c r="G117" s="154"/>
      <c r="H117" s="154"/>
      <c r="I117" s="157"/>
      <c r="J117" s="42"/>
      <c r="K117" s="39"/>
    </row>
    <row r="118" spans="1:11" x14ac:dyDescent="0.2">
      <c r="A118" s="152"/>
      <c r="B118" s="161"/>
      <c r="C118" s="33" t="s">
        <v>108</v>
      </c>
      <c r="D118" s="164"/>
      <c r="E118" s="167"/>
      <c r="F118" s="155"/>
      <c r="G118" s="155"/>
      <c r="H118" s="155"/>
      <c r="I118" s="158"/>
      <c r="J118" s="42"/>
      <c r="K118" s="39"/>
    </row>
    <row r="119" spans="1:11" x14ac:dyDescent="0.2">
      <c r="A119" s="150" t="s">
        <v>178</v>
      </c>
      <c r="B119" s="159" t="s">
        <v>107</v>
      </c>
      <c r="C119" s="33" t="s">
        <v>108</v>
      </c>
      <c r="D119" s="162" t="s">
        <v>5</v>
      </c>
      <c r="E119" s="165"/>
      <c r="F119" s="153" t="str">
        <f t="shared" ref="F119" si="13">IFERROR(ROUND(AVERAGE(K119:K123),2),"0")</f>
        <v>0</v>
      </c>
      <c r="G119" s="153">
        <f>ROUND(E119*F119,2)</f>
        <v>0</v>
      </c>
      <c r="H119" s="153">
        <f>ROUND(G119*$D$7,2)</f>
        <v>0</v>
      </c>
      <c r="I119" s="156"/>
      <c r="J119" s="42"/>
      <c r="K119" s="39"/>
    </row>
    <row r="120" spans="1:11" x14ac:dyDescent="0.2">
      <c r="A120" s="151"/>
      <c r="B120" s="160"/>
      <c r="C120" s="33" t="s">
        <v>108</v>
      </c>
      <c r="D120" s="163"/>
      <c r="E120" s="166"/>
      <c r="F120" s="154"/>
      <c r="G120" s="154"/>
      <c r="H120" s="154"/>
      <c r="I120" s="157"/>
      <c r="J120" s="42"/>
      <c r="K120" s="39"/>
    </row>
    <row r="121" spans="1:11" x14ac:dyDescent="0.2">
      <c r="A121" s="151"/>
      <c r="B121" s="160"/>
      <c r="C121" s="33" t="s">
        <v>108</v>
      </c>
      <c r="D121" s="163"/>
      <c r="E121" s="166"/>
      <c r="F121" s="154"/>
      <c r="G121" s="154"/>
      <c r="H121" s="154"/>
      <c r="I121" s="157"/>
      <c r="J121" s="42"/>
      <c r="K121" s="39"/>
    </row>
    <row r="122" spans="1:11" x14ac:dyDescent="0.2">
      <c r="A122" s="151"/>
      <c r="B122" s="160"/>
      <c r="C122" s="33" t="s">
        <v>108</v>
      </c>
      <c r="D122" s="163"/>
      <c r="E122" s="166"/>
      <c r="F122" s="154"/>
      <c r="G122" s="154"/>
      <c r="H122" s="154"/>
      <c r="I122" s="157"/>
      <c r="J122" s="42"/>
      <c r="K122" s="39"/>
    </row>
    <row r="123" spans="1:11" x14ac:dyDescent="0.2">
      <c r="A123" s="152"/>
      <c r="B123" s="161"/>
      <c r="C123" s="33" t="s">
        <v>108</v>
      </c>
      <c r="D123" s="164"/>
      <c r="E123" s="167"/>
      <c r="F123" s="155"/>
      <c r="G123" s="155"/>
      <c r="H123" s="155"/>
      <c r="I123" s="158"/>
      <c r="J123" s="42"/>
      <c r="K123" s="39"/>
    </row>
    <row r="124" spans="1:11" x14ac:dyDescent="0.2">
      <c r="A124" s="150" t="s">
        <v>179</v>
      </c>
      <c r="B124" s="159" t="s">
        <v>107</v>
      </c>
      <c r="C124" s="33" t="s">
        <v>108</v>
      </c>
      <c r="D124" s="162" t="s">
        <v>5</v>
      </c>
      <c r="E124" s="165"/>
      <c r="F124" s="153" t="str">
        <f t="shared" ref="F124" si="14">IFERROR(ROUND(AVERAGE(K124:K128),2),"0")</f>
        <v>0</v>
      </c>
      <c r="G124" s="153">
        <f>ROUND(E124*F124,2)</f>
        <v>0</v>
      </c>
      <c r="H124" s="153">
        <f>ROUND(G124*$D$7,2)</f>
        <v>0</v>
      </c>
      <c r="I124" s="156"/>
      <c r="J124" s="42"/>
      <c r="K124" s="39"/>
    </row>
    <row r="125" spans="1:11" x14ac:dyDescent="0.2">
      <c r="A125" s="151"/>
      <c r="B125" s="160"/>
      <c r="C125" s="33" t="s">
        <v>108</v>
      </c>
      <c r="D125" s="163"/>
      <c r="E125" s="166"/>
      <c r="F125" s="154"/>
      <c r="G125" s="154"/>
      <c r="H125" s="154"/>
      <c r="I125" s="157"/>
      <c r="J125" s="42"/>
      <c r="K125" s="39"/>
    </row>
    <row r="126" spans="1:11" x14ac:dyDescent="0.2">
      <c r="A126" s="151"/>
      <c r="B126" s="160"/>
      <c r="C126" s="33" t="s">
        <v>108</v>
      </c>
      <c r="D126" s="163"/>
      <c r="E126" s="166"/>
      <c r="F126" s="154"/>
      <c r="G126" s="154"/>
      <c r="H126" s="154"/>
      <c r="I126" s="157"/>
      <c r="J126" s="42"/>
      <c r="K126" s="39"/>
    </row>
    <row r="127" spans="1:11" x14ac:dyDescent="0.2">
      <c r="A127" s="151"/>
      <c r="B127" s="160"/>
      <c r="C127" s="33" t="s">
        <v>108</v>
      </c>
      <c r="D127" s="163"/>
      <c r="E127" s="166"/>
      <c r="F127" s="154"/>
      <c r="G127" s="154"/>
      <c r="H127" s="154"/>
      <c r="I127" s="157"/>
      <c r="J127" s="42"/>
      <c r="K127" s="39"/>
    </row>
    <row r="128" spans="1:11" x14ac:dyDescent="0.2">
      <c r="A128" s="152"/>
      <c r="B128" s="161"/>
      <c r="C128" s="33" t="s">
        <v>108</v>
      </c>
      <c r="D128" s="164"/>
      <c r="E128" s="167"/>
      <c r="F128" s="155"/>
      <c r="G128" s="155"/>
      <c r="H128" s="155"/>
      <c r="I128" s="158"/>
      <c r="J128" s="42"/>
      <c r="K128" s="39"/>
    </row>
    <row r="129" spans="1:11" x14ac:dyDescent="0.2">
      <c r="A129" s="150" t="s">
        <v>180</v>
      </c>
      <c r="B129" s="159" t="s">
        <v>107</v>
      </c>
      <c r="C129" s="33" t="s">
        <v>108</v>
      </c>
      <c r="D129" s="162" t="s">
        <v>5</v>
      </c>
      <c r="E129" s="165"/>
      <c r="F129" s="153" t="str">
        <f t="shared" ref="F129" si="15">IFERROR(ROUND(AVERAGE(K129:K133),2),"0")</f>
        <v>0</v>
      </c>
      <c r="G129" s="153">
        <f>ROUND(E129*F129,2)</f>
        <v>0</v>
      </c>
      <c r="H129" s="153">
        <f>ROUND(G129*$D$7,2)</f>
        <v>0</v>
      </c>
      <c r="I129" s="156"/>
      <c r="J129" s="42"/>
      <c r="K129" s="39"/>
    </row>
    <row r="130" spans="1:11" x14ac:dyDescent="0.2">
      <c r="A130" s="151"/>
      <c r="B130" s="160"/>
      <c r="C130" s="33" t="s">
        <v>108</v>
      </c>
      <c r="D130" s="163"/>
      <c r="E130" s="166"/>
      <c r="F130" s="154"/>
      <c r="G130" s="154"/>
      <c r="H130" s="154"/>
      <c r="I130" s="157"/>
      <c r="J130" s="42"/>
      <c r="K130" s="39"/>
    </row>
    <row r="131" spans="1:11" x14ac:dyDescent="0.2">
      <c r="A131" s="151"/>
      <c r="B131" s="160"/>
      <c r="C131" s="33" t="s">
        <v>108</v>
      </c>
      <c r="D131" s="163"/>
      <c r="E131" s="166"/>
      <c r="F131" s="154"/>
      <c r="G131" s="154"/>
      <c r="H131" s="154"/>
      <c r="I131" s="157"/>
      <c r="J131" s="42"/>
      <c r="K131" s="39"/>
    </row>
    <row r="132" spans="1:11" x14ac:dyDescent="0.2">
      <c r="A132" s="151"/>
      <c r="B132" s="160"/>
      <c r="C132" s="33" t="s">
        <v>108</v>
      </c>
      <c r="D132" s="163"/>
      <c r="E132" s="166"/>
      <c r="F132" s="154"/>
      <c r="G132" s="154"/>
      <c r="H132" s="154"/>
      <c r="I132" s="157"/>
      <c r="J132" s="42"/>
      <c r="K132" s="39"/>
    </row>
    <row r="133" spans="1:11" x14ac:dyDescent="0.2">
      <c r="A133" s="152"/>
      <c r="B133" s="161"/>
      <c r="C133" s="33" t="s">
        <v>108</v>
      </c>
      <c r="D133" s="164"/>
      <c r="E133" s="167"/>
      <c r="F133" s="155"/>
      <c r="G133" s="155"/>
      <c r="H133" s="155"/>
      <c r="I133" s="158"/>
      <c r="J133" s="42"/>
      <c r="K133" s="39"/>
    </row>
    <row r="134" spans="1:11" x14ac:dyDescent="0.2">
      <c r="A134" s="150" t="s">
        <v>181</v>
      </c>
      <c r="B134" s="159" t="s">
        <v>107</v>
      </c>
      <c r="C134" s="33" t="s">
        <v>108</v>
      </c>
      <c r="D134" s="162" t="s">
        <v>5</v>
      </c>
      <c r="E134" s="165"/>
      <c r="F134" s="153" t="str">
        <f t="shared" ref="F134" si="16">IFERROR(ROUND(AVERAGE(K134:K138),2),"0")</f>
        <v>0</v>
      </c>
      <c r="G134" s="153">
        <f>ROUND(E134*F134,2)</f>
        <v>0</v>
      </c>
      <c r="H134" s="153">
        <f>ROUND(G134*$D$7,2)</f>
        <v>0</v>
      </c>
      <c r="I134" s="156"/>
      <c r="J134" s="42"/>
      <c r="K134" s="39"/>
    </row>
    <row r="135" spans="1:11" x14ac:dyDescent="0.2">
      <c r="A135" s="151"/>
      <c r="B135" s="160"/>
      <c r="C135" s="33" t="s">
        <v>108</v>
      </c>
      <c r="D135" s="163"/>
      <c r="E135" s="166"/>
      <c r="F135" s="154"/>
      <c r="G135" s="154"/>
      <c r="H135" s="154"/>
      <c r="I135" s="157"/>
      <c r="J135" s="42"/>
      <c r="K135" s="39"/>
    </row>
    <row r="136" spans="1:11" x14ac:dyDescent="0.2">
      <c r="A136" s="151"/>
      <c r="B136" s="160"/>
      <c r="C136" s="33" t="s">
        <v>108</v>
      </c>
      <c r="D136" s="163"/>
      <c r="E136" s="166"/>
      <c r="F136" s="154"/>
      <c r="G136" s="154"/>
      <c r="H136" s="154"/>
      <c r="I136" s="157"/>
      <c r="J136" s="42"/>
      <c r="K136" s="39"/>
    </row>
    <row r="137" spans="1:11" x14ac:dyDescent="0.2">
      <c r="A137" s="151"/>
      <c r="B137" s="160"/>
      <c r="C137" s="33" t="s">
        <v>108</v>
      </c>
      <c r="D137" s="163"/>
      <c r="E137" s="166"/>
      <c r="F137" s="154"/>
      <c r="G137" s="154"/>
      <c r="H137" s="154"/>
      <c r="I137" s="157"/>
      <c r="J137" s="42"/>
      <c r="K137" s="39"/>
    </row>
    <row r="138" spans="1:11" x14ac:dyDescent="0.2">
      <c r="A138" s="152"/>
      <c r="B138" s="161"/>
      <c r="C138" s="33" t="s">
        <v>108</v>
      </c>
      <c r="D138" s="164"/>
      <c r="E138" s="167"/>
      <c r="F138" s="155"/>
      <c r="G138" s="155"/>
      <c r="H138" s="155"/>
      <c r="I138" s="158"/>
      <c r="J138" s="42"/>
      <c r="K138" s="39"/>
    </row>
    <row r="139" spans="1:11" x14ac:dyDescent="0.2">
      <c r="A139" s="150" t="s">
        <v>182</v>
      </c>
      <c r="B139" s="159" t="s">
        <v>107</v>
      </c>
      <c r="C139" s="33" t="s">
        <v>108</v>
      </c>
      <c r="D139" s="162" t="s">
        <v>5</v>
      </c>
      <c r="E139" s="165"/>
      <c r="F139" s="153" t="str">
        <f t="shared" ref="F139" si="17">IFERROR(ROUND(AVERAGE(K139:K143),2),"0")</f>
        <v>0</v>
      </c>
      <c r="G139" s="153">
        <f>ROUND(E139*F139,2)</f>
        <v>0</v>
      </c>
      <c r="H139" s="153">
        <f>ROUND(G139*$D$7,2)</f>
        <v>0</v>
      </c>
      <c r="I139" s="156"/>
      <c r="J139" s="42"/>
      <c r="K139" s="39"/>
    </row>
    <row r="140" spans="1:11" x14ac:dyDescent="0.2">
      <c r="A140" s="151"/>
      <c r="B140" s="160"/>
      <c r="C140" s="33" t="s">
        <v>108</v>
      </c>
      <c r="D140" s="163"/>
      <c r="E140" s="166"/>
      <c r="F140" s="154"/>
      <c r="G140" s="154"/>
      <c r="H140" s="154"/>
      <c r="I140" s="157"/>
      <c r="J140" s="42"/>
      <c r="K140" s="39"/>
    </row>
    <row r="141" spans="1:11" x14ac:dyDescent="0.2">
      <c r="A141" s="151"/>
      <c r="B141" s="160"/>
      <c r="C141" s="33" t="s">
        <v>108</v>
      </c>
      <c r="D141" s="163"/>
      <c r="E141" s="166"/>
      <c r="F141" s="154"/>
      <c r="G141" s="154"/>
      <c r="H141" s="154"/>
      <c r="I141" s="157"/>
      <c r="J141" s="42"/>
      <c r="K141" s="39"/>
    </row>
    <row r="142" spans="1:11" x14ac:dyDescent="0.2">
      <c r="A142" s="151"/>
      <c r="B142" s="160"/>
      <c r="C142" s="33" t="s">
        <v>108</v>
      </c>
      <c r="D142" s="163"/>
      <c r="E142" s="166"/>
      <c r="F142" s="154"/>
      <c r="G142" s="154"/>
      <c r="H142" s="154"/>
      <c r="I142" s="157"/>
      <c r="J142" s="42"/>
      <c r="K142" s="39"/>
    </row>
    <row r="143" spans="1:11" x14ac:dyDescent="0.2">
      <c r="A143" s="152"/>
      <c r="B143" s="161"/>
      <c r="C143" s="33" t="s">
        <v>108</v>
      </c>
      <c r="D143" s="164"/>
      <c r="E143" s="167"/>
      <c r="F143" s="155"/>
      <c r="G143" s="155"/>
      <c r="H143" s="155"/>
      <c r="I143" s="158"/>
      <c r="J143" s="42"/>
      <c r="K143" s="39"/>
    </row>
    <row r="144" spans="1:11" x14ac:dyDescent="0.2">
      <c r="A144" s="150" t="s">
        <v>183</v>
      </c>
      <c r="B144" s="159" t="s">
        <v>107</v>
      </c>
      <c r="C144" s="33" t="s">
        <v>108</v>
      </c>
      <c r="D144" s="162" t="s">
        <v>5</v>
      </c>
      <c r="E144" s="165"/>
      <c r="F144" s="153" t="str">
        <f t="shared" ref="F144" si="18">IFERROR(ROUND(AVERAGE(K144:K148),2),"0")</f>
        <v>0</v>
      </c>
      <c r="G144" s="153">
        <f>ROUND(E144*F144,2)</f>
        <v>0</v>
      </c>
      <c r="H144" s="153">
        <f>ROUND(G144*$D$7,2)</f>
        <v>0</v>
      </c>
      <c r="I144" s="156"/>
      <c r="J144" s="42"/>
      <c r="K144" s="39"/>
    </row>
    <row r="145" spans="1:11" x14ac:dyDescent="0.2">
      <c r="A145" s="151"/>
      <c r="B145" s="160"/>
      <c r="C145" s="33" t="s">
        <v>108</v>
      </c>
      <c r="D145" s="163"/>
      <c r="E145" s="166"/>
      <c r="F145" s="154"/>
      <c r="G145" s="154"/>
      <c r="H145" s="154"/>
      <c r="I145" s="157"/>
      <c r="J145" s="42"/>
      <c r="K145" s="39"/>
    </row>
    <row r="146" spans="1:11" x14ac:dyDescent="0.2">
      <c r="A146" s="151"/>
      <c r="B146" s="160"/>
      <c r="C146" s="33" t="s">
        <v>108</v>
      </c>
      <c r="D146" s="163"/>
      <c r="E146" s="166"/>
      <c r="F146" s="154"/>
      <c r="G146" s="154"/>
      <c r="H146" s="154"/>
      <c r="I146" s="157"/>
      <c r="J146" s="42"/>
      <c r="K146" s="39"/>
    </row>
    <row r="147" spans="1:11" x14ac:dyDescent="0.2">
      <c r="A147" s="151"/>
      <c r="B147" s="160"/>
      <c r="C147" s="33" t="s">
        <v>108</v>
      </c>
      <c r="D147" s="163"/>
      <c r="E147" s="166"/>
      <c r="F147" s="154"/>
      <c r="G147" s="154"/>
      <c r="H147" s="154"/>
      <c r="I147" s="157"/>
      <c r="J147" s="42"/>
      <c r="K147" s="39"/>
    </row>
    <row r="148" spans="1:11" x14ac:dyDescent="0.2">
      <c r="A148" s="152"/>
      <c r="B148" s="161"/>
      <c r="C148" s="33" t="s">
        <v>108</v>
      </c>
      <c r="D148" s="164"/>
      <c r="E148" s="167"/>
      <c r="F148" s="155"/>
      <c r="G148" s="155"/>
      <c r="H148" s="155"/>
      <c r="I148" s="158"/>
      <c r="J148" s="42"/>
      <c r="K148" s="39"/>
    </row>
    <row r="149" spans="1:11" x14ac:dyDescent="0.2">
      <c r="A149" s="150" t="s">
        <v>184</v>
      </c>
      <c r="B149" s="159" t="s">
        <v>107</v>
      </c>
      <c r="C149" s="33" t="s">
        <v>108</v>
      </c>
      <c r="D149" s="162" t="s">
        <v>5</v>
      </c>
      <c r="E149" s="165"/>
      <c r="F149" s="153" t="str">
        <f t="shared" ref="F149" si="19">IFERROR(ROUND(AVERAGE(K149:K153),2),"0")</f>
        <v>0</v>
      </c>
      <c r="G149" s="153">
        <f>ROUND(E149*F149,2)</f>
        <v>0</v>
      </c>
      <c r="H149" s="153">
        <f>ROUND(G149*$D$7,2)</f>
        <v>0</v>
      </c>
      <c r="I149" s="156"/>
      <c r="J149" s="42"/>
      <c r="K149" s="39"/>
    </row>
    <row r="150" spans="1:11" x14ac:dyDescent="0.2">
      <c r="A150" s="151"/>
      <c r="B150" s="160"/>
      <c r="C150" s="33" t="s">
        <v>108</v>
      </c>
      <c r="D150" s="163"/>
      <c r="E150" s="166"/>
      <c r="F150" s="154"/>
      <c r="G150" s="154"/>
      <c r="H150" s="154"/>
      <c r="I150" s="157"/>
      <c r="J150" s="42"/>
      <c r="K150" s="39"/>
    </row>
    <row r="151" spans="1:11" x14ac:dyDescent="0.2">
      <c r="A151" s="151"/>
      <c r="B151" s="160"/>
      <c r="C151" s="33" t="s">
        <v>108</v>
      </c>
      <c r="D151" s="163"/>
      <c r="E151" s="166"/>
      <c r="F151" s="154"/>
      <c r="G151" s="154"/>
      <c r="H151" s="154"/>
      <c r="I151" s="157"/>
      <c r="J151" s="42"/>
      <c r="K151" s="39"/>
    </row>
    <row r="152" spans="1:11" x14ac:dyDescent="0.2">
      <c r="A152" s="151"/>
      <c r="B152" s="160"/>
      <c r="C152" s="33" t="s">
        <v>108</v>
      </c>
      <c r="D152" s="163"/>
      <c r="E152" s="166"/>
      <c r="F152" s="154"/>
      <c r="G152" s="154"/>
      <c r="H152" s="154"/>
      <c r="I152" s="157"/>
      <c r="J152" s="42"/>
      <c r="K152" s="39"/>
    </row>
    <row r="153" spans="1:11" x14ac:dyDescent="0.2">
      <c r="A153" s="152"/>
      <c r="B153" s="161"/>
      <c r="C153" s="33" t="s">
        <v>108</v>
      </c>
      <c r="D153" s="164"/>
      <c r="E153" s="167"/>
      <c r="F153" s="155"/>
      <c r="G153" s="155"/>
      <c r="H153" s="155"/>
      <c r="I153" s="158"/>
      <c r="J153" s="42"/>
      <c r="K153" s="39"/>
    </row>
    <row r="154" spans="1:11" x14ac:dyDescent="0.2">
      <c r="A154" s="150" t="s">
        <v>185</v>
      </c>
      <c r="B154" s="159" t="s">
        <v>107</v>
      </c>
      <c r="C154" s="33" t="s">
        <v>108</v>
      </c>
      <c r="D154" s="162" t="s">
        <v>5</v>
      </c>
      <c r="E154" s="165"/>
      <c r="F154" s="153" t="str">
        <f t="shared" ref="F154" si="20">IFERROR(ROUND(AVERAGE(K154:K158),2),"0")</f>
        <v>0</v>
      </c>
      <c r="G154" s="153">
        <f>ROUND(E154*F154,2)</f>
        <v>0</v>
      </c>
      <c r="H154" s="153">
        <f>ROUND(G154*$D$7,2)</f>
        <v>0</v>
      </c>
      <c r="I154" s="156"/>
      <c r="J154" s="42"/>
      <c r="K154" s="39"/>
    </row>
    <row r="155" spans="1:11" x14ac:dyDescent="0.2">
      <c r="A155" s="151"/>
      <c r="B155" s="160"/>
      <c r="C155" s="33" t="s">
        <v>108</v>
      </c>
      <c r="D155" s="163"/>
      <c r="E155" s="166"/>
      <c r="F155" s="154"/>
      <c r="G155" s="154"/>
      <c r="H155" s="154"/>
      <c r="I155" s="157"/>
      <c r="J155" s="42"/>
      <c r="K155" s="39"/>
    </row>
    <row r="156" spans="1:11" x14ac:dyDescent="0.2">
      <c r="A156" s="151"/>
      <c r="B156" s="160"/>
      <c r="C156" s="33" t="s">
        <v>108</v>
      </c>
      <c r="D156" s="163"/>
      <c r="E156" s="166"/>
      <c r="F156" s="154"/>
      <c r="G156" s="154"/>
      <c r="H156" s="154"/>
      <c r="I156" s="157"/>
      <c r="J156" s="42"/>
      <c r="K156" s="39"/>
    </row>
    <row r="157" spans="1:11" x14ac:dyDescent="0.2">
      <c r="A157" s="151"/>
      <c r="B157" s="160"/>
      <c r="C157" s="33" t="s">
        <v>108</v>
      </c>
      <c r="D157" s="163"/>
      <c r="E157" s="166"/>
      <c r="F157" s="154"/>
      <c r="G157" s="154"/>
      <c r="H157" s="154"/>
      <c r="I157" s="157"/>
      <c r="J157" s="42"/>
      <c r="K157" s="39"/>
    </row>
    <row r="158" spans="1:11" x14ac:dyDescent="0.2">
      <c r="A158" s="152"/>
      <c r="B158" s="161"/>
      <c r="C158" s="33" t="s">
        <v>108</v>
      </c>
      <c r="D158" s="164"/>
      <c r="E158" s="167"/>
      <c r="F158" s="155"/>
      <c r="G158" s="155"/>
      <c r="H158" s="155"/>
      <c r="I158" s="158"/>
      <c r="J158" s="42"/>
      <c r="K158" s="39"/>
    </row>
    <row r="159" spans="1:11" x14ac:dyDescent="0.2">
      <c r="A159" s="150" t="s">
        <v>186</v>
      </c>
      <c r="B159" s="159" t="s">
        <v>107</v>
      </c>
      <c r="C159" s="33" t="s">
        <v>108</v>
      </c>
      <c r="D159" s="162" t="s">
        <v>5</v>
      </c>
      <c r="E159" s="165"/>
      <c r="F159" s="153" t="str">
        <f t="shared" ref="F159" si="21">IFERROR(ROUND(AVERAGE(K159:K163),2),"0")</f>
        <v>0</v>
      </c>
      <c r="G159" s="153">
        <f>ROUND(E159*F159,2)</f>
        <v>0</v>
      </c>
      <c r="H159" s="153">
        <f>ROUND(G159*$D$7,2)</f>
        <v>0</v>
      </c>
      <c r="I159" s="156"/>
      <c r="J159" s="42"/>
      <c r="K159" s="39"/>
    </row>
    <row r="160" spans="1:11" x14ac:dyDescent="0.2">
      <c r="A160" s="151"/>
      <c r="B160" s="160"/>
      <c r="C160" s="33" t="s">
        <v>108</v>
      </c>
      <c r="D160" s="163"/>
      <c r="E160" s="166"/>
      <c r="F160" s="154"/>
      <c r="G160" s="154"/>
      <c r="H160" s="154"/>
      <c r="I160" s="157"/>
      <c r="J160" s="42"/>
      <c r="K160" s="39"/>
    </row>
    <row r="161" spans="1:11" x14ac:dyDescent="0.2">
      <c r="A161" s="151"/>
      <c r="B161" s="160"/>
      <c r="C161" s="33" t="s">
        <v>108</v>
      </c>
      <c r="D161" s="163"/>
      <c r="E161" s="166"/>
      <c r="F161" s="154"/>
      <c r="G161" s="154"/>
      <c r="H161" s="154"/>
      <c r="I161" s="157"/>
      <c r="J161" s="42"/>
      <c r="K161" s="39"/>
    </row>
    <row r="162" spans="1:11" x14ac:dyDescent="0.2">
      <c r="A162" s="151"/>
      <c r="B162" s="160"/>
      <c r="C162" s="33" t="s">
        <v>108</v>
      </c>
      <c r="D162" s="163"/>
      <c r="E162" s="166"/>
      <c r="F162" s="154"/>
      <c r="G162" s="154"/>
      <c r="H162" s="154"/>
      <c r="I162" s="157"/>
      <c r="J162" s="42"/>
      <c r="K162" s="39"/>
    </row>
    <row r="163" spans="1:11" x14ac:dyDescent="0.2">
      <c r="A163" s="152"/>
      <c r="B163" s="161"/>
      <c r="C163" s="33" t="s">
        <v>108</v>
      </c>
      <c r="D163" s="164"/>
      <c r="E163" s="167"/>
      <c r="F163" s="155"/>
      <c r="G163" s="155"/>
      <c r="H163" s="155"/>
      <c r="I163" s="158"/>
      <c r="J163" s="42"/>
      <c r="K163" s="39"/>
    </row>
    <row r="164" spans="1:11" ht="12.75" customHeight="1" x14ac:dyDescent="0.2">
      <c r="A164" s="34" t="s">
        <v>93</v>
      </c>
      <c r="B164" s="174" t="s">
        <v>80</v>
      </c>
      <c r="C164" s="175"/>
      <c r="D164" s="175"/>
      <c r="E164" s="175"/>
      <c r="F164" s="176"/>
      <c r="G164" s="97">
        <f>SUM(G165,G172,G179,G186,G193,G200,G207,G214,G221,G228)</f>
        <v>0</v>
      </c>
      <c r="H164" s="97">
        <f>SUM(H165,H172,H179,H186,H193,H200,H207,H214,H221,H228)</f>
        <v>0</v>
      </c>
      <c r="I164" s="41"/>
      <c r="J164" s="28"/>
    </row>
    <row r="165" spans="1:11" ht="12.75" customHeight="1" x14ac:dyDescent="0.2">
      <c r="A165" s="168" t="s">
        <v>94</v>
      </c>
      <c r="B165" s="171" t="s">
        <v>144</v>
      </c>
      <c r="C165" s="103" t="s">
        <v>145</v>
      </c>
      <c r="D165" s="105"/>
      <c r="E165" s="106"/>
      <c r="F165" s="100"/>
      <c r="G165" s="98">
        <f>SUM(G166:G171)</f>
        <v>0</v>
      </c>
      <c r="H165" s="98">
        <f>ROUND(G165*$D$7,2)</f>
        <v>0</v>
      </c>
      <c r="I165" s="171"/>
    </row>
    <row r="166" spans="1:11" x14ac:dyDescent="0.2">
      <c r="A166" s="169"/>
      <c r="B166" s="172"/>
      <c r="C166" s="104" t="s">
        <v>146</v>
      </c>
      <c r="D166" s="43"/>
      <c r="E166" s="44"/>
      <c r="F166" s="39"/>
      <c r="G166" s="100">
        <f t="shared" ref="G166:G171" si="22">ROUND(E166*F166,2)</f>
        <v>0</v>
      </c>
      <c r="H166" s="45"/>
      <c r="I166" s="172"/>
    </row>
    <row r="167" spans="1:11" ht="13.5" customHeight="1" x14ac:dyDescent="0.2">
      <c r="A167" s="169"/>
      <c r="B167" s="172"/>
      <c r="C167" s="104" t="s">
        <v>147</v>
      </c>
      <c r="D167" s="43"/>
      <c r="E167" s="44"/>
      <c r="F167" s="39"/>
      <c r="G167" s="100">
        <f t="shared" si="22"/>
        <v>0</v>
      </c>
      <c r="H167" s="45"/>
      <c r="I167" s="172"/>
    </row>
    <row r="168" spans="1:11" x14ac:dyDescent="0.2">
      <c r="A168" s="169"/>
      <c r="B168" s="172"/>
      <c r="C168" s="104" t="s">
        <v>148</v>
      </c>
      <c r="D168" s="43"/>
      <c r="E168" s="44"/>
      <c r="F168" s="39"/>
      <c r="G168" s="100">
        <f t="shared" si="22"/>
        <v>0</v>
      </c>
      <c r="H168" s="45"/>
      <c r="I168" s="172"/>
    </row>
    <row r="169" spans="1:11" x14ac:dyDescent="0.2">
      <c r="A169" s="169"/>
      <c r="B169" s="172"/>
      <c r="C169" s="104" t="s">
        <v>149</v>
      </c>
      <c r="D169" s="43"/>
      <c r="E169" s="44"/>
      <c r="F169" s="39"/>
      <c r="G169" s="100">
        <f t="shared" si="22"/>
        <v>0</v>
      </c>
      <c r="H169" s="45"/>
      <c r="I169" s="172"/>
    </row>
    <row r="170" spans="1:11" x14ac:dyDescent="0.2">
      <c r="A170" s="169"/>
      <c r="B170" s="172"/>
      <c r="C170" s="45" t="s">
        <v>150</v>
      </c>
      <c r="D170" s="43"/>
      <c r="E170" s="44"/>
      <c r="F170" s="39"/>
      <c r="G170" s="100">
        <f t="shared" si="22"/>
        <v>0</v>
      </c>
      <c r="H170" s="45"/>
      <c r="I170" s="172"/>
    </row>
    <row r="171" spans="1:11" x14ac:dyDescent="0.2">
      <c r="A171" s="170"/>
      <c r="B171" s="173"/>
      <c r="C171" s="45" t="s">
        <v>150</v>
      </c>
      <c r="D171" s="43"/>
      <c r="E171" s="44"/>
      <c r="F171" s="39"/>
      <c r="G171" s="100">
        <f t="shared" si="22"/>
        <v>0</v>
      </c>
      <c r="H171" s="45"/>
      <c r="I171" s="173"/>
    </row>
    <row r="172" spans="1:11" ht="12.75" customHeight="1" x14ac:dyDescent="0.2">
      <c r="A172" s="168" t="s">
        <v>95</v>
      </c>
      <c r="B172" s="171" t="s">
        <v>144</v>
      </c>
      <c r="C172" s="103" t="s">
        <v>145</v>
      </c>
      <c r="D172" s="105"/>
      <c r="E172" s="106"/>
      <c r="F172" s="100"/>
      <c r="G172" s="98">
        <f>SUM(G173:G178)</f>
        <v>0</v>
      </c>
      <c r="H172" s="98">
        <f>ROUND(G172*$D$7,2)</f>
        <v>0</v>
      </c>
      <c r="I172" s="171"/>
    </row>
    <row r="173" spans="1:11" x14ac:dyDescent="0.2">
      <c r="A173" s="169"/>
      <c r="B173" s="172"/>
      <c r="C173" s="104" t="s">
        <v>146</v>
      </c>
      <c r="D173" s="43"/>
      <c r="E173" s="44"/>
      <c r="F173" s="39"/>
      <c r="G173" s="100">
        <f t="shared" ref="G173:G178" si="23">ROUND(E173*F173,2)</f>
        <v>0</v>
      </c>
      <c r="H173" s="45"/>
      <c r="I173" s="172"/>
    </row>
    <row r="174" spans="1:11" x14ac:dyDescent="0.2">
      <c r="A174" s="169"/>
      <c r="B174" s="172"/>
      <c r="C174" s="104" t="s">
        <v>147</v>
      </c>
      <c r="D174" s="43"/>
      <c r="E174" s="44"/>
      <c r="F174" s="39"/>
      <c r="G174" s="100">
        <f t="shared" si="23"/>
        <v>0</v>
      </c>
      <c r="H174" s="45"/>
      <c r="I174" s="172"/>
    </row>
    <row r="175" spans="1:11" x14ac:dyDescent="0.2">
      <c r="A175" s="169"/>
      <c r="B175" s="172"/>
      <c r="C175" s="104" t="s">
        <v>148</v>
      </c>
      <c r="D175" s="43"/>
      <c r="E175" s="44"/>
      <c r="F175" s="39"/>
      <c r="G175" s="100">
        <f t="shared" si="23"/>
        <v>0</v>
      </c>
      <c r="H175" s="45"/>
      <c r="I175" s="172"/>
    </row>
    <row r="176" spans="1:11" x14ac:dyDescent="0.2">
      <c r="A176" s="169"/>
      <c r="B176" s="172"/>
      <c r="C176" s="104" t="s">
        <v>149</v>
      </c>
      <c r="D176" s="43"/>
      <c r="E176" s="44"/>
      <c r="F176" s="39"/>
      <c r="G176" s="100">
        <f t="shared" si="23"/>
        <v>0</v>
      </c>
      <c r="H176" s="45"/>
      <c r="I176" s="172"/>
    </row>
    <row r="177" spans="1:9" x14ac:dyDescent="0.2">
      <c r="A177" s="169"/>
      <c r="B177" s="172"/>
      <c r="C177" s="45" t="s">
        <v>150</v>
      </c>
      <c r="D177" s="43"/>
      <c r="E177" s="44"/>
      <c r="F177" s="39"/>
      <c r="G177" s="100">
        <f t="shared" si="23"/>
        <v>0</v>
      </c>
      <c r="H177" s="45"/>
      <c r="I177" s="172"/>
    </row>
    <row r="178" spans="1:9" x14ac:dyDescent="0.2">
      <c r="A178" s="170"/>
      <c r="B178" s="173"/>
      <c r="C178" s="45" t="s">
        <v>150</v>
      </c>
      <c r="D178" s="43"/>
      <c r="E178" s="44"/>
      <c r="F178" s="39"/>
      <c r="G178" s="100">
        <f t="shared" si="23"/>
        <v>0</v>
      </c>
      <c r="H178" s="45"/>
      <c r="I178" s="173"/>
    </row>
    <row r="179" spans="1:9" ht="12.75" customHeight="1" x14ac:dyDescent="0.2">
      <c r="A179" s="168" t="s">
        <v>96</v>
      </c>
      <c r="B179" s="171" t="s">
        <v>144</v>
      </c>
      <c r="C179" s="103" t="s">
        <v>145</v>
      </c>
      <c r="D179" s="105"/>
      <c r="E179" s="106"/>
      <c r="F179" s="100"/>
      <c r="G179" s="98">
        <f>SUM(G180:G185)</f>
        <v>0</v>
      </c>
      <c r="H179" s="98">
        <f>ROUND(G179*$D$7,2)</f>
        <v>0</v>
      </c>
      <c r="I179" s="171"/>
    </row>
    <row r="180" spans="1:9" x14ac:dyDescent="0.2">
      <c r="A180" s="169"/>
      <c r="B180" s="172"/>
      <c r="C180" s="104" t="s">
        <v>146</v>
      </c>
      <c r="D180" s="43"/>
      <c r="E180" s="44"/>
      <c r="F180" s="39"/>
      <c r="G180" s="100">
        <f t="shared" ref="G180:G185" si="24">ROUND(E180*F180,2)</f>
        <v>0</v>
      </c>
      <c r="H180" s="45"/>
      <c r="I180" s="172"/>
    </row>
    <row r="181" spans="1:9" x14ac:dyDescent="0.2">
      <c r="A181" s="169"/>
      <c r="B181" s="172"/>
      <c r="C181" s="104" t="s">
        <v>147</v>
      </c>
      <c r="D181" s="43"/>
      <c r="E181" s="44"/>
      <c r="F181" s="39"/>
      <c r="G181" s="100">
        <f t="shared" si="24"/>
        <v>0</v>
      </c>
      <c r="H181" s="45"/>
      <c r="I181" s="172"/>
    </row>
    <row r="182" spans="1:9" x14ac:dyDescent="0.2">
      <c r="A182" s="169"/>
      <c r="B182" s="172"/>
      <c r="C182" s="104" t="s">
        <v>148</v>
      </c>
      <c r="D182" s="43"/>
      <c r="E182" s="44"/>
      <c r="F182" s="39"/>
      <c r="G182" s="100">
        <f t="shared" si="24"/>
        <v>0</v>
      </c>
      <c r="H182" s="45"/>
      <c r="I182" s="172"/>
    </row>
    <row r="183" spans="1:9" x14ac:dyDescent="0.2">
      <c r="A183" s="169"/>
      <c r="B183" s="172"/>
      <c r="C183" s="104" t="s">
        <v>149</v>
      </c>
      <c r="D183" s="43"/>
      <c r="E183" s="44"/>
      <c r="F183" s="39"/>
      <c r="G183" s="100">
        <f t="shared" si="24"/>
        <v>0</v>
      </c>
      <c r="H183" s="45"/>
      <c r="I183" s="172"/>
    </row>
    <row r="184" spans="1:9" x14ac:dyDescent="0.2">
      <c r="A184" s="169"/>
      <c r="B184" s="172"/>
      <c r="C184" s="45" t="s">
        <v>150</v>
      </c>
      <c r="D184" s="43"/>
      <c r="E184" s="44"/>
      <c r="F184" s="39"/>
      <c r="G184" s="100">
        <f t="shared" si="24"/>
        <v>0</v>
      </c>
      <c r="H184" s="45"/>
      <c r="I184" s="172"/>
    </row>
    <row r="185" spans="1:9" x14ac:dyDescent="0.2">
      <c r="A185" s="170"/>
      <c r="B185" s="173"/>
      <c r="C185" s="45" t="s">
        <v>150</v>
      </c>
      <c r="D185" s="43"/>
      <c r="E185" s="44"/>
      <c r="F185" s="39"/>
      <c r="G185" s="100">
        <f t="shared" si="24"/>
        <v>0</v>
      </c>
      <c r="H185" s="45"/>
      <c r="I185" s="173"/>
    </row>
    <row r="186" spans="1:9" ht="12.75" customHeight="1" x14ac:dyDescent="0.2">
      <c r="A186" s="168" t="s">
        <v>97</v>
      </c>
      <c r="B186" s="171" t="s">
        <v>144</v>
      </c>
      <c r="C186" s="103" t="s">
        <v>145</v>
      </c>
      <c r="D186" s="105"/>
      <c r="E186" s="106"/>
      <c r="F186" s="100"/>
      <c r="G186" s="98">
        <f>SUM(G187:G192)</f>
        <v>0</v>
      </c>
      <c r="H186" s="98">
        <f>ROUND(G186*$D$7,2)</f>
        <v>0</v>
      </c>
      <c r="I186" s="171"/>
    </row>
    <row r="187" spans="1:9" ht="12.75" customHeight="1" x14ac:dyDescent="0.2">
      <c r="A187" s="169"/>
      <c r="B187" s="172"/>
      <c r="C187" s="104" t="s">
        <v>146</v>
      </c>
      <c r="D187" s="43"/>
      <c r="E187" s="44"/>
      <c r="F187" s="39"/>
      <c r="G187" s="100">
        <f t="shared" ref="G187:G192" si="25">ROUND(E187*F187,2)</f>
        <v>0</v>
      </c>
      <c r="H187" s="45"/>
      <c r="I187" s="172"/>
    </row>
    <row r="188" spans="1:9" ht="12.75" customHeight="1" x14ac:dyDescent="0.2">
      <c r="A188" s="169"/>
      <c r="B188" s="172"/>
      <c r="C188" s="104" t="s">
        <v>147</v>
      </c>
      <c r="D188" s="43"/>
      <c r="E188" s="44"/>
      <c r="F188" s="39"/>
      <c r="G188" s="100">
        <f t="shared" si="25"/>
        <v>0</v>
      </c>
      <c r="H188" s="45"/>
      <c r="I188" s="172"/>
    </row>
    <row r="189" spans="1:9" ht="12.75" customHeight="1" x14ac:dyDescent="0.2">
      <c r="A189" s="169"/>
      <c r="B189" s="172"/>
      <c r="C189" s="104" t="s">
        <v>148</v>
      </c>
      <c r="D189" s="43"/>
      <c r="E189" s="44"/>
      <c r="F189" s="39"/>
      <c r="G189" s="100">
        <f t="shared" si="25"/>
        <v>0</v>
      </c>
      <c r="H189" s="45"/>
      <c r="I189" s="172"/>
    </row>
    <row r="190" spans="1:9" ht="12.75" customHeight="1" x14ac:dyDescent="0.2">
      <c r="A190" s="169"/>
      <c r="B190" s="172"/>
      <c r="C190" s="104" t="s">
        <v>149</v>
      </c>
      <c r="D190" s="43"/>
      <c r="E190" s="44"/>
      <c r="F190" s="39"/>
      <c r="G190" s="100">
        <f t="shared" si="25"/>
        <v>0</v>
      </c>
      <c r="H190" s="45"/>
      <c r="I190" s="172"/>
    </row>
    <row r="191" spans="1:9" ht="12.75" customHeight="1" x14ac:dyDescent="0.2">
      <c r="A191" s="169"/>
      <c r="B191" s="172"/>
      <c r="C191" s="45" t="s">
        <v>150</v>
      </c>
      <c r="D191" s="43"/>
      <c r="E191" s="44"/>
      <c r="F191" s="39"/>
      <c r="G191" s="100">
        <f t="shared" si="25"/>
        <v>0</v>
      </c>
      <c r="H191" s="45"/>
      <c r="I191" s="172"/>
    </row>
    <row r="192" spans="1:9" ht="12.75" customHeight="1" x14ac:dyDescent="0.2">
      <c r="A192" s="170"/>
      <c r="B192" s="173"/>
      <c r="C192" s="45" t="s">
        <v>150</v>
      </c>
      <c r="D192" s="43"/>
      <c r="E192" s="44"/>
      <c r="F192" s="39"/>
      <c r="G192" s="100">
        <f t="shared" si="25"/>
        <v>0</v>
      </c>
      <c r="H192" s="45"/>
      <c r="I192" s="173"/>
    </row>
    <row r="193" spans="1:9" ht="12.75" customHeight="1" x14ac:dyDescent="0.2">
      <c r="A193" s="168" t="s">
        <v>98</v>
      </c>
      <c r="B193" s="171" t="s">
        <v>144</v>
      </c>
      <c r="C193" s="103" t="s">
        <v>145</v>
      </c>
      <c r="D193" s="105"/>
      <c r="E193" s="106"/>
      <c r="F193" s="100"/>
      <c r="G193" s="98">
        <f>SUM(G194:G199)</f>
        <v>0</v>
      </c>
      <c r="H193" s="98">
        <f>ROUND(G193*$D$7,2)</f>
        <v>0</v>
      </c>
      <c r="I193" s="171"/>
    </row>
    <row r="194" spans="1:9" ht="12.75" customHeight="1" x14ac:dyDescent="0.2">
      <c r="A194" s="169"/>
      <c r="B194" s="172"/>
      <c r="C194" s="104" t="s">
        <v>146</v>
      </c>
      <c r="D194" s="43"/>
      <c r="E194" s="44"/>
      <c r="F194" s="39"/>
      <c r="G194" s="100">
        <f t="shared" ref="G194:G199" si="26">ROUND(E194*F194,2)</f>
        <v>0</v>
      </c>
      <c r="H194" s="45"/>
      <c r="I194" s="172"/>
    </row>
    <row r="195" spans="1:9" ht="12.75" customHeight="1" x14ac:dyDescent="0.2">
      <c r="A195" s="169"/>
      <c r="B195" s="172"/>
      <c r="C195" s="104" t="s">
        <v>147</v>
      </c>
      <c r="D195" s="43"/>
      <c r="E195" s="44"/>
      <c r="F195" s="39"/>
      <c r="G195" s="100">
        <f t="shared" si="26"/>
        <v>0</v>
      </c>
      <c r="H195" s="45"/>
      <c r="I195" s="172"/>
    </row>
    <row r="196" spans="1:9" ht="12.75" customHeight="1" x14ac:dyDescent="0.2">
      <c r="A196" s="169"/>
      <c r="B196" s="172"/>
      <c r="C196" s="104" t="s">
        <v>148</v>
      </c>
      <c r="D196" s="43"/>
      <c r="E196" s="44"/>
      <c r="F196" s="39"/>
      <c r="G196" s="100">
        <f t="shared" si="26"/>
        <v>0</v>
      </c>
      <c r="H196" s="45"/>
      <c r="I196" s="172"/>
    </row>
    <row r="197" spans="1:9" ht="12.75" customHeight="1" x14ac:dyDescent="0.2">
      <c r="A197" s="169"/>
      <c r="B197" s="172"/>
      <c r="C197" s="104" t="s">
        <v>149</v>
      </c>
      <c r="D197" s="43"/>
      <c r="E197" s="44"/>
      <c r="F197" s="39"/>
      <c r="G197" s="100">
        <f t="shared" si="26"/>
        <v>0</v>
      </c>
      <c r="H197" s="45"/>
      <c r="I197" s="172"/>
    </row>
    <row r="198" spans="1:9" ht="12.75" customHeight="1" x14ac:dyDescent="0.2">
      <c r="A198" s="169"/>
      <c r="B198" s="172"/>
      <c r="C198" s="45" t="s">
        <v>150</v>
      </c>
      <c r="D198" s="43"/>
      <c r="E198" s="44"/>
      <c r="F198" s="39"/>
      <c r="G198" s="100">
        <f t="shared" si="26"/>
        <v>0</v>
      </c>
      <c r="H198" s="45"/>
      <c r="I198" s="172"/>
    </row>
    <row r="199" spans="1:9" ht="12.75" customHeight="1" x14ac:dyDescent="0.2">
      <c r="A199" s="170"/>
      <c r="B199" s="173"/>
      <c r="C199" s="45" t="s">
        <v>150</v>
      </c>
      <c r="D199" s="43"/>
      <c r="E199" s="44"/>
      <c r="F199" s="39"/>
      <c r="G199" s="100">
        <f t="shared" si="26"/>
        <v>0</v>
      </c>
      <c r="H199" s="45"/>
      <c r="I199" s="173"/>
    </row>
    <row r="200" spans="1:9" ht="12.75" customHeight="1" x14ac:dyDescent="0.2">
      <c r="A200" s="168" t="s">
        <v>200</v>
      </c>
      <c r="B200" s="171" t="s">
        <v>144</v>
      </c>
      <c r="C200" s="103" t="s">
        <v>145</v>
      </c>
      <c r="D200" s="105"/>
      <c r="E200" s="106"/>
      <c r="F200" s="100"/>
      <c r="G200" s="98">
        <f>SUM(G201:G206)</f>
        <v>0</v>
      </c>
      <c r="H200" s="98">
        <f>ROUND(G200*$D$7,2)</f>
        <v>0</v>
      </c>
      <c r="I200" s="171"/>
    </row>
    <row r="201" spans="1:9" ht="12.75" customHeight="1" x14ac:dyDescent="0.2">
      <c r="A201" s="169"/>
      <c r="B201" s="172"/>
      <c r="C201" s="104" t="s">
        <v>146</v>
      </c>
      <c r="D201" s="43"/>
      <c r="E201" s="44"/>
      <c r="F201" s="39"/>
      <c r="G201" s="100">
        <f t="shared" ref="G201:G206" si="27">ROUND(E201*F201,2)</f>
        <v>0</v>
      </c>
      <c r="H201" s="45"/>
      <c r="I201" s="172"/>
    </row>
    <row r="202" spans="1:9" ht="12.75" customHeight="1" x14ac:dyDescent="0.2">
      <c r="A202" s="169"/>
      <c r="B202" s="172"/>
      <c r="C202" s="104" t="s">
        <v>147</v>
      </c>
      <c r="D202" s="43"/>
      <c r="E202" s="44"/>
      <c r="F202" s="39"/>
      <c r="G202" s="100">
        <f t="shared" si="27"/>
        <v>0</v>
      </c>
      <c r="H202" s="45"/>
      <c r="I202" s="172"/>
    </row>
    <row r="203" spans="1:9" ht="12.75" customHeight="1" x14ac:dyDescent="0.2">
      <c r="A203" s="169"/>
      <c r="B203" s="172"/>
      <c r="C203" s="104" t="s">
        <v>148</v>
      </c>
      <c r="D203" s="43"/>
      <c r="E203" s="44"/>
      <c r="F203" s="39"/>
      <c r="G203" s="100">
        <f t="shared" si="27"/>
        <v>0</v>
      </c>
      <c r="H203" s="45"/>
      <c r="I203" s="172"/>
    </row>
    <row r="204" spans="1:9" ht="12.75" customHeight="1" x14ac:dyDescent="0.2">
      <c r="A204" s="169"/>
      <c r="B204" s="172"/>
      <c r="C204" s="104" t="s">
        <v>149</v>
      </c>
      <c r="D204" s="43"/>
      <c r="E204" s="44"/>
      <c r="F204" s="39"/>
      <c r="G204" s="100">
        <f t="shared" si="27"/>
        <v>0</v>
      </c>
      <c r="H204" s="45"/>
      <c r="I204" s="172"/>
    </row>
    <row r="205" spans="1:9" ht="12.75" customHeight="1" x14ac:dyDescent="0.2">
      <c r="A205" s="169"/>
      <c r="B205" s="172"/>
      <c r="C205" s="45" t="s">
        <v>150</v>
      </c>
      <c r="D205" s="43"/>
      <c r="E205" s="44"/>
      <c r="F205" s="39"/>
      <c r="G205" s="100">
        <f t="shared" si="27"/>
        <v>0</v>
      </c>
      <c r="H205" s="45"/>
      <c r="I205" s="172"/>
    </row>
    <row r="206" spans="1:9" ht="12.75" customHeight="1" x14ac:dyDescent="0.2">
      <c r="A206" s="170"/>
      <c r="B206" s="173"/>
      <c r="C206" s="45" t="s">
        <v>150</v>
      </c>
      <c r="D206" s="43"/>
      <c r="E206" s="44"/>
      <c r="F206" s="39"/>
      <c r="G206" s="100">
        <f t="shared" si="27"/>
        <v>0</v>
      </c>
      <c r="H206" s="45"/>
      <c r="I206" s="173"/>
    </row>
    <row r="207" spans="1:9" ht="12.75" customHeight="1" x14ac:dyDescent="0.2">
      <c r="A207" s="168" t="s">
        <v>201</v>
      </c>
      <c r="B207" s="171" t="s">
        <v>144</v>
      </c>
      <c r="C207" s="103" t="s">
        <v>145</v>
      </c>
      <c r="D207" s="105"/>
      <c r="E207" s="106"/>
      <c r="F207" s="100"/>
      <c r="G207" s="98">
        <f>SUM(G208:G213)</f>
        <v>0</v>
      </c>
      <c r="H207" s="98">
        <f>ROUND(G207*$D$7,2)</f>
        <v>0</v>
      </c>
      <c r="I207" s="171"/>
    </row>
    <row r="208" spans="1:9" ht="12.75" customHeight="1" x14ac:dyDescent="0.2">
      <c r="A208" s="169"/>
      <c r="B208" s="172"/>
      <c r="C208" s="104" t="s">
        <v>146</v>
      </c>
      <c r="D208" s="43"/>
      <c r="E208" s="44"/>
      <c r="F208" s="39"/>
      <c r="G208" s="100">
        <f t="shared" ref="G208:G213" si="28">ROUND(E208*F208,2)</f>
        <v>0</v>
      </c>
      <c r="H208" s="45"/>
      <c r="I208" s="172"/>
    </row>
    <row r="209" spans="1:9" ht="12.75" customHeight="1" x14ac:dyDescent="0.2">
      <c r="A209" s="169"/>
      <c r="B209" s="172"/>
      <c r="C209" s="104" t="s">
        <v>147</v>
      </c>
      <c r="D209" s="43"/>
      <c r="E209" s="44"/>
      <c r="F209" s="39"/>
      <c r="G209" s="100">
        <f t="shared" si="28"/>
        <v>0</v>
      </c>
      <c r="H209" s="45"/>
      <c r="I209" s="172"/>
    </row>
    <row r="210" spans="1:9" ht="12.75" customHeight="1" x14ac:dyDescent="0.2">
      <c r="A210" s="169"/>
      <c r="B210" s="172"/>
      <c r="C210" s="104" t="s">
        <v>148</v>
      </c>
      <c r="D210" s="43"/>
      <c r="E210" s="44"/>
      <c r="F210" s="39"/>
      <c r="G210" s="100">
        <f t="shared" si="28"/>
        <v>0</v>
      </c>
      <c r="H210" s="45"/>
      <c r="I210" s="172"/>
    </row>
    <row r="211" spans="1:9" ht="12.75" customHeight="1" x14ac:dyDescent="0.2">
      <c r="A211" s="169"/>
      <c r="B211" s="172"/>
      <c r="C211" s="104" t="s">
        <v>149</v>
      </c>
      <c r="D211" s="43"/>
      <c r="E211" s="44"/>
      <c r="F211" s="39"/>
      <c r="G211" s="100">
        <f t="shared" si="28"/>
        <v>0</v>
      </c>
      <c r="H211" s="45"/>
      <c r="I211" s="172"/>
    </row>
    <row r="212" spans="1:9" ht="12.75" customHeight="1" x14ac:dyDescent="0.2">
      <c r="A212" s="169"/>
      <c r="B212" s="172"/>
      <c r="C212" s="45" t="s">
        <v>150</v>
      </c>
      <c r="D212" s="43"/>
      <c r="E212" s="44"/>
      <c r="F212" s="39"/>
      <c r="G212" s="100">
        <f t="shared" si="28"/>
        <v>0</v>
      </c>
      <c r="H212" s="45"/>
      <c r="I212" s="172"/>
    </row>
    <row r="213" spans="1:9" ht="12.75" customHeight="1" x14ac:dyDescent="0.2">
      <c r="A213" s="170"/>
      <c r="B213" s="173"/>
      <c r="C213" s="45" t="s">
        <v>150</v>
      </c>
      <c r="D213" s="43"/>
      <c r="E213" s="44"/>
      <c r="F213" s="39"/>
      <c r="G213" s="100">
        <f t="shared" si="28"/>
        <v>0</v>
      </c>
      <c r="H213" s="45"/>
      <c r="I213" s="173"/>
    </row>
    <row r="214" spans="1:9" ht="12.75" customHeight="1" x14ac:dyDescent="0.2">
      <c r="A214" s="168" t="s">
        <v>202</v>
      </c>
      <c r="B214" s="171" t="s">
        <v>144</v>
      </c>
      <c r="C214" s="103" t="s">
        <v>145</v>
      </c>
      <c r="D214" s="105"/>
      <c r="E214" s="106"/>
      <c r="F214" s="100"/>
      <c r="G214" s="98">
        <f>SUM(G215:G220)</f>
        <v>0</v>
      </c>
      <c r="H214" s="98">
        <f>ROUND(G214*$D$7,2)</f>
        <v>0</v>
      </c>
      <c r="I214" s="171"/>
    </row>
    <row r="215" spans="1:9" ht="12.75" customHeight="1" x14ac:dyDescent="0.2">
      <c r="A215" s="169"/>
      <c r="B215" s="172"/>
      <c r="C215" s="104" t="s">
        <v>146</v>
      </c>
      <c r="D215" s="43"/>
      <c r="E215" s="44"/>
      <c r="F215" s="39"/>
      <c r="G215" s="100">
        <f t="shared" ref="G215:G220" si="29">ROUND(E215*F215,2)</f>
        <v>0</v>
      </c>
      <c r="H215" s="45"/>
      <c r="I215" s="172"/>
    </row>
    <row r="216" spans="1:9" ht="12.75" customHeight="1" x14ac:dyDescent="0.2">
      <c r="A216" s="169"/>
      <c r="B216" s="172"/>
      <c r="C216" s="104" t="s">
        <v>147</v>
      </c>
      <c r="D216" s="43"/>
      <c r="E216" s="44"/>
      <c r="F216" s="39"/>
      <c r="G216" s="100">
        <f t="shared" si="29"/>
        <v>0</v>
      </c>
      <c r="H216" s="45"/>
      <c r="I216" s="172"/>
    </row>
    <row r="217" spans="1:9" ht="12.75" customHeight="1" x14ac:dyDescent="0.2">
      <c r="A217" s="169"/>
      <c r="B217" s="172"/>
      <c r="C217" s="104" t="s">
        <v>148</v>
      </c>
      <c r="D217" s="43"/>
      <c r="E217" s="44"/>
      <c r="F217" s="39"/>
      <c r="G217" s="100">
        <f t="shared" si="29"/>
        <v>0</v>
      </c>
      <c r="H217" s="45"/>
      <c r="I217" s="172"/>
    </row>
    <row r="218" spans="1:9" ht="12.75" customHeight="1" x14ac:dyDescent="0.2">
      <c r="A218" s="169"/>
      <c r="B218" s="172"/>
      <c r="C218" s="104" t="s">
        <v>149</v>
      </c>
      <c r="D218" s="43"/>
      <c r="E218" s="44"/>
      <c r="F218" s="39"/>
      <c r="G218" s="100">
        <f t="shared" si="29"/>
        <v>0</v>
      </c>
      <c r="H218" s="45"/>
      <c r="I218" s="172"/>
    </row>
    <row r="219" spans="1:9" ht="12.75" customHeight="1" x14ac:dyDescent="0.2">
      <c r="A219" s="169"/>
      <c r="B219" s="172"/>
      <c r="C219" s="45" t="s">
        <v>150</v>
      </c>
      <c r="D219" s="43"/>
      <c r="E219" s="44"/>
      <c r="F219" s="39"/>
      <c r="G219" s="100">
        <f t="shared" si="29"/>
        <v>0</v>
      </c>
      <c r="H219" s="45"/>
      <c r="I219" s="172"/>
    </row>
    <row r="220" spans="1:9" ht="12.75" customHeight="1" x14ac:dyDescent="0.2">
      <c r="A220" s="170"/>
      <c r="B220" s="173"/>
      <c r="C220" s="45" t="s">
        <v>150</v>
      </c>
      <c r="D220" s="43"/>
      <c r="E220" s="44"/>
      <c r="F220" s="39"/>
      <c r="G220" s="100">
        <f t="shared" si="29"/>
        <v>0</v>
      </c>
      <c r="H220" s="45"/>
      <c r="I220" s="173"/>
    </row>
    <row r="221" spans="1:9" ht="12.75" customHeight="1" x14ac:dyDescent="0.2">
      <c r="A221" s="168" t="s">
        <v>203</v>
      </c>
      <c r="B221" s="171" t="s">
        <v>144</v>
      </c>
      <c r="C221" s="103" t="s">
        <v>145</v>
      </c>
      <c r="D221" s="105"/>
      <c r="E221" s="106"/>
      <c r="F221" s="100"/>
      <c r="G221" s="98">
        <f>SUM(G222:G227)</f>
        <v>0</v>
      </c>
      <c r="H221" s="98">
        <f>ROUND(G221*$D$7,2)</f>
        <v>0</v>
      </c>
      <c r="I221" s="171"/>
    </row>
    <row r="222" spans="1:9" ht="12.75" customHeight="1" x14ac:dyDescent="0.2">
      <c r="A222" s="169"/>
      <c r="B222" s="172"/>
      <c r="C222" s="104" t="s">
        <v>146</v>
      </c>
      <c r="D222" s="43"/>
      <c r="E222" s="44"/>
      <c r="F222" s="39"/>
      <c r="G222" s="100">
        <f t="shared" ref="G222:G227" si="30">ROUND(E222*F222,2)</f>
        <v>0</v>
      </c>
      <c r="H222" s="45"/>
      <c r="I222" s="172"/>
    </row>
    <row r="223" spans="1:9" ht="12.75" customHeight="1" x14ac:dyDescent="0.2">
      <c r="A223" s="169"/>
      <c r="B223" s="172"/>
      <c r="C223" s="104" t="s">
        <v>147</v>
      </c>
      <c r="D223" s="43"/>
      <c r="E223" s="44"/>
      <c r="F223" s="39"/>
      <c r="G223" s="100">
        <f t="shared" si="30"/>
        <v>0</v>
      </c>
      <c r="H223" s="45"/>
      <c r="I223" s="172"/>
    </row>
    <row r="224" spans="1:9" ht="12.75" customHeight="1" x14ac:dyDescent="0.2">
      <c r="A224" s="169"/>
      <c r="B224" s="172"/>
      <c r="C224" s="104" t="s">
        <v>148</v>
      </c>
      <c r="D224" s="43"/>
      <c r="E224" s="44"/>
      <c r="F224" s="39"/>
      <c r="G224" s="100">
        <f t="shared" si="30"/>
        <v>0</v>
      </c>
      <c r="H224" s="45"/>
      <c r="I224" s="172"/>
    </row>
    <row r="225" spans="1:12" ht="12.75" customHeight="1" x14ac:dyDescent="0.2">
      <c r="A225" s="169"/>
      <c r="B225" s="172"/>
      <c r="C225" s="104" t="s">
        <v>149</v>
      </c>
      <c r="D225" s="43"/>
      <c r="E225" s="44"/>
      <c r="F225" s="39"/>
      <c r="G225" s="100">
        <f t="shared" si="30"/>
        <v>0</v>
      </c>
      <c r="H225" s="45"/>
      <c r="I225" s="172"/>
    </row>
    <row r="226" spans="1:12" ht="12.75" customHeight="1" x14ac:dyDescent="0.2">
      <c r="A226" s="169"/>
      <c r="B226" s="172"/>
      <c r="C226" s="45" t="s">
        <v>150</v>
      </c>
      <c r="D226" s="43"/>
      <c r="E226" s="44"/>
      <c r="F226" s="39"/>
      <c r="G226" s="100">
        <f t="shared" si="30"/>
        <v>0</v>
      </c>
      <c r="H226" s="45"/>
      <c r="I226" s="172"/>
    </row>
    <row r="227" spans="1:12" ht="12.75" customHeight="1" x14ac:dyDescent="0.2">
      <c r="A227" s="170"/>
      <c r="B227" s="173"/>
      <c r="C227" s="45" t="s">
        <v>150</v>
      </c>
      <c r="D227" s="43"/>
      <c r="E227" s="44"/>
      <c r="F227" s="39"/>
      <c r="G227" s="100">
        <f t="shared" si="30"/>
        <v>0</v>
      </c>
      <c r="H227" s="45"/>
      <c r="I227" s="173"/>
    </row>
    <row r="228" spans="1:12" ht="12.75" customHeight="1" x14ac:dyDescent="0.2">
      <c r="A228" s="168" t="s">
        <v>204</v>
      </c>
      <c r="B228" s="171" t="s">
        <v>144</v>
      </c>
      <c r="C228" s="103" t="s">
        <v>145</v>
      </c>
      <c r="D228" s="105"/>
      <c r="E228" s="106"/>
      <c r="F228" s="100"/>
      <c r="G228" s="98">
        <f>SUM(G229:G234)</f>
        <v>0</v>
      </c>
      <c r="H228" s="98">
        <f>ROUND(G228*$D$7,2)</f>
        <v>0</v>
      </c>
      <c r="I228" s="171"/>
    </row>
    <row r="229" spans="1:12" ht="12.75" customHeight="1" x14ac:dyDescent="0.2">
      <c r="A229" s="169"/>
      <c r="B229" s="172"/>
      <c r="C229" s="104" t="s">
        <v>146</v>
      </c>
      <c r="D229" s="43"/>
      <c r="E229" s="44"/>
      <c r="F229" s="39"/>
      <c r="G229" s="100">
        <f t="shared" ref="G229:G234" si="31">ROUND(E229*F229,2)</f>
        <v>0</v>
      </c>
      <c r="H229" s="45"/>
      <c r="I229" s="172"/>
    </row>
    <row r="230" spans="1:12" ht="12.75" customHeight="1" x14ac:dyDescent="0.2">
      <c r="A230" s="169"/>
      <c r="B230" s="172"/>
      <c r="C230" s="104" t="s">
        <v>147</v>
      </c>
      <c r="D230" s="43"/>
      <c r="E230" s="44"/>
      <c r="F230" s="39"/>
      <c r="G230" s="100">
        <f t="shared" si="31"/>
        <v>0</v>
      </c>
      <c r="H230" s="45"/>
      <c r="I230" s="172"/>
    </row>
    <row r="231" spans="1:12" ht="12.75" customHeight="1" x14ac:dyDescent="0.2">
      <c r="A231" s="169"/>
      <c r="B231" s="172"/>
      <c r="C231" s="104" t="s">
        <v>148</v>
      </c>
      <c r="D231" s="43"/>
      <c r="E231" s="44"/>
      <c r="F231" s="39"/>
      <c r="G231" s="100">
        <f t="shared" si="31"/>
        <v>0</v>
      </c>
      <c r="H231" s="45"/>
      <c r="I231" s="172"/>
    </row>
    <row r="232" spans="1:12" x14ac:dyDescent="0.2">
      <c r="A232" s="169"/>
      <c r="B232" s="172"/>
      <c r="C232" s="104" t="s">
        <v>149</v>
      </c>
      <c r="D232" s="43"/>
      <c r="E232" s="44"/>
      <c r="F232" s="39"/>
      <c r="G232" s="100">
        <f t="shared" si="31"/>
        <v>0</v>
      </c>
      <c r="H232" s="45"/>
      <c r="I232" s="172"/>
    </row>
    <row r="233" spans="1:12" x14ac:dyDescent="0.2">
      <c r="A233" s="169"/>
      <c r="B233" s="172"/>
      <c r="C233" s="45" t="s">
        <v>150</v>
      </c>
      <c r="D233" s="43"/>
      <c r="E233" s="44"/>
      <c r="F233" s="39"/>
      <c r="G233" s="100">
        <f t="shared" si="31"/>
        <v>0</v>
      </c>
      <c r="H233" s="45"/>
      <c r="I233" s="172"/>
    </row>
    <row r="234" spans="1:12" x14ac:dyDescent="0.2">
      <c r="A234" s="170"/>
      <c r="B234" s="173"/>
      <c r="C234" s="45" t="s">
        <v>150</v>
      </c>
      <c r="D234" s="43"/>
      <c r="E234" s="44"/>
      <c r="F234" s="39"/>
      <c r="G234" s="100">
        <f t="shared" si="31"/>
        <v>0</v>
      </c>
      <c r="H234" s="45"/>
      <c r="I234" s="173"/>
    </row>
    <row r="235" spans="1:12" ht="26.25" customHeight="1" x14ac:dyDescent="0.2">
      <c r="A235" s="34" t="s">
        <v>99</v>
      </c>
      <c r="B235" s="137" t="s">
        <v>81</v>
      </c>
      <c r="C235" s="137"/>
      <c r="D235" s="137"/>
      <c r="E235" s="137"/>
      <c r="F235" s="137"/>
      <c r="G235" s="97">
        <f>SUM(G236:G252)</f>
        <v>0</v>
      </c>
      <c r="H235" s="97">
        <f>SUM(H236:H252)</f>
        <v>0</v>
      </c>
      <c r="I235" s="41"/>
      <c r="J235" s="28"/>
      <c r="K235" s="37" t="s">
        <v>143</v>
      </c>
      <c r="L235" s="37" t="s">
        <v>138</v>
      </c>
    </row>
    <row r="236" spans="1:12" x14ac:dyDescent="0.2">
      <c r="A236" s="29" t="s">
        <v>100</v>
      </c>
      <c r="B236" s="135" t="s">
        <v>72</v>
      </c>
      <c r="C236" s="135"/>
      <c r="D236" s="102" t="s">
        <v>120</v>
      </c>
      <c r="E236" s="46"/>
      <c r="F236" s="96">
        <f>K236*L236</f>
        <v>0</v>
      </c>
      <c r="G236" s="96">
        <f t="shared" si="0"/>
        <v>0</v>
      </c>
      <c r="H236" s="96">
        <f>ROUND(G236*$D$7,2)</f>
        <v>0</v>
      </c>
      <c r="I236" s="33"/>
      <c r="J236" s="28"/>
      <c r="K236" s="39"/>
      <c r="L236" s="39"/>
    </row>
    <row r="237" spans="1:12" x14ac:dyDescent="0.2">
      <c r="A237" s="29" t="s">
        <v>101</v>
      </c>
      <c r="B237" s="135" t="s">
        <v>72</v>
      </c>
      <c r="C237" s="135"/>
      <c r="D237" s="102" t="s">
        <v>120</v>
      </c>
      <c r="E237" s="46"/>
      <c r="F237" s="96">
        <f t="shared" ref="F237:F252" si="32">K237*L237</f>
        <v>0</v>
      </c>
      <c r="G237" s="96">
        <f t="shared" si="0"/>
        <v>0</v>
      </c>
      <c r="H237" s="96">
        <f t="shared" ref="H237:H252" si="33">ROUND(G237*$D$7,2)</f>
        <v>0</v>
      </c>
      <c r="I237" s="33"/>
      <c r="J237" s="28"/>
      <c r="K237" s="39"/>
      <c r="L237" s="39"/>
    </row>
    <row r="238" spans="1:12" x14ac:dyDescent="0.2">
      <c r="A238" s="29" t="s">
        <v>102</v>
      </c>
      <c r="B238" s="135" t="s">
        <v>72</v>
      </c>
      <c r="C238" s="135"/>
      <c r="D238" s="102" t="s">
        <v>120</v>
      </c>
      <c r="E238" s="46"/>
      <c r="F238" s="96">
        <f t="shared" si="32"/>
        <v>0</v>
      </c>
      <c r="G238" s="96">
        <f t="shared" si="0"/>
        <v>0</v>
      </c>
      <c r="H238" s="96">
        <f t="shared" si="33"/>
        <v>0</v>
      </c>
      <c r="I238" s="33"/>
      <c r="J238" s="28"/>
      <c r="K238" s="39"/>
      <c r="L238" s="39"/>
    </row>
    <row r="239" spans="1:12" x14ac:dyDescent="0.2">
      <c r="A239" s="29" t="s">
        <v>103</v>
      </c>
      <c r="B239" s="135" t="s">
        <v>72</v>
      </c>
      <c r="C239" s="135"/>
      <c r="D239" s="102" t="s">
        <v>120</v>
      </c>
      <c r="E239" s="46"/>
      <c r="F239" s="96">
        <f t="shared" si="32"/>
        <v>0</v>
      </c>
      <c r="G239" s="96">
        <f t="shared" si="0"/>
        <v>0</v>
      </c>
      <c r="H239" s="96">
        <f t="shared" si="33"/>
        <v>0</v>
      </c>
      <c r="I239" s="33"/>
      <c r="J239" s="28"/>
      <c r="K239" s="39"/>
      <c r="L239" s="39"/>
    </row>
    <row r="240" spans="1:12" x14ac:dyDescent="0.2">
      <c r="A240" s="29" t="s">
        <v>104</v>
      </c>
      <c r="B240" s="135" t="s">
        <v>72</v>
      </c>
      <c r="C240" s="135"/>
      <c r="D240" s="102" t="s">
        <v>120</v>
      </c>
      <c r="E240" s="46"/>
      <c r="F240" s="96">
        <f t="shared" si="32"/>
        <v>0</v>
      </c>
      <c r="G240" s="96">
        <f t="shared" si="0"/>
        <v>0</v>
      </c>
      <c r="H240" s="96">
        <f t="shared" si="33"/>
        <v>0</v>
      </c>
      <c r="I240" s="33"/>
      <c r="J240" s="28"/>
      <c r="K240" s="39"/>
      <c r="L240" s="39"/>
    </row>
    <row r="241" spans="1:12" x14ac:dyDescent="0.2">
      <c r="A241" s="29" t="s">
        <v>251</v>
      </c>
      <c r="B241" s="135" t="s">
        <v>72</v>
      </c>
      <c r="C241" s="135"/>
      <c r="D241" s="102" t="s">
        <v>120</v>
      </c>
      <c r="E241" s="46"/>
      <c r="F241" s="96">
        <f t="shared" si="32"/>
        <v>0</v>
      </c>
      <c r="G241" s="96">
        <f t="shared" si="0"/>
        <v>0</v>
      </c>
      <c r="H241" s="96">
        <f t="shared" si="33"/>
        <v>0</v>
      </c>
      <c r="I241" s="33"/>
      <c r="J241" s="28"/>
      <c r="K241" s="39"/>
      <c r="L241" s="39"/>
    </row>
    <row r="242" spans="1:12" x14ac:dyDescent="0.2">
      <c r="A242" s="29" t="s">
        <v>252</v>
      </c>
      <c r="B242" s="135" t="s">
        <v>72</v>
      </c>
      <c r="C242" s="135"/>
      <c r="D242" s="102" t="s">
        <v>120</v>
      </c>
      <c r="E242" s="46"/>
      <c r="F242" s="96">
        <f t="shared" si="32"/>
        <v>0</v>
      </c>
      <c r="G242" s="96">
        <f t="shared" si="0"/>
        <v>0</v>
      </c>
      <c r="H242" s="96">
        <f t="shared" si="33"/>
        <v>0</v>
      </c>
      <c r="I242" s="33"/>
      <c r="J242" s="28"/>
      <c r="K242" s="39"/>
      <c r="L242" s="39"/>
    </row>
    <row r="243" spans="1:12" x14ac:dyDescent="0.2">
      <c r="A243" s="29" t="s">
        <v>253</v>
      </c>
      <c r="B243" s="135" t="s">
        <v>72</v>
      </c>
      <c r="C243" s="135"/>
      <c r="D243" s="102" t="s">
        <v>120</v>
      </c>
      <c r="E243" s="46"/>
      <c r="F243" s="96">
        <f t="shared" si="32"/>
        <v>0</v>
      </c>
      <c r="G243" s="96">
        <f t="shared" si="0"/>
        <v>0</v>
      </c>
      <c r="H243" s="96">
        <f t="shared" si="33"/>
        <v>0</v>
      </c>
      <c r="I243" s="33"/>
      <c r="J243" s="28"/>
      <c r="K243" s="39"/>
      <c r="L243" s="39"/>
    </row>
    <row r="244" spans="1:12" x14ac:dyDescent="0.2">
      <c r="A244" s="29" t="s">
        <v>254</v>
      </c>
      <c r="B244" s="135" t="s">
        <v>72</v>
      </c>
      <c r="C244" s="135"/>
      <c r="D244" s="102" t="s">
        <v>120</v>
      </c>
      <c r="E244" s="46"/>
      <c r="F244" s="96">
        <f t="shared" si="32"/>
        <v>0</v>
      </c>
      <c r="G244" s="96">
        <f t="shared" si="0"/>
        <v>0</v>
      </c>
      <c r="H244" s="96">
        <f t="shared" si="33"/>
        <v>0</v>
      </c>
      <c r="I244" s="33"/>
      <c r="J244" s="28"/>
      <c r="K244" s="39"/>
      <c r="L244" s="39"/>
    </row>
    <row r="245" spans="1:12" x14ac:dyDescent="0.2">
      <c r="A245" s="29" t="s">
        <v>255</v>
      </c>
      <c r="B245" s="135" t="s">
        <v>72</v>
      </c>
      <c r="C245" s="135"/>
      <c r="D245" s="102" t="s">
        <v>120</v>
      </c>
      <c r="E245" s="46"/>
      <c r="F245" s="96">
        <f t="shared" si="32"/>
        <v>0</v>
      </c>
      <c r="G245" s="96">
        <f t="shared" si="0"/>
        <v>0</v>
      </c>
      <c r="H245" s="96">
        <f t="shared" si="33"/>
        <v>0</v>
      </c>
      <c r="I245" s="33"/>
      <c r="J245" s="28"/>
      <c r="K245" s="39"/>
      <c r="L245" s="39"/>
    </row>
    <row r="246" spans="1:12" x14ac:dyDescent="0.2">
      <c r="A246" s="29" t="s">
        <v>256</v>
      </c>
      <c r="B246" s="135" t="s">
        <v>72</v>
      </c>
      <c r="C246" s="135"/>
      <c r="D246" s="102" t="s">
        <v>120</v>
      </c>
      <c r="E246" s="46"/>
      <c r="F246" s="96">
        <f t="shared" si="32"/>
        <v>0</v>
      </c>
      <c r="G246" s="96">
        <f t="shared" si="0"/>
        <v>0</v>
      </c>
      <c r="H246" s="96">
        <f t="shared" si="33"/>
        <v>0</v>
      </c>
      <c r="I246" s="33"/>
      <c r="J246" s="28"/>
      <c r="K246" s="39"/>
      <c r="L246" s="39"/>
    </row>
    <row r="247" spans="1:12" x14ac:dyDescent="0.2">
      <c r="A247" s="29" t="s">
        <v>257</v>
      </c>
      <c r="B247" s="135" t="s">
        <v>72</v>
      </c>
      <c r="C247" s="135"/>
      <c r="D247" s="102" t="s">
        <v>120</v>
      </c>
      <c r="E247" s="46"/>
      <c r="F247" s="96">
        <f t="shared" si="32"/>
        <v>0</v>
      </c>
      <c r="G247" s="96">
        <f t="shared" si="0"/>
        <v>0</v>
      </c>
      <c r="H247" s="96">
        <f t="shared" si="33"/>
        <v>0</v>
      </c>
      <c r="I247" s="33"/>
      <c r="J247" s="28"/>
      <c r="K247" s="39"/>
      <c r="L247" s="39"/>
    </row>
    <row r="248" spans="1:12" x14ac:dyDescent="0.2">
      <c r="A248" s="29" t="s">
        <v>258</v>
      </c>
      <c r="B248" s="135" t="s">
        <v>72</v>
      </c>
      <c r="C248" s="135"/>
      <c r="D248" s="102" t="s">
        <v>120</v>
      </c>
      <c r="E248" s="46"/>
      <c r="F248" s="96">
        <f t="shared" si="32"/>
        <v>0</v>
      </c>
      <c r="G248" s="96">
        <f t="shared" si="0"/>
        <v>0</v>
      </c>
      <c r="H248" s="96">
        <f t="shared" si="33"/>
        <v>0</v>
      </c>
      <c r="I248" s="33"/>
      <c r="J248" s="28"/>
      <c r="K248" s="39"/>
      <c r="L248" s="39"/>
    </row>
    <row r="249" spans="1:12" x14ac:dyDescent="0.2">
      <c r="A249" s="29" t="s">
        <v>259</v>
      </c>
      <c r="B249" s="135" t="s">
        <v>72</v>
      </c>
      <c r="C249" s="135"/>
      <c r="D249" s="102" t="s">
        <v>120</v>
      </c>
      <c r="E249" s="46"/>
      <c r="F249" s="96">
        <f t="shared" si="32"/>
        <v>0</v>
      </c>
      <c r="G249" s="96">
        <f t="shared" si="0"/>
        <v>0</v>
      </c>
      <c r="H249" s="96">
        <f t="shared" si="33"/>
        <v>0</v>
      </c>
      <c r="I249" s="33"/>
      <c r="J249" s="28"/>
      <c r="K249" s="39"/>
      <c r="L249" s="39"/>
    </row>
    <row r="250" spans="1:12" x14ac:dyDescent="0.2">
      <c r="A250" s="29" t="s">
        <v>260</v>
      </c>
      <c r="B250" s="135" t="s">
        <v>72</v>
      </c>
      <c r="C250" s="135"/>
      <c r="D250" s="102" t="s">
        <v>120</v>
      </c>
      <c r="E250" s="46"/>
      <c r="F250" s="96">
        <f t="shared" si="32"/>
        <v>0</v>
      </c>
      <c r="G250" s="96">
        <f t="shared" si="0"/>
        <v>0</v>
      </c>
      <c r="H250" s="96">
        <f t="shared" si="33"/>
        <v>0</v>
      </c>
      <c r="I250" s="33"/>
      <c r="J250" s="28"/>
      <c r="K250" s="39"/>
      <c r="L250" s="39"/>
    </row>
    <row r="251" spans="1:12" x14ac:dyDescent="0.2">
      <c r="A251" s="29" t="s">
        <v>261</v>
      </c>
      <c r="B251" s="135" t="s">
        <v>72</v>
      </c>
      <c r="C251" s="135"/>
      <c r="D251" s="102" t="s">
        <v>120</v>
      </c>
      <c r="E251" s="46"/>
      <c r="F251" s="96">
        <f t="shared" si="32"/>
        <v>0</v>
      </c>
      <c r="G251" s="96">
        <f t="shared" si="0"/>
        <v>0</v>
      </c>
      <c r="H251" s="96">
        <f t="shared" si="33"/>
        <v>0</v>
      </c>
      <c r="I251" s="33"/>
      <c r="J251" s="28"/>
      <c r="K251" s="39"/>
      <c r="L251" s="39"/>
    </row>
    <row r="252" spans="1:12" x14ac:dyDescent="0.2">
      <c r="A252" s="29" t="s">
        <v>262</v>
      </c>
      <c r="B252" s="135" t="s">
        <v>72</v>
      </c>
      <c r="C252" s="135"/>
      <c r="D252" s="102" t="s">
        <v>120</v>
      </c>
      <c r="E252" s="46"/>
      <c r="F252" s="96">
        <f t="shared" si="32"/>
        <v>0</v>
      </c>
      <c r="G252" s="96">
        <f t="shared" si="0"/>
        <v>0</v>
      </c>
      <c r="H252" s="96">
        <f t="shared" si="33"/>
        <v>0</v>
      </c>
      <c r="I252" s="33"/>
      <c r="J252" s="28"/>
      <c r="K252" s="39"/>
      <c r="L252" s="39"/>
    </row>
    <row r="253" spans="1:12" ht="26.25" customHeight="1" x14ac:dyDescent="0.2">
      <c r="A253" s="34" t="s">
        <v>248</v>
      </c>
      <c r="B253" s="137" t="s">
        <v>105</v>
      </c>
      <c r="C253" s="137"/>
      <c r="D253" s="137"/>
      <c r="E253" s="137"/>
      <c r="F253" s="137"/>
      <c r="G253" s="97">
        <f>SUM(G254:G258)</f>
        <v>0</v>
      </c>
      <c r="H253" s="97">
        <f>SUM(H254:H258)</f>
        <v>0</v>
      </c>
      <c r="I253" s="41"/>
      <c r="J253" s="28"/>
      <c r="K253" s="37" t="s">
        <v>143</v>
      </c>
      <c r="L253" s="37" t="s">
        <v>138</v>
      </c>
    </row>
    <row r="254" spans="1:12" x14ac:dyDescent="0.2">
      <c r="A254" s="29" t="s">
        <v>263</v>
      </c>
      <c r="B254" s="135" t="s">
        <v>106</v>
      </c>
      <c r="C254" s="135"/>
      <c r="D254" s="102" t="s">
        <v>120</v>
      </c>
      <c r="E254" s="46"/>
      <c r="F254" s="96">
        <f>K254*L254</f>
        <v>0</v>
      </c>
      <c r="G254" s="96">
        <f t="shared" ref="G254:G258" si="34">ROUND(E254*F254,2)</f>
        <v>0</v>
      </c>
      <c r="H254" s="96">
        <f t="shared" ref="H254:H258" si="35">ROUND(G254*$D$7,2)</f>
        <v>0</v>
      </c>
      <c r="I254" s="33"/>
      <c r="J254" s="28"/>
      <c r="K254" s="39"/>
      <c r="L254" s="39"/>
    </row>
    <row r="255" spans="1:12" x14ac:dyDescent="0.2">
      <c r="A255" s="29" t="s">
        <v>264</v>
      </c>
      <c r="B255" s="135" t="s">
        <v>106</v>
      </c>
      <c r="C255" s="135"/>
      <c r="D255" s="102" t="s">
        <v>120</v>
      </c>
      <c r="E255" s="46"/>
      <c r="F255" s="96">
        <f t="shared" ref="F255:F258" si="36">K255*L255</f>
        <v>0</v>
      </c>
      <c r="G255" s="96">
        <f t="shared" si="34"/>
        <v>0</v>
      </c>
      <c r="H255" s="96">
        <f t="shared" si="35"/>
        <v>0</v>
      </c>
      <c r="I255" s="33"/>
      <c r="J255" s="28"/>
      <c r="K255" s="39"/>
      <c r="L255" s="39"/>
    </row>
    <row r="256" spans="1:12" x14ac:dyDescent="0.2">
      <c r="A256" s="29" t="s">
        <v>265</v>
      </c>
      <c r="B256" s="135" t="s">
        <v>106</v>
      </c>
      <c r="C256" s="135"/>
      <c r="D256" s="102" t="s">
        <v>120</v>
      </c>
      <c r="E256" s="46"/>
      <c r="F256" s="96">
        <f t="shared" si="36"/>
        <v>0</v>
      </c>
      <c r="G256" s="96">
        <f t="shared" si="34"/>
        <v>0</v>
      </c>
      <c r="H256" s="96">
        <f t="shared" si="35"/>
        <v>0</v>
      </c>
      <c r="I256" s="33"/>
      <c r="J256" s="28"/>
      <c r="K256" s="39"/>
      <c r="L256" s="39"/>
    </row>
    <row r="257" spans="1:12" x14ac:dyDescent="0.2">
      <c r="A257" s="29" t="s">
        <v>266</v>
      </c>
      <c r="B257" s="135" t="s">
        <v>106</v>
      </c>
      <c r="C257" s="135"/>
      <c r="D257" s="102" t="s">
        <v>120</v>
      </c>
      <c r="E257" s="46"/>
      <c r="F257" s="96">
        <f t="shared" si="36"/>
        <v>0</v>
      </c>
      <c r="G257" s="96">
        <f t="shared" si="34"/>
        <v>0</v>
      </c>
      <c r="H257" s="96">
        <f t="shared" si="35"/>
        <v>0</v>
      </c>
      <c r="I257" s="33"/>
      <c r="J257" s="28"/>
      <c r="K257" s="39"/>
      <c r="L257" s="39"/>
    </row>
    <row r="258" spans="1:12" x14ac:dyDescent="0.2">
      <c r="A258" s="29" t="s">
        <v>267</v>
      </c>
      <c r="B258" s="135" t="s">
        <v>106</v>
      </c>
      <c r="C258" s="135"/>
      <c r="D258" s="102" t="s">
        <v>120</v>
      </c>
      <c r="E258" s="46"/>
      <c r="F258" s="96">
        <f t="shared" si="36"/>
        <v>0</v>
      </c>
      <c r="G258" s="96">
        <f t="shared" si="34"/>
        <v>0</v>
      </c>
      <c r="H258" s="96">
        <f t="shared" si="35"/>
        <v>0</v>
      </c>
      <c r="I258" s="33"/>
      <c r="J258" s="28"/>
      <c r="K258" s="39"/>
      <c r="L258" s="39"/>
    </row>
    <row r="259" spans="1:12" ht="12.75" customHeight="1" x14ac:dyDescent="0.2">
      <c r="A259" s="136" t="s">
        <v>43</v>
      </c>
      <c r="B259" s="136"/>
      <c r="C259" s="136"/>
      <c r="D259" s="136"/>
      <c r="E259" s="136"/>
      <c r="F259" s="136"/>
      <c r="G259" s="95">
        <f>G10+G21</f>
        <v>0</v>
      </c>
      <c r="H259" s="95">
        <f>H10+H21</f>
        <v>0</v>
      </c>
      <c r="I259" s="27"/>
      <c r="J259" s="28"/>
    </row>
    <row r="260" spans="1:12" x14ac:dyDescent="0.2">
      <c r="G260" s="47"/>
      <c r="H260" s="47"/>
    </row>
  </sheetData>
  <sheetProtection algorithmName="SHA-512" hashValue="/flMN1BDN0PpKT7MXeVU82XTJ4wY0HqPcK3hmQ+9noNmyjOfkKhlWF/Fu2N5KmtIW7GL8azs/1dqZyLRU2qQ1w==" saltValue="Rbl1XqLOdzE83jQUEXbJpw==" spinCount="100000" sheet="1" formatRows="0"/>
  <mergeCells count="249">
    <mergeCell ref="B256:C256"/>
    <mergeCell ref="B257:C257"/>
    <mergeCell ref="B258:C258"/>
    <mergeCell ref="A259:F259"/>
    <mergeCell ref="B250:C250"/>
    <mergeCell ref="B251:C251"/>
    <mergeCell ref="B252:C252"/>
    <mergeCell ref="B253:F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A228:A234"/>
    <mergeCell ref="B228:B234"/>
    <mergeCell ref="I228:I234"/>
    <mergeCell ref="B235:F235"/>
    <mergeCell ref="B236:C236"/>
    <mergeCell ref="B237:C237"/>
    <mergeCell ref="A214:A220"/>
    <mergeCell ref="B214:B220"/>
    <mergeCell ref="I214:I220"/>
    <mergeCell ref="A221:A227"/>
    <mergeCell ref="B221:B227"/>
    <mergeCell ref="I221:I227"/>
    <mergeCell ref="A200:A206"/>
    <mergeCell ref="B200:B206"/>
    <mergeCell ref="I200:I206"/>
    <mergeCell ref="A207:A213"/>
    <mergeCell ref="B207:B213"/>
    <mergeCell ref="I207:I213"/>
    <mergeCell ref="A186:A192"/>
    <mergeCell ref="B186:B192"/>
    <mergeCell ref="I186:I192"/>
    <mergeCell ref="A193:A199"/>
    <mergeCell ref="B193:B199"/>
    <mergeCell ref="I193:I199"/>
    <mergeCell ref="A172:A178"/>
    <mergeCell ref="B172:B178"/>
    <mergeCell ref="I172:I178"/>
    <mergeCell ref="A179:A185"/>
    <mergeCell ref="B179:B185"/>
    <mergeCell ref="I179:I185"/>
    <mergeCell ref="H159:H163"/>
    <mergeCell ref="I159:I163"/>
    <mergeCell ref="B164:F164"/>
    <mergeCell ref="A165:A171"/>
    <mergeCell ref="B165:B171"/>
    <mergeCell ref="I165:I171"/>
    <mergeCell ref="A159:A163"/>
    <mergeCell ref="B159:B163"/>
    <mergeCell ref="D159:D163"/>
    <mergeCell ref="E159:E163"/>
    <mergeCell ref="F159:F163"/>
    <mergeCell ref="G159:G163"/>
    <mergeCell ref="H149:H153"/>
    <mergeCell ref="I149:I153"/>
    <mergeCell ref="A154:A158"/>
    <mergeCell ref="B154:B158"/>
    <mergeCell ref="D154:D158"/>
    <mergeCell ref="E154:E158"/>
    <mergeCell ref="F154:F158"/>
    <mergeCell ref="G154:G158"/>
    <mergeCell ref="H154:H158"/>
    <mergeCell ref="I154:I158"/>
    <mergeCell ref="A149:A153"/>
    <mergeCell ref="B149:B153"/>
    <mergeCell ref="D149:D153"/>
    <mergeCell ref="E149:E153"/>
    <mergeCell ref="F149:F153"/>
    <mergeCell ref="G149:G153"/>
    <mergeCell ref="H139:H143"/>
    <mergeCell ref="I139:I143"/>
    <mergeCell ref="A144:A148"/>
    <mergeCell ref="B144:B148"/>
    <mergeCell ref="D144:D148"/>
    <mergeCell ref="E144:E148"/>
    <mergeCell ref="F144:F148"/>
    <mergeCell ref="G144:G148"/>
    <mergeCell ref="H144:H148"/>
    <mergeCell ref="I144:I148"/>
    <mergeCell ref="A139:A143"/>
    <mergeCell ref="B139:B143"/>
    <mergeCell ref="D139:D143"/>
    <mergeCell ref="E139:E143"/>
    <mergeCell ref="F139:F143"/>
    <mergeCell ref="G139:G143"/>
    <mergeCell ref="A134:A138"/>
    <mergeCell ref="B134:B138"/>
    <mergeCell ref="D134:D138"/>
    <mergeCell ref="E134:E138"/>
    <mergeCell ref="F134:F138"/>
    <mergeCell ref="G134:G138"/>
    <mergeCell ref="H134:H138"/>
    <mergeCell ref="I134:I138"/>
    <mergeCell ref="A129:A133"/>
    <mergeCell ref="B129:B133"/>
    <mergeCell ref="D129:D133"/>
    <mergeCell ref="E129:E133"/>
    <mergeCell ref="F129:F133"/>
    <mergeCell ref="G129:G133"/>
    <mergeCell ref="A124:A128"/>
    <mergeCell ref="B124:B128"/>
    <mergeCell ref="D124:D128"/>
    <mergeCell ref="E124:E128"/>
    <mergeCell ref="F124:F128"/>
    <mergeCell ref="G124:G128"/>
    <mergeCell ref="H124:H128"/>
    <mergeCell ref="I124:I128"/>
    <mergeCell ref="H129:H133"/>
    <mergeCell ref="I129:I133"/>
    <mergeCell ref="G114:G118"/>
    <mergeCell ref="H114:H118"/>
    <mergeCell ref="I114:I118"/>
    <mergeCell ref="A119:A123"/>
    <mergeCell ref="B119:B123"/>
    <mergeCell ref="D119:D123"/>
    <mergeCell ref="E119:E123"/>
    <mergeCell ref="F119:F123"/>
    <mergeCell ref="G119:G123"/>
    <mergeCell ref="H119:H123"/>
    <mergeCell ref="I119:I123"/>
    <mergeCell ref="B110:C110"/>
    <mergeCell ref="B111:C111"/>
    <mergeCell ref="B112:C112"/>
    <mergeCell ref="B113:F113"/>
    <mergeCell ref="A114:A118"/>
    <mergeCell ref="B114:B118"/>
    <mergeCell ref="D114:D118"/>
    <mergeCell ref="E114:E118"/>
    <mergeCell ref="F114:F118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F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F55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</mergeCells>
  <conditionalFormatting sqref="L10:L20">
    <cfRule type="duplicateValues" dxfId="17" priority="1"/>
  </conditionalFormatting>
  <dataValidations count="9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14:I163"/>
    <dataValidation type="list" allowBlank="1" showInputMessage="1" showErrorMessage="1" sqref="D1:I1">
      <formula1>"Moksliniai tyrimai, Eksperimentinė plėtra"</formula1>
    </dataValidation>
    <dataValidation allowBlank="1" showErrorMessage="1" sqref="F114:F163"/>
    <dataValidation allowBlank="1" showInputMessage="1" showErrorMessage="1" prompt="Įveskite vienos pareigybės darbuotojų fizinio rodiklio pasiekimui skiriamą darbo laiką valandomis." sqref="E114:E163"/>
    <dataValidation type="list" allowBlank="1" showInputMessage="1" showErrorMessage="1" prompt="Pasirinkite finansavimo intensyvumą vadovaudamiesi Aprašo 52 punktu." sqref="D7">
      <formula1>"0%,25%,35%,40%,45%,50%,60%,65%,70%,75%,80%"</formula1>
    </dataValidation>
    <dataValidation type="list" allowBlank="1" showInputMessage="1" showErrorMessage="1" sqref="J1">
      <formula1>"Taikomieji (pramoniniai) moksliniai tyrimai, Eksperimentinė plėtra (bandomoji taikomoji veikla)"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18" max="17" man="1"/>
    <brk id="163" max="17" man="1"/>
    <brk id="206" max="17" man="1"/>
  </rowBreaks>
  <colBreaks count="1" manualBreakCount="1">
    <brk id="9" max="20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6">
    <tabColor rgb="FF92D050"/>
    <pageSetUpPr fitToPage="1"/>
  </sheetPr>
  <dimension ref="A1:S260"/>
  <sheetViews>
    <sheetView zoomScale="85" zoomScaleNormal="85" zoomScaleSheetLayoutView="100" workbookViewId="0">
      <pane ySplit="9" topLeftCell="A10" activePane="bottomLeft" state="frozen"/>
      <selection activeCell="B26" sqref="B26:C26"/>
      <selection pane="bottomLeft" activeCell="H7" sqref="H7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91"/>
      <c r="B1" s="91"/>
      <c r="C1" s="91" t="s">
        <v>88</v>
      </c>
      <c r="D1" s="143"/>
      <c r="E1" s="143"/>
      <c r="F1" s="143"/>
      <c r="G1" s="143"/>
      <c r="H1" s="143"/>
      <c r="I1" s="143"/>
      <c r="J1" s="21"/>
    </row>
    <row r="2" spans="1:10" ht="13.5" customHeight="1" x14ac:dyDescent="0.2">
      <c r="A2" s="91"/>
      <c r="B2" s="91"/>
      <c r="C2" s="91" t="s">
        <v>85</v>
      </c>
      <c r="D2" s="92"/>
      <c r="E2" s="21"/>
      <c r="F2" s="21"/>
      <c r="G2" s="21"/>
      <c r="H2" s="21"/>
      <c r="I2" s="21"/>
      <c r="J2" s="21"/>
    </row>
    <row r="3" spans="1:10" x14ac:dyDescent="0.2">
      <c r="A3" s="142" t="s">
        <v>73</v>
      </c>
      <c r="B3" s="142"/>
      <c r="C3" s="142"/>
      <c r="D3" s="143"/>
      <c r="E3" s="143"/>
      <c r="F3" s="143"/>
      <c r="G3" s="143"/>
      <c r="H3" s="143"/>
      <c r="I3" s="144"/>
      <c r="J3" s="21"/>
    </row>
    <row r="4" spans="1:10" ht="12.75" customHeight="1" x14ac:dyDescent="0.2">
      <c r="A4" s="91"/>
      <c r="B4" s="91"/>
      <c r="C4" s="91" t="s">
        <v>139</v>
      </c>
      <c r="D4" s="148"/>
      <c r="E4" s="148"/>
      <c r="F4" s="149" t="s">
        <v>140</v>
      </c>
      <c r="G4" s="149"/>
      <c r="H4" s="94"/>
      <c r="I4" s="21"/>
      <c r="J4" s="21"/>
    </row>
    <row r="5" spans="1:10" x14ac:dyDescent="0.2">
      <c r="A5" s="142" t="s">
        <v>137</v>
      </c>
      <c r="B5" s="142"/>
      <c r="C5" s="142"/>
      <c r="D5" s="147"/>
      <c r="E5" s="147"/>
      <c r="F5" s="147"/>
      <c r="G5" s="147"/>
      <c r="H5" s="147"/>
      <c r="I5" s="143"/>
      <c r="J5" s="21"/>
    </row>
    <row r="6" spans="1:10" x14ac:dyDescent="0.2">
      <c r="A6" s="91"/>
      <c r="B6" s="91"/>
      <c r="C6" s="91" t="s">
        <v>211</v>
      </c>
      <c r="D6" s="147"/>
      <c r="E6" s="147"/>
      <c r="F6" s="147"/>
      <c r="G6" s="147"/>
      <c r="H6" s="147"/>
      <c r="I6" s="147"/>
      <c r="J6" s="21"/>
    </row>
    <row r="7" spans="1:10" x14ac:dyDescent="0.2">
      <c r="A7" s="91"/>
      <c r="B7" s="91"/>
      <c r="C7" s="91" t="s">
        <v>89</v>
      </c>
      <c r="D7" s="59"/>
      <c r="E7" s="21"/>
      <c r="F7" s="21"/>
      <c r="G7" s="24" t="s">
        <v>158</v>
      </c>
      <c r="H7" s="23" t="s">
        <v>268</v>
      </c>
      <c r="I7" s="21"/>
      <c r="J7" s="21"/>
    </row>
    <row r="8" spans="1:10" ht="6" customHeight="1" x14ac:dyDescent="0.2"/>
    <row r="9" spans="1:10" ht="38.25" x14ac:dyDescent="0.2">
      <c r="A9" s="93" t="s">
        <v>4</v>
      </c>
      <c r="B9" s="145" t="s">
        <v>175</v>
      </c>
      <c r="C9" s="145"/>
      <c r="D9" s="93" t="s">
        <v>1</v>
      </c>
      <c r="E9" s="93" t="s">
        <v>2</v>
      </c>
      <c r="F9" s="93" t="s">
        <v>3</v>
      </c>
      <c r="G9" s="93" t="s">
        <v>87</v>
      </c>
      <c r="H9" s="93" t="s">
        <v>86</v>
      </c>
      <c r="I9" s="93" t="s">
        <v>11</v>
      </c>
      <c r="J9" s="25"/>
    </row>
    <row r="10" spans="1:10" ht="27.75" customHeight="1" x14ac:dyDescent="0.2">
      <c r="A10" s="26">
        <v>4</v>
      </c>
      <c r="B10" s="146" t="s">
        <v>92</v>
      </c>
      <c r="C10" s="146"/>
      <c r="D10" s="146"/>
      <c r="E10" s="146"/>
      <c r="F10" s="146"/>
      <c r="G10" s="95">
        <f>SUM(G11:G20)</f>
        <v>0</v>
      </c>
      <c r="H10" s="95">
        <f>SUM(H11:H20)</f>
        <v>0</v>
      </c>
      <c r="I10" s="27"/>
      <c r="J10" s="28"/>
    </row>
    <row r="11" spans="1:10" ht="12.75" customHeight="1" x14ac:dyDescent="0.2">
      <c r="A11" s="29" t="s">
        <v>13</v>
      </c>
      <c r="B11" s="135" t="s">
        <v>12</v>
      </c>
      <c r="C11" s="135"/>
      <c r="D11" s="30"/>
      <c r="E11" s="31"/>
      <c r="F11" s="32"/>
      <c r="G11" s="96">
        <f t="shared" ref="G11:G252" si="0">ROUND(E11*F11,2)</f>
        <v>0</v>
      </c>
      <c r="H11" s="96">
        <f t="shared" ref="H11:H112" si="1">ROUND(G11*$D$7,2)</f>
        <v>0</v>
      </c>
      <c r="I11" s="33"/>
      <c r="J11" s="28"/>
    </row>
    <row r="12" spans="1:10" ht="12.75" customHeight="1" x14ac:dyDescent="0.2">
      <c r="A12" s="29" t="s">
        <v>14</v>
      </c>
      <c r="B12" s="135" t="s">
        <v>12</v>
      </c>
      <c r="C12" s="135"/>
      <c r="D12" s="30"/>
      <c r="E12" s="31"/>
      <c r="F12" s="32"/>
      <c r="G12" s="96">
        <f t="shared" si="0"/>
        <v>0</v>
      </c>
      <c r="H12" s="96">
        <f t="shared" si="1"/>
        <v>0</v>
      </c>
      <c r="I12" s="33"/>
      <c r="J12" s="28"/>
    </row>
    <row r="13" spans="1:10" ht="12.75" customHeight="1" x14ac:dyDescent="0.2">
      <c r="A13" s="29" t="s">
        <v>15</v>
      </c>
      <c r="B13" s="135" t="s">
        <v>12</v>
      </c>
      <c r="C13" s="135"/>
      <c r="D13" s="30"/>
      <c r="E13" s="31"/>
      <c r="F13" s="32"/>
      <c r="G13" s="96">
        <f t="shared" si="0"/>
        <v>0</v>
      </c>
      <c r="H13" s="96">
        <f t="shared" si="1"/>
        <v>0</v>
      </c>
      <c r="I13" s="33"/>
      <c r="J13" s="28"/>
    </row>
    <row r="14" spans="1:10" ht="12.75" customHeight="1" x14ac:dyDescent="0.2">
      <c r="A14" s="29" t="s">
        <v>16</v>
      </c>
      <c r="B14" s="135" t="s">
        <v>12</v>
      </c>
      <c r="C14" s="135"/>
      <c r="D14" s="30"/>
      <c r="E14" s="31"/>
      <c r="F14" s="32"/>
      <c r="G14" s="96">
        <f t="shared" si="0"/>
        <v>0</v>
      </c>
      <c r="H14" s="96">
        <f t="shared" si="1"/>
        <v>0</v>
      </c>
      <c r="I14" s="33"/>
      <c r="J14" s="28"/>
    </row>
    <row r="15" spans="1:10" ht="12.75" customHeight="1" x14ac:dyDescent="0.2">
      <c r="A15" s="29" t="s">
        <v>17</v>
      </c>
      <c r="B15" s="135" t="s">
        <v>12</v>
      </c>
      <c r="C15" s="135"/>
      <c r="D15" s="30"/>
      <c r="E15" s="31"/>
      <c r="F15" s="32"/>
      <c r="G15" s="96">
        <f t="shared" si="0"/>
        <v>0</v>
      </c>
      <c r="H15" s="96">
        <f t="shared" si="1"/>
        <v>0</v>
      </c>
      <c r="I15" s="33"/>
      <c r="J15" s="28"/>
    </row>
    <row r="16" spans="1:10" ht="12.75" customHeight="1" x14ac:dyDescent="0.2">
      <c r="A16" s="29" t="s">
        <v>18</v>
      </c>
      <c r="B16" s="135" t="s">
        <v>12</v>
      </c>
      <c r="C16" s="135"/>
      <c r="D16" s="30"/>
      <c r="E16" s="31"/>
      <c r="F16" s="32"/>
      <c r="G16" s="96">
        <f t="shared" si="0"/>
        <v>0</v>
      </c>
      <c r="H16" s="96">
        <f t="shared" si="1"/>
        <v>0</v>
      </c>
      <c r="I16" s="33"/>
      <c r="J16" s="28"/>
    </row>
    <row r="17" spans="1:10" ht="12.75" customHeight="1" x14ac:dyDescent="0.2">
      <c r="A17" s="29" t="s">
        <v>19</v>
      </c>
      <c r="B17" s="135" t="s">
        <v>12</v>
      </c>
      <c r="C17" s="135"/>
      <c r="D17" s="30"/>
      <c r="E17" s="31"/>
      <c r="F17" s="32"/>
      <c r="G17" s="96">
        <f t="shared" si="0"/>
        <v>0</v>
      </c>
      <c r="H17" s="96">
        <f t="shared" si="1"/>
        <v>0</v>
      </c>
      <c r="I17" s="33"/>
      <c r="J17" s="28"/>
    </row>
    <row r="18" spans="1:10" ht="12.75" customHeight="1" x14ac:dyDescent="0.2">
      <c r="A18" s="29" t="s">
        <v>20</v>
      </c>
      <c r="B18" s="135" t="s">
        <v>12</v>
      </c>
      <c r="C18" s="135"/>
      <c r="D18" s="30"/>
      <c r="E18" s="31"/>
      <c r="F18" s="32"/>
      <c r="G18" s="96">
        <f t="shared" si="0"/>
        <v>0</v>
      </c>
      <c r="H18" s="96">
        <f t="shared" si="1"/>
        <v>0</v>
      </c>
      <c r="I18" s="33"/>
      <c r="J18" s="28"/>
    </row>
    <row r="19" spans="1:10" ht="12.75" customHeight="1" x14ac:dyDescent="0.2">
      <c r="A19" s="29" t="s">
        <v>21</v>
      </c>
      <c r="B19" s="135" t="s">
        <v>12</v>
      </c>
      <c r="C19" s="135"/>
      <c r="D19" s="30"/>
      <c r="E19" s="31"/>
      <c r="F19" s="32"/>
      <c r="G19" s="96">
        <f t="shared" si="0"/>
        <v>0</v>
      </c>
      <c r="H19" s="96">
        <f t="shared" si="1"/>
        <v>0</v>
      </c>
      <c r="I19" s="33"/>
      <c r="J19" s="28"/>
    </row>
    <row r="20" spans="1:10" ht="12.75" customHeight="1" x14ac:dyDescent="0.2">
      <c r="A20" s="29" t="s">
        <v>22</v>
      </c>
      <c r="B20" s="135" t="s">
        <v>12</v>
      </c>
      <c r="C20" s="135"/>
      <c r="D20" s="30"/>
      <c r="E20" s="31"/>
      <c r="F20" s="32"/>
      <c r="G20" s="96">
        <f t="shared" si="0"/>
        <v>0</v>
      </c>
      <c r="H20" s="96">
        <f t="shared" si="1"/>
        <v>0</v>
      </c>
      <c r="I20" s="33"/>
      <c r="J20" s="28"/>
    </row>
    <row r="21" spans="1:10" x14ac:dyDescent="0.2">
      <c r="A21" s="26">
        <v>5</v>
      </c>
      <c r="B21" s="146" t="s">
        <v>6</v>
      </c>
      <c r="C21" s="146"/>
      <c r="D21" s="146"/>
      <c r="E21" s="146"/>
      <c r="F21" s="146"/>
      <c r="G21" s="95">
        <f>G22+G33+G44+G55+G83+G113+G164+G235+G253</f>
        <v>0</v>
      </c>
      <c r="H21" s="95">
        <f>H22+H33+H44+H55+H83+H113+H164+H235+H253</f>
        <v>0</v>
      </c>
      <c r="I21" s="27"/>
      <c r="J21" s="28"/>
    </row>
    <row r="22" spans="1:10" x14ac:dyDescent="0.2">
      <c r="A22" s="34" t="s">
        <v>7</v>
      </c>
      <c r="B22" s="138" t="s">
        <v>109</v>
      </c>
      <c r="C22" s="139"/>
      <c r="D22" s="139"/>
      <c r="E22" s="139"/>
      <c r="F22" s="140"/>
      <c r="G22" s="97">
        <f>SUM(G23:G32)</f>
        <v>0</v>
      </c>
      <c r="H22" s="97">
        <f>SUM(H23:H32)</f>
        <v>0</v>
      </c>
      <c r="I22" s="35"/>
      <c r="J22" s="36"/>
    </row>
    <row r="23" spans="1:10" x14ac:dyDescent="0.2">
      <c r="A23" s="29" t="s">
        <v>23</v>
      </c>
      <c r="B23" s="135" t="s">
        <v>54</v>
      </c>
      <c r="C23" s="135"/>
      <c r="D23" s="30"/>
      <c r="E23" s="31"/>
      <c r="F23" s="32"/>
      <c r="G23" s="96">
        <f t="shared" ref="G23:G32" si="2">ROUND(E23*F23,2)</f>
        <v>0</v>
      </c>
      <c r="H23" s="96">
        <f t="shared" si="1"/>
        <v>0</v>
      </c>
      <c r="I23" s="33"/>
      <c r="J23" s="28"/>
    </row>
    <row r="24" spans="1:10" x14ac:dyDescent="0.2">
      <c r="A24" s="29" t="s">
        <v>24</v>
      </c>
      <c r="B24" s="135" t="s">
        <v>54</v>
      </c>
      <c r="C24" s="135"/>
      <c r="D24" s="30"/>
      <c r="E24" s="31"/>
      <c r="F24" s="32"/>
      <c r="G24" s="96">
        <f t="shared" si="2"/>
        <v>0</v>
      </c>
      <c r="H24" s="96">
        <f t="shared" si="1"/>
        <v>0</v>
      </c>
      <c r="I24" s="33"/>
      <c r="J24" s="28"/>
    </row>
    <row r="25" spans="1:10" x14ac:dyDescent="0.2">
      <c r="A25" s="29" t="s">
        <v>25</v>
      </c>
      <c r="B25" s="135" t="s">
        <v>54</v>
      </c>
      <c r="C25" s="135"/>
      <c r="D25" s="30"/>
      <c r="E25" s="31"/>
      <c r="F25" s="32"/>
      <c r="G25" s="96">
        <f t="shared" si="2"/>
        <v>0</v>
      </c>
      <c r="H25" s="96">
        <f t="shared" si="1"/>
        <v>0</v>
      </c>
      <c r="I25" s="33"/>
      <c r="J25" s="28"/>
    </row>
    <row r="26" spans="1:10" x14ac:dyDescent="0.2">
      <c r="A26" s="29" t="s">
        <v>26</v>
      </c>
      <c r="B26" s="135" t="s">
        <v>54</v>
      </c>
      <c r="C26" s="135"/>
      <c r="D26" s="30"/>
      <c r="E26" s="31"/>
      <c r="F26" s="32"/>
      <c r="G26" s="96">
        <f t="shared" si="2"/>
        <v>0</v>
      </c>
      <c r="H26" s="96">
        <f t="shared" si="1"/>
        <v>0</v>
      </c>
      <c r="I26" s="33"/>
      <c r="J26" s="28"/>
    </row>
    <row r="27" spans="1:10" x14ac:dyDescent="0.2">
      <c r="A27" s="29" t="s">
        <v>27</v>
      </c>
      <c r="B27" s="135" t="s">
        <v>54</v>
      </c>
      <c r="C27" s="135"/>
      <c r="D27" s="30"/>
      <c r="E27" s="31"/>
      <c r="F27" s="32"/>
      <c r="G27" s="96">
        <f t="shared" si="2"/>
        <v>0</v>
      </c>
      <c r="H27" s="96">
        <f t="shared" si="1"/>
        <v>0</v>
      </c>
      <c r="I27" s="33"/>
      <c r="J27" s="28"/>
    </row>
    <row r="28" spans="1:10" x14ac:dyDescent="0.2">
      <c r="A28" s="29" t="s">
        <v>28</v>
      </c>
      <c r="B28" s="135" t="s">
        <v>54</v>
      </c>
      <c r="C28" s="135"/>
      <c r="D28" s="30"/>
      <c r="E28" s="31"/>
      <c r="F28" s="32"/>
      <c r="G28" s="96">
        <f t="shared" si="2"/>
        <v>0</v>
      </c>
      <c r="H28" s="96">
        <f t="shared" si="1"/>
        <v>0</v>
      </c>
      <c r="I28" s="33"/>
      <c r="J28" s="28"/>
    </row>
    <row r="29" spans="1:10" x14ac:dyDescent="0.2">
      <c r="A29" s="29" t="s">
        <v>29</v>
      </c>
      <c r="B29" s="135" t="s">
        <v>54</v>
      </c>
      <c r="C29" s="135"/>
      <c r="D29" s="30"/>
      <c r="E29" s="31"/>
      <c r="F29" s="32"/>
      <c r="G29" s="96">
        <f t="shared" si="2"/>
        <v>0</v>
      </c>
      <c r="H29" s="96">
        <f t="shared" si="1"/>
        <v>0</v>
      </c>
      <c r="I29" s="33"/>
      <c r="J29" s="28"/>
    </row>
    <row r="30" spans="1:10" x14ac:dyDescent="0.2">
      <c r="A30" s="29" t="s">
        <v>30</v>
      </c>
      <c r="B30" s="135" t="s">
        <v>54</v>
      </c>
      <c r="C30" s="135"/>
      <c r="D30" s="30"/>
      <c r="E30" s="31"/>
      <c r="F30" s="32"/>
      <c r="G30" s="96">
        <f t="shared" si="2"/>
        <v>0</v>
      </c>
      <c r="H30" s="96">
        <f t="shared" si="1"/>
        <v>0</v>
      </c>
      <c r="I30" s="33"/>
      <c r="J30" s="28"/>
    </row>
    <row r="31" spans="1:10" x14ac:dyDescent="0.2">
      <c r="A31" s="29" t="s">
        <v>31</v>
      </c>
      <c r="B31" s="135" t="s">
        <v>54</v>
      </c>
      <c r="C31" s="135"/>
      <c r="D31" s="30"/>
      <c r="E31" s="31"/>
      <c r="F31" s="32"/>
      <c r="G31" s="96">
        <f t="shared" si="2"/>
        <v>0</v>
      </c>
      <c r="H31" s="96">
        <f t="shared" si="1"/>
        <v>0</v>
      </c>
      <c r="I31" s="33"/>
      <c r="J31" s="28"/>
    </row>
    <row r="32" spans="1:10" x14ac:dyDescent="0.2">
      <c r="A32" s="29" t="s">
        <v>32</v>
      </c>
      <c r="B32" s="135" t="s">
        <v>54</v>
      </c>
      <c r="C32" s="135"/>
      <c r="D32" s="30"/>
      <c r="E32" s="31"/>
      <c r="F32" s="32"/>
      <c r="G32" s="96">
        <f t="shared" si="2"/>
        <v>0</v>
      </c>
      <c r="H32" s="96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38" t="s">
        <v>250</v>
      </c>
      <c r="C33" s="139"/>
      <c r="D33" s="139"/>
      <c r="E33" s="139"/>
      <c r="F33" s="140"/>
      <c r="G33" s="97">
        <f>SUM(G34:G43)</f>
        <v>0</v>
      </c>
      <c r="H33" s="97">
        <f>SUM(H34:H43)</f>
        <v>0</v>
      </c>
      <c r="I33" s="35"/>
      <c r="J33" s="36"/>
    </row>
    <row r="34" spans="1:10" x14ac:dyDescent="0.2">
      <c r="A34" s="29" t="s">
        <v>33</v>
      </c>
      <c r="B34" s="135" t="s">
        <v>54</v>
      </c>
      <c r="C34" s="135"/>
      <c r="D34" s="30"/>
      <c r="E34" s="31"/>
      <c r="F34" s="32"/>
      <c r="G34" s="96">
        <f t="shared" ref="G34:G43" si="3">ROUND(E34*F34,2)</f>
        <v>0</v>
      </c>
      <c r="H34" s="96">
        <f t="shared" si="1"/>
        <v>0</v>
      </c>
      <c r="I34" s="33"/>
      <c r="J34" s="28"/>
    </row>
    <row r="35" spans="1:10" x14ac:dyDescent="0.2">
      <c r="A35" s="29" t="s">
        <v>34</v>
      </c>
      <c r="B35" s="135" t="s">
        <v>54</v>
      </c>
      <c r="C35" s="135"/>
      <c r="D35" s="30"/>
      <c r="E35" s="31"/>
      <c r="F35" s="32"/>
      <c r="G35" s="96">
        <f t="shared" si="3"/>
        <v>0</v>
      </c>
      <c r="H35" s="96">
        <f t="shared" si="1"/>
        <v>0</v>
      </c>
      <c r="I35" s="33"/>
      <c r="J35" s="28"/>
    </row>
    <row r="36" spans="1:10" x14ac:dyDescent="0.2">
      <c r="A36" s="29" t="s">
        <v>35</v>
      </c>
      <c r="B36" s="135" t="s">
        <v>54</v>
      </c>
      <c r="C36" s="135"/>
      <c r="D36" s="30"/>
      <c r="E36" s="31"/>
      <c r="F36" s="32"/>
      <c r="G36" s="96">
        <f t="shared" si="3"/>
        <v>0</v>
      </c>
      <c r="H36" s="96">
        <f t="shared" si="1"/>
        <v>0</v>
      </c>
      <c r="I36" s="33"/>
      <c r="J36" s="28"/>
    </row>
    <row r="37" spans="1:10" x14ac:dyDescent="0.2">
      <c r="A37" s="29" t="s">
        <v>36</v>
      </c>
      <c r="B37" s="135" t="s">
        <v>54</v>
      </c>
      <c r="C37" s="135"/>
      <c r="D37" s="30"/>
      <c r="E37" s="31"/>
      <c r="F37" s="32"/>
      <c r="G37" s="96">
        <f t="shared" si="3"/>
        <v>0</v>
      </c>
      <c r="H37" s="96">
        <f t="shared" si="1"/>
        <v>0</v>
      </c>
      <c r="I37" s="33"/>
      <c r="J37" s="28"/>
    </row>
    <row r="38" spans="1:10" x14ac:dyDescent="0.2">
      <c r="A38" s="29" t="s">
        <v>37</v>
      </c>
      <c r="B38" s="135" t="s">
        <v>54</v>
      </c>
      <c r="C38" s="135"/>
      <c r="D38" s="30"/>
      <c r="E38" s="31"/>
      <c r="F38" s="32"/>
      <c r="G38" s="96">
        <f t="shared" si="3"/>
        <v>0</v>
      </c>
      <c r="H38" s="96">
        <f t="shared" si="1"/>
        <v>0</v>
      </c>
      <c r="I38" s="33"/>
      <c r="J38" s="28"/>
    </row>
    <row r="39" spans="1:10" x14ac:dyDescent="0.2">
      <c r="A39" s="29" t="s">
        <v>38</v>
      </c>
      <c r="B39" s="135" t="s">
        <v>54</v>
      </c>
      <c r="C39" s="135"/>
      <c r="D39" s="30"/>
      <c r="E39" s="31"/>
      <c r="F39" s="32"/>
      <c r="G39" s="96">
        <f t="shared" si="3"/>
        <v>0</v>
      </c>
      <c r="H39" s="96">
        <f t="shared" si="1"/>
        <v>0</v>
      </c>
      <c r="I39" s="33"/>
      <c r="J39" s="28"/>
    </row>
    <row r="40" spans="1:10" x14ac:dyDescent="0.2">
      <c r="A40" s="29" t="s">
        <v>39</v>
      </c>
      <c r="B40" s="135" t="s">
        <v>54</v>
      </c>
      <c r="C40" s="135"/>
      <c r="D40" s="30"/>
      <c r="E40" s="31"/>
      <c r="F40" s="32"/>
      <c r="G40" s="96">
        <f t="shared" si="3"/>
        <v>0</v>
      </c>
      <c r="H40" s="96">
        <f t="shared" si="1"/>
        <v>0</v>
      </c>
      <c r="I40" s="33"/>
      <c r="J40" s="28"/>
    </row>
    <row r="41" spans="1:10" x14ac:dyDescent="0.2">
      <c r="A41" s="29" t="s">
        <v>40</v>
      </c>
      <c r="B41" s="135" t="s">
        <v>54</v>
      </c>
      <c r="C41" s="135"/>
      <c r="D41" s="30"/>
      <c r="E41" s="31"/>
      <c r="F41" s="32"/>
      <c r="G41" s="96">
        <f t="shared" si="3"/>
        <v>0</v>
      </c>
      <c r="H41" s="96">
        <f t="shared" si="1"/>
        <v>0</v>
      </c>
      <c r="I41" s="33"/>
      <c r="J41" s="28"/>
    </row>
    <row r="42" spans="1:10" x14ac:dyDescent="0.2">
      <c r="A42" s="29" t="s">
        <v>41</v>
      </c>
      <c r="B42" s="135" t="s">
        <v>54</v>
      </c>
      <c r="C42" s="135"/>
      <c r="D42" s="30"/>
      <c r="E42" s="31"/>
      <c r="F42" s="32"/>
      <c r="G42" s="96">
        <f t="shared" si="3"/>
        <v>0</v>
      </c>
      <c r="H42" s="96">
        <f t="shared" si="1"/>
        <v>0</v>
      </c>
      <c r="I42" s="33"/>
      <c r="J42" s="28"/>
    </row>
    <row r="43" spans="1:10" x14ac:dyDescent="0.2">
      <c r="A43" s="29" t="s">
        <v>42</v>
      </c>
      <c r="B43" s="135" t="s">
        <v>54</v>
      </c>
      <c r="C43" s="135"/>
      <c r="D43" s="30"/>
      <c r="E43" s="31"/>
      <c r="F43" s="32"/>
      <c r="G43" s="96">
        <f t="shared" si="3"/>
        <v>0</v>
      </c>
      <c r="H43" s="96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1" t="s">
        <v>228</v>
      </c>
      <c r="C44" s="139"/>
      <c r="D44" s="139"/>
      <c r="E44" s="139"/>
      <c r="F44" s="140"/>
      <c r="G44" s="97">
        <f>SUM(G45:G54)</f>
        <v>0</v>
      </c>
      <c r="H44" s="97">
        <f>SUM(H45:H54)</f>
        <v>0</v>
      </c>
      <c r="I44" s="35"/>
      <c r="J44" s="36"/>
    </row>
    <row r="45" spans="1:10" x14ac:dyDescent="0.2">
      <c r="A45" s="29" t="s">
        <v>44</v>
      </c>
      <c r="B45" s="135" t="s">
        <v>54</v>
      </c>
      <c r="C45" s="135"/>
      <c r="D45" s="30"/>
      <c r="E45" s="31"/>
      <c r="F45" s="32"/>
      <c r="G45" s="96">
        <f t="shared" ref="G45:G54" si="4">ROUND(E45*F45,2)</f>
        <v>0</v>
      </c>
      <c r="H45" s="96">
        <f t="shared" ref="H45:H54" si="5">ROUND(G45*$D$7,2)</f>
        <v>0</v>
      </c>
      <c r="I45" s="33"/>
      <c r="J45" s="36"/>
    </row>
    <row r="46" spans="1:10" x14ac:dyDescent="0.2">
      <c r="A46" s="29" t="s">
        <v>45</v>
      </c>
      <c r="B46" s="135" t="s">
        <v>54</v>
      </c>
      <c r="C46" s="135"/>
      <c r="D46" s="30"/>
      <c r="E46" s="31"/>
      <c r="F46" s="32"/>
      <c r="G46" s="96">
        <f t="shared" si="4"/>
        <v>0</v>
      </c>
      <c r="H46" s="96">
        <f t="shared" si="5"/>
        <v>0</v>
      </c>
      <c r="I46" s="33"/>
      <c r="J46" s="36"/>
    </row>
    <row r="47" spans="1:10" x14ac:dyDescent="0.2">
      <c r="A47" s="29" t="s">
        <v>46</v>
      </c>
      <c r="B47" s="135" t="s">
        <v>54</v>
      </c>
      <c r="C47" s="135"/>
      <c r="D47" s="30"/>
      <c r="E47" s="31"/>
      <c r="F47" s="32"/>
      <c r="G47" s="96">
        <f t="shared" si="4"/>
        <v>0</v>
      </c>
      <c r="H47" s="96">
        <f t="shared" si="5"/>
        <v>0</v>
      </c>
      <c r="I47" s="33"/>
      <c r="J47" s="36"/>
    </row>
    <row r="48" spans="1:10" x14ac:dyDescent="0.2">
      <c r="A48" s="29" t="s">
        <v>47</v>
      </c>
      <c r="B48" s="135" t="s">
        <v>54</v>
      </c>
      <c r="C48" s="135"/>
      <c r="D48" s="30"/>
      <c r="E48" s="31"/>
      <c r="F48" s="32"/>
      <c r="G48" s="96">
        <f t="shared" si="4"/>
        <v>0</v>
      </c>
      <c r="H48" s="96">
        <f t="shared" si="5"/>
        <v>0</v>
      </c>
      <c r="I48" s="33"/>
      <c r="J48" s="36"/>
    </row>
    <row r="49" spans="1:10" x14ac:dyDescent="0.2">
      <c r="A49" s="29" t="s">
        <v>48</v>
      </c>
      <c r="B49" s="135" t="s">
        <v>54</v>
      </c>
      <c r="C49" s="135"/>
      <c r="D49" s="30"/>
      <c r="E49" s="31"/>
      <c r="F49" s="32"/>
      <c r="G49" s="96">
        <f t="shared" si="4"/>
        <v>0</v>
      </c>
      <c r="H49" s="96">
        <f t="shared" si="5"/>
        <v>0</v>
      </c>
      <c r="I49" s="33"/>
      <c r="J49" s="36"/>
    </row>
    <row r="50" spans="1:10" x14ac:dyDescent="0.2">
      <c r="A50" s="29" t="s">
        <v>49</v>
      </c>
      <c r="B50" s="135" t="s">
        <v>54</v>
      </c>
      <c r="C50" s="135"/>
      <c r="D50" s="30"/>
      <c r="E50" s="31"/>
      <c r="F50" s="32"/>
      <c r="G50" s="96">
        <f t="shared" si="4"/>
        <v>0</v>
      </c>
      <c r="H50" s="96">
        <f t="shared" si="5"/>
        <v>0</v>
      </c>
      <c r="I50" s="33"/>
      <c r="J50" s="36"/>
    </row>
    <row r="51" spans="1:10" x14ac:dyDescent="0.2">
      <c r="A51" s="29" t="s">
        <v>50</v>
      </c>
      <c r="B51" s="135" t="s">
        <v>54</v>
      </c>
      <c r="C51" s="135"/>
      <c r="D51" s="30"/>
      <c r="E51" s="31"/>
      <c r="F51" s="32"/>
      <c r="G51" s="96">
        <f t="shared" si="4"/>
        <v>0</v>
      </c>
      <c r="H51" s="96">
        <f t="shared" si="5"/>
        <v>0</v>
      </c>
      <c r="I51" s="33"/>
      <c r="J51" s="36"/>
    </row>
    <row r="52" spans="1:10" x14ac:dyDescent="0.2">
      <c r="A52" s="29" t="s">
        <v>51</v>
      </c>
      <c r="B52" s="135" t="s">
        <v>54</v>
      </c>
      <c r="C52" s="135"/>
      <c r="D52" s="30"/>
      <c r="E52" s="31"/>
      <c r="F52" s="32"/>
      <c r="G52" s="96">
        <f t="shared" si="4"/>
        <v>0</v>
      </c>
      <c r="H52" s="96">
        <f t="shared" si="5"/>
        <v>0</v>
      </c>
      <c r="I52" s="33"/>
      <c r="J52" s="36"/>
    </row>
    <row r="53" spans="1:10" x14ac:dyDescent="0.2">
      <c r="A53" s="29" t="s">
        <v>52</v>
      </c>
      <c r="B53" s="135" t="s">
        <v>54</v>
      </c>
      <c r="C53" s="135"/>
      <c r="D53" s="30"/>
      <c r="E53" s="31"/>
      <c r="F53" s="32"/>
      <c r="G53" s="96">
        <f t="shared" si="4"/>
        <v>0</v>
      </c>
      <c r="H53" s="96">
        <f t="shared" si="5"/>
        <v>0</v>
      </c>
      <c r="I53" s="33"/>
      <c r="J53" s="36"/>
    </row>
    <row r="54" spans="1:10" x14ac:dyDescent="0.2">
      <c r="A54" s="29" t="s">
        <v>53</v>
      </c>
      <c r="B54" s="135" t="s">
        <v>54</v>
      </c>
      <c r="C54" s="135"/>
      <c r="D54" s="30"/>
      <c r="E54" s="31"/>
      <c r="F54" s="32"/>
      <c r="G54" s="96">
        <f t="shared" si="4"/>
        <v>0</v>
      </c>
      <c r="H54" s="96">
        <f t="shared" si="5"/>
        <v>0</v>
      </c>
      <c r="I54" s="33"/>
      <c r="J54" s="36"/>
    </row>
    <row r="55" spans="1:10" ht="25.5" customHeight="1" x14ac:dyDescent="0.2">
      <c r="A55" s="34" t="s">
        <v>10</v>
      </c>
      <c r="B55" s="138" t="s">
        <v>174</v>
      </c>
      <c r="C55" s="139"/>
      <c r="D55" s="139"/>
      <c r="E55" s="139"/>
      <c r="F55" s="140"/>
      <c r="G55" s="97">
        <f>SUM(G56:G82)</f>
        <v>0</v>
      </c>
      <c r="H55" s="97">
        <f>SUM(H56:H82)</f>
        <v>0</v>
      </c>
      <c r="I55" s="35"/>
      <c r="J55" s="36"/>
    </row>
    <row r="56" spans="1:10" x14ac:dyDescent="0.2">
      <c r="A56" s="29" t="s">
        <v>55</v>
      </c>
      <c r="B56" s="135" t="s">
        <v>12</v>
      </c>
      <c r="C56" s="135"/>
      <c r="D56" s="30"/>
      <c r="E56" s="31"/>
      <c r="F56" s="32"/>
      <c r="G56" s="96">
        <f t="shared" ref="G56:G82" si="6">ROUND(E56*F56,2)</f>
        <v>0</v>
      </c>
      <c r="H56" s="96">
        <f t="shared" ref="H56:H82" si="7">ROUND(G56*$D$7,2)</f>
        <v>0</v>
      </c>
      <c r="I56" s="33"/>
      <c r="J56" s="28"/>
    </row>
    <row r="57" spans="1:10" x14ac:dyDescent="0.2">
      <c r="A57" s="29" t="s">
        <v>56</v>
      </c>
      <c r="B57" s="135" t="s">
        <v>12</v>
      </c>
      <c r="C57" s="135"/>
      <c r="D57" s="30"/>
      <c r="E57" s="31"/>
      <c r="F57" s="32"/>
      <c r="G57" s="96">
        <f t="shared" si="6"/>
        <v>0</v>
      </c>
      <c r="H57" s="96">
        <f t="shared" si="7"/>
        <v>0</v>
      </c>
      <c r="I57" s="33"/>
      <c r="J57" s="28"/>
    </row>
    <row r="58" spans="1:10" x14ac:dyDescent="0.2">
      <c r="A58" s="29" t="s">
        <v>57</v>
      </c>
      <c r="B58" s="135" t="s">
        <v>12</v>
      </c>
      <c r="C58" s="135"/>
      <c r="D58" s="30"/>
      <c r="E58" s="31"/>
      <c r="F58" s="32"/>
      <c r="G58" s="96">
        <f t="shared" si="6"/>
        <v>0</v>
      </c>
      <c r="H58" s="96">
        <f t="shared" si="7"/>
        <v>0</v>
      </c>
      <c r="I58" s="33"/>
      <c r="J58" s="28"/>
    </row>
    <row r="59" spans="1:10" x14ac:dyDescent="0.2">
      <c r="A59" s="29" t="s">
        <v>58</v>
      </c>
      <c r="B59" s="135" t="s">
        <v>12</v>
      </c>
      <c r="C59" s="135"/>
      <c r="D59" s="30"/>
      <c r="E59" s="31"/>
      <c r="F59" s="32"/>
      <c r="G59" s="96">
        <f t="shared" si="6"/>
        <v>0</v>
      </c>
      <c r="H59" s="96">
        <f t="shared" si="7"/>
        <v>0</v>
      </c>
      <c r="I59" s="33"/>
      <c r="J59" s="28"/>
    </row>
    <row r="60" spans="1:10" x14ac:dyDescent="0.2">
      <c r="A60" s="29" t="s">
        <v>59</v>
      </c>
      <c r="B60" s="135" t="s">
        <v>12</v>
      </c>
      <c r="C60" s="135"/>
      <c r="D60" s="30"/>
      <c r="E60" s="31"/>
      <c r="F60" s="32"/>
      <c r="G60" s="96">
        <f t="shared" si="6"/>
        <v>0</v>
      </c>
      <c r="H60" s="96">
        <f t="shared" si="7"/>
        <v>0</v>
      </c>
      <c r="I60" s="33"/>
      <c r="J60" s="28"/>
    </row>
    <row r="61" spans="1:10" x14ac:dyDescent="0.2">
      <c r="A61" s="29" t="s">
        <v>60</v>
      </c>
      <c r="B61" s="135" t="s">
        <v>12</v>
      </c>
      <c r="C61" s="135"/>
      <c r="D61" s="30"/>
      <c r="E61" s="31"/>
      <c r="F61" s="32"/>
      <c r="G61" s="96">
        <f t="shared" si="6"/>
        <v>0</v>
      </c>
      <c r="H61" s="96">
        <f t="shared" si="7"/>
        <v>0</v>
      </c>
      <c r="I61" s="33"/>
      <c r="J61" s="28"/>
    </row>
    <row r="62" spans="1:10" x14ac:dyDescent="0.2">
      <c r="A62" s="29" t="s">
        <v>61</v>
      </c>
      <c r="B62" s="135" t="s">
        <v>12</v>
      </c>
      <c r="C62" s="135"/>
      <c r="D62" s="30"/>
      <c r="E62" s="31"/>
      <c r="F62" s="32"/>
      <c r="G62" s="96">
        <f t="shared" si="6"/>
        <v>0</v>
      </c>
      <c r="H62" s="96">
        <f t="shared" si="7"/>
        <v>0</v>
      </c>
      <c r="I62" s="33"/>
      <c r="J62" s="28"/>
    </row>
    <row r="63" spans="1:10" x14ac:dyDescent="0.2">
      <c r="A63" s="29" t="s">
        <v>62</v>
      </c>
      <c r="B63" s="135" t="s">
        <v>12</v>
      </c>
      <c r="C63" s="135"/>
      <c r="D63" s="30"/>
      <c r="E63" s="31"/>
      <c r="F63" s="32"/>
      <c r="G63" s="96">
        <f t="shared" si="6"/>
        <v>0</v>
      </c>
      <c r="H63" s="96">
        <f t="shared" si="7"/>
        <v>0</v>
      </c>
      <c r="I63" s="33"/>
      <c r="J63" s="28"/>
    </row>
    <row r="64" spans="1:10" x14ac:dyDescent="0.2">
      <c r="A64" s="29" t="s">
        <v>63</v>
      </c>
      <c r="B64" s="135" t="s">
        <v>12</v>
      </c>
      <c r="C64" s="135"/>
      <c r="D64" s="30"/>
      <c r="E64" s="31"/>
      <c r="F64" s="32"/>
      <c r="G64" s="96">
        <f t="shared" si="6"/>
        <v>0</v>
      </c>
      <c r="H64" s="96">
        <f t="shared" si="7"/>
        <v>0</v>
      </c>
      <c r="I64" s="33"/>
      <c r="J64" s="28"/>
    </row>
    <row r="65" spans="1:10" x14ac:dyDescent="0.2">
      <c r="A65" s="29" t="s">
        <v>64</v>
      </c>
      <c r="B65" s="135" t="s">
        <v>12</v>
      </c>
      <c r="C65" s="135"/>
      <c r="D65" s="30"/>
      <c r="E65" s="31"/>
      <c r="F65" s="32"/>
      <c r="G65" s="96">
        <f t="shared" si="6"/>
        <v>0</v>
      </c>
      <c r="H65" s="96">
        <f t="shared" si="7"/>
        <v>0</v>
      </c>
      <c r="I65" s="33"/>
      <c r="J65" s="28"/>
    </row>
    <row r="66" spans="1:10" x14ac:dyDescent="0.2">
      <c r="A66" s="29" t="s">
        <v>130</v>
      </c>
      <c r="B66" s="135" t="s">
        <v>12</v>
      </c>
      <c r="C66" s="135"/>
      <c r="D66" s="30"/>
      <c r="E66" s="31"/>
      <c r="F66" s="32"/>
      <c r="G66" s="96">
        <f t="shared" si="6"/>
        <v>0</v>
      </c>
      <c r="H66" s="96">
        <f t="shared" si="7"/>
        <v>0</v>
      </c>
      <c r="I66" s="33"/>
      <c r="J66" s="28"/>
    </row>
    <row r="67" spans="1:10" x14ac:dyDescent="0.2">
      <c r="A67" s="29" t="s">
        <v>131</v>
      </c>
      <c r="B67" s="135" t="s">
        <v>12</v>
      </c>
      <c r="C67" s="135"/>
      <c r="D67" s="30"/>
      <c r="E67" s="31"/>
      <c r="F67" s="32"/>
      <c r="G67" s="96">
        <f t="shared" si="6"/>
        <v>0</v>
      </c>
      <c r="H67" s="96">
        <f t="shared" si="7"/>
        <v>0</v>
      </c>
      <c r="I67" s="33"/>
      <c r="J67" s="28"/>
    </row>
    <row r="68" spans="1:10" x14ac:dyDescent="0.2">
      <c r="A68" s="29" t="s">
        <v>132</v>
      </c>
      <c r="B68" s="135" t="s">
        <v>12</v>
      </c>
      <c r="C68" s="135"/>
      <c r="D68" s="30"/>
      <c r="E68" s="31"/>
      <c r="F68" s="32"/>
      <c r="G68" s="96">
        <f t="shared" si="6"/>
        <v>0</v>
      </c>
      <c r="H68" s="96">
        <f t="shared" si="7"/>
        <v>0</v>
      </c>
      <c r="I68" s="33"/>
      <c r="J68" s="28"/>
    </row>
    <row r="69" spans="1:10" x14ac:dyDescent="0.2">
      <c r="A69" s="29" t="s">
        <v>133</v>
      </c>
      <c r="B69" s="135" t="s">
        <v>12</v>
      </c>
      <c r="C69" s="135"/>
      <c r="D69" s="30"/>
      <c r="E69" s="31"/>
      <c r="F69" s="32"/>
      <c r="G69" s="96">
        <f t="shared" si="6"/>
        <v>0</v>
      </c>
      <c r="H69" s="96">
        <f t="shared" si="7"/>
        <v>0</v>
      </c>
      <c r="I69" s="33"/>
      <c r="J69" s="28"/>
    </row>
    <row r="70" spans="1:10" x14ac:dyDescent="0.2">
      <c r="A70" s="29" t="s">
        <v>134</v>
      </c>
      <c r="B70" s="135" t="s">
        <v>12</v>
      </c>
      <c r="C70" s="135"/>
      <c r="D70" s="30"/>
      <c r="E70" s="31"/>
      <c r="F70" s="32"/>
      <c r="G70" s="96">
        <f t="shared" si="6"/>
        <v>0</v>
      </c>
      <c r="H70" s="96">
        <f t="shared" si="7"/>
        <v>0</v>
      </c>
      <c r="I70" s="33"/>
      <c r="J70" s="28"/>
    </row>
    <row r="71" spans="1:10" x14ac:dyDescent="0.2">
      <c r="A71" s="29" t="s">
        <v>188</v>
      </c>
      <c r="B71" s="135" t="s">
        <v>12</v>
      </c>
      <c r="C71" s="135"/>
      <c r="D71" s="30"/>
      <c r="E71" s="31"/>
      <c r="F71" s="32"/>
      <c r="G71" s="96">
        <f t="shared" si="6"/>
        <v>0</v>
      </c>
      <c r="H71" s="96">
        <f t="shared" si="7"/>
        <v>0</v>
      </c>
      <c r="I71" s="33"/>
      <c r="J71" s="28"/>
    </row>
    <row r="72" spans="1:10" x14ac:dyDescent="0.2">
      <c r="A72" s="29" t="s">
        <v>189</v>
      </c>
      <c r="B72" s="135" t="s">
        <v>12</v>
      </c>
      <c r="C72" s="135"/>
      <c r="D72" s="30"/>
      <c r="E72" s="31"/>
      <c r="F72" s="32"/>
      <c r="G72" s="96">
        <f t="shared" si="6"/>
        <v>0</v>
      </c>
      <c r="H72" s="96">
        <f t="shared" si="7"/>
        <v>0</v>
      </c>
      <c r="I72" s="33"/>
      <c r="J72" s="28"/>
    </row>
    <row r="73" spans="1:10" x14ac:dyDescent="0.2">
      <c r="A73" s="29" t="s">
        <v>190</v>
      </c>
      <c r="B73" s="135" t="s">
        <v>12</v>
      </c>
      <c r="C73" s="135"/>
      <c r="D73" s="30"/>
      <c r="E73" s="31"/>
      <c r="F73" s="32"/>
      <c r="G73" s="96">
        <f t="shared" si="6"/>
        <v>0</v>
      </c>
      <c r="H73" s="96">
        <f t="shared" si="7"/>
        <v>0</v>
      </c>
      <c r="I73" s="33"/>
      <c r="J73" s="28"/>
    </row>
    <row r="74" spans="1:10" x14ac:dyDescent="0.2">
      <c r="A74" s="29" t="s">
        <v>191</v>
      </c>
      <c r="B74" s="135" t="s">
        <v>12</v>
      </c>
      <c r="C74" s="135"/>
      <c r="D74" s="30"/>
      <c r="E74" s="31"/>
      <c r="F74" s="32"/>
      <c r="G74" s="96">
        <f t="shared" si="6"/>
        <v>0</v>
      </c>
      <c r="H74" s="96">
        <f t="shared" si="7"/>
        <v>0</v>
      </c>
      <c r="I74" s="33"/>
      <c r="J74" s="28"/>
    </row>
    <row r="75" spans="1:10" x14ac:dyDescent="0.2">
      <c r="A75" s="29" t="s">
        <v>192</v>
      </c>
      <c r="B75" s="135" t="s">
        <v>12</v>
      </c>
      <c r="C75" s="135"/>
      <c r="D75" s="30"/>
      <c r="E75" s="31"/>
      <c r="F75" s="32"/>
      <c r="G75" s="96">
        <f t="shared" si="6"/>
        <v>0</v>
      </c>
      <c r="H75" s="96">
        <f t="shared" si="7"/>
        <v>0</v>
      </c>
      <c r="I75" s="33"/>
      <c r="J75" s="28"/>
    </row>
    <row r="76" spans="1:10" x14ac:dyDescent="0.2">
      <c r="A76" s="29" t="s">
        <v>193</v>
      </c>
      <c r="B76" s="135" t="s">
        <v>12</v>
      </c>
      <c r="C76" s="135"/>
      <c r="D76" s="30"/>
      <c r="E76" s="31"/>
      <c r="F76" s="32"/>
      <c r="G76" s="96">
        <f t="shared" si="6"/>
        <v>0</v>
      </c>
      <c r="H76" s="96">
        <f t="shared" si="7"/>
        <v>0</v>
      </c>
      <c r="I76" s="33"/>
      <c r="J76" s="28"/>
    </row>
    <row r="77" spans="1:10" x14ac:dyDescent="0.2">
      <c r="A77" s="29" t="s">
        <v>194</v>
      </c>
      <c r="B77" s="135" t="s">
        <v>12</v>
      </c>
      <c r="C77" s="135"/>
      <c r="D77" s="30"/>
      <c r="E77" s="31"/>
      <c r="F77" s="32"/>
      <c r="G77" s="96">
        <f t="shared" si="6"/>
        <v>0</v>
      </c>
      <c r="H77" s="96">
        <f t="shared" si="7"/>
        <v>0</v>
      </c>
      <c r="I77" s="33"/>
      <c r="J77" s="28"/>
    </row>
    <row r="78" spans="1:10" x14ac:dyDescent="0.2">
      <c r="A78" s="29" t="s">
        <v>195</v>
      </c>
      <c r="B78" s="135" t="s">
        <v>12</v>
      </c>
      <c r="C78" s="135"/>
      <c r="D78" s="30"/>
      <c r="E78" s="31"/>
      <c r="F78" s="32"/>
      <c r="G78" s="96">
        <f t="shared" si="6"/>
        <v>0</v>
      </c>
      <c r="H78" s="96">
        <f t="shared" si="7"/>
        <v>0</v>
      </c>
      <c r="I78" s="33"/>
      <c r="J78" s="28"/>
    </row>
    <row r="79" spans="1:10" x14ac:dyDescent="0.2">
      <c r="A79" s="29" t="s">
        <v>196</v>
      </c>
      <c r="B79" s="135" t="s">
        <v>12</v>
      </c>
      <c r="C79" s="135"/>
      <c r="D79" s="30"/>
      <c r="E79" s="31"/>
      <c r="F79" s="32"/>
      <c r="G79" s="96">
        <f t="shared" si="6"/>
        <v>0</v>
      </c>
      <c r="H79" s="96">
        <f t="shared" si="7"/>
        <v>0</v>
      </c>
      <c r="I79" s="33"/>
      <c r="J79" s="28"/>
    </row>
    <row r="80" spans="1:10" x14ac:dyDescent="0.2">
      <c r="A80" s="29" t="s">
        <v>197</v>
      </c>
      <c r="B80" s="135" t="s">
        <v>12</v>
      </c>
      <c r="C80" s="135"/>
      <c r="D80" s="30"/>
      <c r="E80" s="31"/>
      <c r="F80" s="32"/>
      <c r="G80" s="96">
        <f t="shared" si="6"/>
        <v>0</v>
      </c>
      <c r="H80" s="96">
        <f t="shared" si="7"/>
        <v>0</v>
      </c>
      <c r="I80" s="33"/>
      <c r="J80" s="28"/>
    </row>
    <row r="81" spans="1:19" x14ac:dyDescent="0.2">
      <c r="A81" s="29" t="s">
        <v>198</v>
      </c>
      <c r="B81" s="135" t="s">
        <v>12</v>
      </c>
      <c r="C81" s="135"/>
      <c r="D81" s="30"/>
      <c r="E81" s="31"/>
      <c r="F81" s="32"/>
      <c r="G81" s="96">
        <f t="shared" si="6"/>
        <v>0</v>
      </c>
      <c r="H81" s="96">
        <f t="shared" si="7"/>
        <v>0</v>
      </c>
      <c r="I81" s="33"/>
      <c r="J81" s="28"/>
    </row>
    <row r="82" spans="1:19" x14ac:dyDescent="0.2">
      <c r="A82" s="29" t="s">
        <v>199</v>
      </c>
      <c r="B82" s="135" t="s">
        <v>12</v>
      </c>
      <c r="C82" s="135"/>
      <c r="D82" s="30"/>
      <c r="E82" s="31"/>
      <c r="F82" s="32"/>
      <c r="G82" s="96">
        <f t="shared" si="6"/>
        <v>0</v>
      </c>
      <c r="H82" s="96">
        <f t="shared" si="7"/>
        <v>0</v>
      </c>
      <c r="I82" s="33"/>
      <c r="J82" s="28"/>
    </row>
    <row r="83" spans="1:19" ht="51.75" customHeight="1" x14ac:dyDescent="0.2">
      <c r="A83" s="34" t="s">
        <v>65</v>
      </c>
      <c r="B83" s="138" t="s">
        <v>110</v>
      </c>
      <c r="C83" s="139"/>
      <c r="D83" s="139"/>
      <c r="E83" s="139"/>
      <c r="F83" s="140"/>
      <c r="G83" s="97">
        <f>SUM(G84:G112)</f>
        <v>0</v>
      </c>
      <c r="H83" s="97">
        <f>SUM(H84:H112)</f>
        <v>0</v>
      </c>
      <c r="I83" s="35"/>
      <c r="J83" s="28"/>
      <c r="K83" s="37" t="s">
        <v>112</v>
      </c>
      <c r="L83" s="37" t="s">
        <v>113</v>
      </c>
      <c r="M83" s="37" t="s">
        <v>114</v>
      </c>
      <c r="N83" s="37" t="s">
        <v>115</v>
      </c>
      <c r="O83" s="37" t="s">
        <v>116</v>
      </c>
      <c r="P83" s="37" t="s">
        <v>117</v>
      </c>
      <c r="Q83" s="37" t="s">
        <v>118</v>
      </c>
      <c r="R83" s="37" t="s">
        <v>119</v>
      </c>
    </row>
    <row r="84" spans="1:19" ht="12.75" customHeight="1" x14ac:dyDescent="0.2">
      <c r="A84" s="29" t="s">
        <v>66</v>
      </c>
      <c r="B84" s="135" t="s">
        <v>111</v>
      </c>
      <c r="C84" s="135"/>
      <c r="D84" s="30"/>
      <c r="E84" s="99">
        <v>1</v>
      </c>
      <c r="F84" s="96">
        <f t="shared" ref="F84:F112" si="8">R84</f>
        <v>0</v>
      </c>
      <c r="G84" s="96">
        <f t="shared" ref="G84:G112" si="9">ROUND(E84*F84,2)</f>
        <v>0</v>
      </c>
      <c r="H84" s="96">
        <f t="shared" si="1"/>
        <v>0</v>
      </c>
      <c r="I84" s="33"/>
      <c r="J84" s="28"/>
      <c r="K84" s="38"/>
      <c r="L84" s="39"/>
      <c r="M84" s="39"/>
      <c r="N84" s="39"/>
      <c r="O84" s="100" t="str">
        <f>IFERROR(ROUND((L84-N84)/M84,2),"0")</f>
        <v>0</v>
      </c>
      <c r="P84" s="39"/>
      <c r="Q84" s="40"/>
      <c r="R84" s="100">
        <f>O84*P84*Q84</f>
        <v>0</v>
      </c>
      <c r="S84" s="101" t="str">
        <f ca="1">IF(K84=0," ",IF(K84+(M84*30.5)&lt;TODAY(),"DĖMESIO! Patikrinkite, ar nurodytas turtas dar nėra nudėvėtas, amortizuotas"," "))</f>
        <v xml:space="preserve"> </v>
      </c>
    </row>
    <row r="85" spans="1:19" ht="12.75" customHeight="1" x14ac:dyDescent="0.2">
      <c r="A85" s="29" t="s">
        <v>67</v>
      </c>
      <c r="B85" s="135" t="s">
        <v>111</v>
      </c>
      <c r="C85" s="135"/>
      <c r="D85" s="30"/>
      <c r="E85" s="99">
        <v>1</v>
      </c>
      <c r="F85" s="96">
        <f t="shared" si="8"/>
        <v>0</v>
      </c>
      <c r="G85" s="96">
        <f t="shared" si="9"/>
        <v>0</v>
      </c>
      <c r="H85" s="96">
        <f t="shared" si="1"/>
        <v>0</v>
      </c>
      <c r="I85" s="33"/>
      <c r="J85" s="28"/>
      <c r="K85" s="38"/>
      <c r="L85" s="39"/>
      <c r="M85" s="39"/>
      <c r="N85" s="39"/>
      <c r="O85" s="100" t="str">
        <f t="shared" ref="O85:O112" si="10">IFERROR(ROUND((L85-N85)/M85,2),"0")</f>
        <v>0</v>
      </c>
      <c r="P85" s="39"/>
      <c r="Q85" s="40"/>
      <c r="R85" s="100">
        <f t="shared" ref="R85:R112" si="11">O85*P85*Q85</f>
        <v>0</v>
      </c>
      <c r="S85" s="101" t="str">
        <f t="shared" ref="S85:S112" ca="1" si="12">IF(K85=0," ",IF(K85+(M85*30.5)&lt;TODAY(),"DĖMESIO! Patikrinkite, ar nurodytas turtas dar nėra nudėvėtas, amortizuotas"," "))</f>
        <v xml:space="preserve"> </v>
      </c>
    </row>
    <row r="86" spans="1:19" ht="12.75" customHeight="1" x14ac:dyDescent="0.2">
      <c r="A86" s="29" t="s">
        <v>68</v>
      </c>
      <c r="B86" s="135" t="s">
        <v>111</v>
      </c>
      <c r="C86" s="135"/>
      <c r="D86" s="30"/>
      <c r="E86" s="99">
        <v>1</v>
      </c>
      <c r="F86" s="96">
        <f t="shared" si="8"/>
        <v>0</v>
      </c>
      <c r="G86" s="96">
        <f t="shared" si="9"/>
        <v>0</v>
      </c>
      <c r="H86" s="96">
        <f t="shared" si="1"/>
        <v>0</v>
      </c>
      <c r="I86" s="33"/>
      <c r="J86" s="28"/>
      <c r="K86" s="38"/>
      <c r="L86" s="39"/>
      <c r="M86" s="39"/>
      <c r="N86" s="39"/>
      <c r="O86" s="100" t="str">
        <f t="shared" si="10"/>
        <v>0</v>
      </c>
      <c r="P86" s="39"/>
      <c r="Q86" s="40"/>
      <c r="R86" s="100">
        <f t="shared" si="11"/>
        <v>0</v>
      </c>
      <c r="S86" s="101" t="str">
        <f t="shared" ca="1" si="12"/>
        <v xml:space="preserve"> </v>
      </c>
    </row>
    <row r="87" spans="1:19" ht="12.75" customHeight="1" x14ac:dyDescent="0.2">
      <c r="A87" s="29" t="s">
        <v>69</v>
      </c>
      <c r="B87" s="135" t="s">
        <v>111</v>
      </c>
      <c r="C87" s="135"/>
      <c r="D87" s="30"/>
      <c r="E87" s="99">
        <v>1</v>
      </c>
      <c r="F87" s="96">
        <f t="shared" si="8"/>
        <v>0</v>
      </c>
      <c r="G87" s="96">
        <f t="shared" si="9"/>
        <v>0</v>
      </c>
      <c r="H87" s="96">
        <f t="shared" si="1"/>
        <v>0</v>
      </c>
      <c r="I87" s="33"/>
      <c r="J87" s="28"/>
      <c r="K87" s="38"/>
      <c r="L87" s="39"/>
      <c r="M87" s="39"/>
      <c r="N87" s="39"/>
      <c r="O87" s="100" t="str">
        <f t="shared" si="10"/>
        <v>0</v>
      </c>
      <c r="P87" s="39"/>
      <c r="Q87" s="40"/>
      <c r="R87" s="100">
        <f t="shared" si="11"/>
        <v>0</v>
      </c>
      <c r="S87" s="101" t="str">
        <f t="shared" ca="1" si="12"/>
        <v xml:space="preserve"> </v>
      </c>
    </row>
    <row r="88" spans="1:19" ht="12.75" customHeight="1" x14ac:dyDescent="0.2">
      <c r="A88" s="29" t="s">
        <v>70</v>
      </c>
      <c r="B88" s="135" t="s">
        <v>111</v>
      </c>
      <c r="C88" s="135"/>
      <c r="D88" s="30"/>
      <c r="E88" s="99">
        <v>1</v>
      </c>
      <c r="F88" s="96">
        <f t="shared" si="8"/>
        <v>0</v>
      </c>
      <c r="G88" s="96">
        <f t="shared" si="9"/>
        <v>0</v>
      </c>
      <c r="H88" s="96">
        <f t="shared" si="1"/>
        <v>0</v>
      </c>
      <c r="I88" s="33"/>
      <c r="J88" s="28"/>
      <c r="K88" s="38"/>
      <c r="L88" s="39"/>
      <c r="M88" s="39"/>
      <c r="N88" s="39"/>
      <c r="O88" s="100" t="str">
        <f t="shared" si="10"/>
        <v>0</v>
      </c>
      <c r="P88" s="39"/>
      <c r="Q88" s="40"/>
      <c r="R88" s="100">
        <f t="shared" si="11"/>
        <v>0</v>
      </c>
      <c r="S88" s="101" t="str">
        <f t="shared" ca="1" si="12"/>
        <v xml:space="preserve"> </v>
      </c>
    </row>
    <row r="89" spans="1:19" ht="12.75" customHeight="1" x14ac:dyDescent="0.2">
      <c r="A89" s="29" t="s">
        <v>74</v>
      </c>
      <c r="B89" s="135" t="s">
        <v>111</v>
      </c>
      <c r="C89" s="135"/>
      <c r="D89" s="30"/>
      <c r="E89" s="99">
        <v>1</v>
      </c>
      <c r="F89" s="96">
        <f t="shared" si="8"/>
        <v>0</v>
      </c>
      <c r="G89" s="96">
        <f t="shared" si="9"/>
        <v>0</v>
      </c>
      <c r="H89" s="96">
        <f t="shared" si="1"/>
        <v>0</v>
      </c>
      <c r="I89" s="33"/>
      <c r="J89" s="28"/>
      <c r="K89" s="38"/>
      <c r="L89" s="39"/>
      <c r="M89" s="39"/>
      <c r="N89" s="39"/>
      <c r="O89" s="100" t="str">
        <f t="shared" si="10"/>
        <v>0</v>
      </c>
      <c r="P89" s="39"/>
      <c r="Q89" s="40"/>
      <c r="R89" s="100">
        <f t="shared" si="11"/>
        <v>0</v>
      </c>
      <c r="S89" s="101" t="str">
        <f t="shared" ca="1" si="12"/>
        <v xml:space="preserve"> </v>
      </c>
    </row>
    <row r="90" spans="1:19" ht="12.75" customHeight="1" x14ac:dyDescent="0.2">
      <c r="A90" s="29" t="s">
        <v>75</v>
      </c>
      <c r="B90" s="135" t="s">
        <v>111</v>
      </c>
      <c r="C90" s="135"/>
      <c r="D90" s="30"/>
      <c r="E90" s="99">
        <v>1</v>
      </c>
      <c r="F90" s="96">
        <f t="shared" si="8"/>
        <v>0</v>
      </c>
      <c r="G90" s="96">
        <f t="shared" si="9"/>
        <v>0</v>
      </c>
      <c r="H90" s="96">
        <f t="shared" si="1"/>
        <v>0</v>
      </c>
      <c r="I90" s="33"/>
      <c r="J90" s="28"/>
      <c r="K90" s="38"/>
      <c r="L90" s="39"/>
      <c r="M90" s="39"/>
      <c r="N90" s="39"/>
      <c r="O90" s="100" t="str">
        <f t="shared" si="10"/>
        <v>0</v>
      </c>
      <c r="P90" s="39"/>
      <c r="Q90" s="40"/>
      <c r="R90" s="100">
        <f t="shared" si="11"/>
        <v>0</v>
      </c>
      <c r="S90" s="101" t="str">
        <f t="shared" ca="1" si="12"/>
        <v xml:space="preserve"> </v>
      </c>
    </row>
    <row r="91" spans="1:19" ht="12.75" customHeight="1" x14ac:dyDescent="0.2">
      <c r="A91" s="29" t="s">
        <v>76</v>
      </c>
      <c r="B91" s="135" t="s">
        <v>111</v>
      </c>
      <c r="C91" s="135"/>
      <c r="D91" s="30"/>
      <c r="E91" s="99">
        <v>1</v>
      </c>
      <c r="F91" s="96">
        <f t="shared" si="8"/>
        <v>0</v>
      </c>
      <c r="G91" s="96">
        <f t="shared" si="9"/>
        <v>0</v>
      </c>
      <c r="H91" s="96">
        <f t="shared" si="1"/>
        <v>0</v>
      </c>
      <c r="I91" s="33"/>
      <c r="J91" s="28"/>
      <c r="K91" s="38"/>
      <c r="L91" s="39"/>
      <c r="M91" s="39"/>
      <c r="N91" s="39"/>
      <c r="O91" s="100" t="str">
        <f t="shared" si="10"/>
        <v>0</v>
      </c>
      <c r="P91" s="39"/>
      <c r="Q91" s="40"/>
      <c r="R91" s="100">
        <f t="shared" si="11"/>
        <v>0</v>
      </c>
      <c r="S91" s="101" t="str">
        <f t="shared" ca="1" si="12"/>
        <v xml:space="preserve"> </v>
      </c>
    </row>
    <row r="92" spans="1:19" ht="12.75" customHeight="1" x14ac:dyDescent="0.2">
      <c r="A92" s="29" t="s">
        <v>77</v>
      </c>
      <c r="B92" s="135" t="s">
        <v>111</v>
      </c>
      <c r="C92" s="135"/>
      <c r="D92" s="30"/>
      <c r="E92" s="99">
        <v>1</v>
      </c>
      <c r="F92" s="96">
        <f t="shared" si="8"/>
        <v>0</v>
      </c>
      <c r="G92" s="96">
        <f t="shared" si="9"/>
        <v>0</v>
      </c>
      <c r="H92" s="96">
        <f t="shared" si="1"/>
        <v>0</v>
      </c>
      <c r="I92" s="33"/>
      <c r="J92" s="28"/>
      <c r="K92" s="38"/>
      <c r="L92" s="39"/>
      <c r="M92" s="39"/>
      <c r="N92" s="39"/>
      <c r="O92" s="100" t="str">
        <f t="shared" si="10"/>
        <v>0</v>
      </c>
      <c r="P92" s="39"/>
      <c r="Q92" s="40"/>
      <c r="R92" s="100">
        <f t="shared" si="11"/>
        <v>0</v>
      </c>
      <c r="S92" s="101" t="str">
        <f t="shared" ca="1" si="12"/>
        <v xml:space="preserve"> </v>
      </c>
    </row>
    <row r="93" spans="1:19" ht="12.75" customHeight="1" x14ac:dyDescent="0.2">
      <c r="A93" s="29" t="s">
        <v>78</v>
      </c>
      <c r="B93" s="135" t="s">
        <v>111</v>
      </c>
      <c r="C93" s="135"/>
      <c r="D93" s="30"/>
      <c r="E93" s="99">
        <v>1</v>
      </c>
      <c r="F93" s="96">
        <f t="shared" si="8"/>
        <v>0</v>
      </c>
      <c r="G93" s="96">
        <f t="shared" si="9"/>
        <v>0</v>
      </c>
      <c r="H93" s="96">
        <f t="shared" si="1"/>
        <v>0</v>
      </c>
      <c r="I93" s="33"/>
      <c r="J93" s="28"/>
      <c r="K93" s="38"/>
      <c r="L93" s="39"/>
      <c r="M93" s="39"/>
      <c r="N93" s="39"/>
      <c r="O93" s="100" t="str">
        <f t="shared" si="10"/>
        <v>0</v>
      </c>
      <c r="P93" s="39"/>
      <c r="Q93" s="40"/>
      <c r="R93" s="100">
        <f t="shared" si="11"/>
        <v>0</v>
      </c>
      <c r="S93" s="101" t="str">
        <f t="shared" ca="1" si="12"/>
        <v xml:space="preserve"> </v>
      </c>
    </row>
    <row r="94" spans="1:19" ht="12.75" customHeight="1" x14ac:dyDescent="0.2">
      <c r="A94" s="29" t="s">
        <v>229</v>
      </c>
      <c r="B94" s="135" t="s">
        <v>111</v>
      </c>
      <c r="C94" s="135"/>
      <c r="D94" s="30"/>
      <c r="E94" s="99">
        <v>1</v>
      </c>
      <c r="F94" s="96">
        <f t="shared" si="8"/>
        <v>0</v>
      </c>
      <c r="G94" s="96">
        <f t="shared" si="9"/>
        <v>0</v>
      </c>
      <c r="H94" s="96">
        <f t="shared" si="1"/>
        <v>0</v>
      </c>
      <c r="I94" s="33"/>
      <c r="J94" s="28"/>
      <c r="K94" s="38"/>
      <c r="L94" s="39"/>
      <c r="M94" s="39"/>
      <c r="N94" s="39"/>
      <c r="O94" s="100" t="str">
        <f t="shared" si="10"/>
        <v>0</v>
      </c>
      <c r="P94" s="39"/>
      <c r="Q94" s="40"/>
      <c r="R94" s="100">
        <f t="shared" si="11"/>
        <v>0</v>
      </c>
      <c r="S94" s="101" t="str">
        <f t="shared" ca="1" si="12"/>
        <v xml:space="preserve"> </v>
      </c>
    </row>
    <row r="95" spans="1:19" ht="12.75" customHeight="1" x14ac:dyDescent="0.2">
      <c r="A95" s="29" t="s">
        <v>230</v>
      </c>
      <c r="B95" s="135" t="s">
        <v>111</v>
      </c>
      <c r="C95" s="135"/>
      <c r="D95" s="30"/>
      <c r="E95" s="99">
        <v>1</v>
      </c>
      <c r="F95" s="96">
        <f t="shared" si="8"/>
        <v>0</v>
      </c>
      <c r="G95" s="96">
        <f t="shared" si="9"/>
        <v>0</v>
      </c>
      <c r="H95" s="96">
        <f t="shared" si="1"/>
        <v>0</v>
      </c>
      <c r="I95" s="33"/>
      <c r="J95" s="28"/>
      <c r="K95" s="38"/>
      <c r="L95" s="39"/>
      <c r="M95" s="39"/>
      <c r="N95" s="39"/>
      <c r="O95" s="100" t="str">
        <f t="shared" si="10"/>
        <v>0</v>
      </c>
      <c r="P95" s="39"/>
      <c r="Q95" s="40"/>
      <c r="R95" s="100">
        <f t="shared" si="11"/>
        <v>0</v>
      </c>
      <c r="S95" s="101" t="str">
        <f t="shared" ca="1" si="12"/>
        <v xml:space="preserve"> </v>
      </c>
    </row>
    <row r="96" spans="1:19" ht="12.75" customHeight="1" x14ac:dyDescent="0.2">
      <c r="A96" s="29" t="s">
        <v>231</v>
      </c>
      <c r="B96" s="135" t="s">
        <v>111</v>
      </c>
      <c r="C96" s="135"/>
      <c r="D96" s="30"/>
      <c r="E96" s="99">
        <v>1</v>
      </c>
      <c r="F96" s="96">
        <f t="shared" si="8"/>
        <v>0</v>
      </c>
      <c r="G96" s="96">
        <f t="shared" si="9"/>
        <v>0</v>
      </c>
      <c r="H96" s="96">
        <f t="shared" si="1"/>
        <v>0</v>
      </c>
      <c r="I96" s="33"/>
      <c r="J96" s="28"/>
      <c r="K96" s="38"/>
      <c r="L96" s="39"/>
      <c r="M96" s="39"/>
      <c r="N96" s="39"/>
      <c r="O96" s="100" t="str">
        <f t="shared" si="10"/>
        <v>0</v>
      </c>
      <c r="P96" s="39"/>
      <c r="Q96" s="40"/>
      <c r="R96" s="100">
        <f t="shared" si="11"/>
        <v>0</v>
      </c>
      <c r="S96" s="101" t="str">
        <f t="shared" ca="1" si="12"/>
        <v xml:space="preserve"> </v>
      </c>
    </row>
    <row r="97" spans="1:19" ht="12.75" customHeight="1" x14ac:dyDescent="0.2">
      <c r="A97" s="29" t="s">
        <v>232</v>
      </c>
      <c r="B97" s="135" t="s">
        <v>111</v>
      </c>
      <c r="C97" s="135"/>
      <c r="D97" s="30"/>
      <c r="E97" s="99">
        <v>1</v>
      </c>
      <c r="F97" s="96">
        <f t="shared" si="8"/>
        <v>0</v>
      </c>
      <c r="G97" s="96">
        <f t="shared" si="9"/>
        <v>0</v>
      </c>
      <c r="H97" s="96">
        <f t="shared" si="1"/>
        <v>0</v>
      </c>
      <c r="I97" s="33"/>
      <c r="J97" s="28"/>
      <c r="K97" s="38"/>
      <c r="L97" s="39"/>
      <c r="M97" s="39"/>
      <c r="N97" s="39"/>
      <c r="O97" s="100" t="str">
        <f t="shared" si="10"/>
        <v>0</v>
      </c>
      <c r="P97" s="39"/>
      <c r="Q97" s="40"/>
      <c r="R97" s="100">
        <f t="shared" si="11"/>
        <v>0</v>
      </c>
      <c r="S97" s="101" t="str">
        <f t="shared" ca="1" si="12"/>
        <v xml:space="preserve"> </v>
      </c>
    </row>
    <row r="98" spans="1:19" ht="12.75" customHeight="1" x14ac:dyDescent="0.2">
      <c r="A98" s="29" t="s">
        <v>233</v>
      </c>
      <c r="B98" s="135" t="s">
        <v>111</v>
      </c>
      <c r="C98" s="135"/>
      <c r="D98" s="30"/>
      <c r="E98" s="99">
        <v>1</v>
      </c>
      <c r="F98" s="96">
        <f t="shared" si="8"/>
        <v>0</v>
      </c>
      <c r="G98" s="96">
        <f t="shared" si="9"/>
        <v>0</v>
      </c>
      <c r="H98" s="96">
        <f t="shared" si="1"/>
        <v>0</v>
      </c>
      <c r="I98" s="33"/>
      <c r="J98" s="28"/>
      <c r="K98" s="38"/>
      <c r="L98" s="39"/>
      <c r="M98" s="39"/>
      <c r="N98" s="39"/>
      <c r="O98" s="100" t="str">
        <f t="shared" si="10"/>
        <v>0</v>
      </c>
      <c r="P98" s="39"/>
      <c r="Q98" s="40"/>
      <c r="R98" s="100">
        <f t="shared" si="11"/>
        <v>0</v>
      </c>
      <c r="S98" s="101" t="str">
        <f t="shared" ca="1" si="12"/>
        <v xml:space="preserve"> </v>
      </c>
    </row>
    <row r="99" spans="1:19" ht="12.75" customHeight="1" x14ac:dyDescent="0.2">
      <c r="A99" s="29" t="s">
        <v>234</v>
      </c>
      <c r="B99" s="135" t="s">
        <v>111</v>
      </c>
      <c r="C99" s="135"/>
      <c r="D99" s="30"/>
      <c r="E99" s="99">
        <v>1</v>
      </c>
      <c r="F99" s="96">
        <f t="shared" si="8"/>
        <v>0</v>
      </c>
      <c r="G99" s="96">
        <f t="shared" si="9"/>
        <v>0</v>
      </c>
      <c r="H99" s="96">
        <f t="shared" si="1"/>
        <v>0</v>
      </c>
      <c r="I99" s="33"/>
      <c r="J99" s="28"/>
      <c r="K99" s="38"/>
      <c r="L99" s="39"/>
      <c r="M99" s="39"/>
      <c r="N99" s="39"/>
      <c r="O99" s="100" t="str">
        <f t="shared" si="10"/>
        <v>0</v>
      </c>
      <c r="P99" s="39"/>
      <c r="Q99" s="40"/>
      <c r="R99" s="100">
        <f t="shared" si="11"/>
        <v>0</v>
      </c>
      <c r="S99" s="101" t="str">
        <f t="shared" ca="1" si="12"/>
        <v xml:space="preserve"> </v>
      </c>
    </row>
    <row r="100" spans="1:19" ht="12.75" customHeight="1" x14ac:dyDescent="0.2">
      <c r="A100" s="29" t="s">
        <v>235</v>
      </c>
      <c r="B100" s="135" t="s">
        <v>111</v>
      </c>
      <c r="C100" s="135"/>
      <c r="D100" s="30"/>
      <c r="E100" s="99">
        <v>1</v>
      </c>
      <c r="F100" s="96">
        <f t="shared" si="8"/>
        <v>0</v>
      </c>
      <c r="G100" s="96">
        <f t="shared" si="9"/>
        <v>0</v>
      </c>
      <c r="H100" s="96">
        <f t="shared" si="1"/>
        <v>0</v>
      </c>
      <c r="I100" s="33"/>
      <c r="J100" s="28"/>
      <c r="K100" s="38"/>
      <c r="L100" s="39"/>
      <c r="M100" s="39"/>
      <c r="N100" s="39"/>
      <c r="O100" s="100" t="str">
        <f t="shared" si="10"/>
        <v>0</v>
      </c>
      <c r="P100" s="39"/>
      <c r="Q100" s="40"/>
      <c r="R100" s="100">
        <f t="shared" si="11"/>
        <v>0</v>
      </c>
      <c r="S100" s="101" t="str">
        <f t="shared" ca="1" si="12"/>
        <v xml:space="preserve"> </v>
      </c>
    </row>
    <row r="101" spans="1:19" ht="12.75" customHeight="1" x14ac:dyDescent="0.2">
      <c r="A101" s="29" t="s">
        <v>236</v>
      </c>
      <c r="B101" s="135" t="s">
        <v>111</v>
      </c>
      <c r="C101" s="135"/>
      <c r="D101" s="30"/>
      <c r="E101" s="99">
        <v>1</v>
      </c>
      <c r="F101" s="96">
        <f t="shared" si="8"/>
        <v>0</v>
      </c>
      <c r="G101" s="96">
        <f t="shared" si="9"/>
        <v>0</v>
      </c>
      <c r="H101" s="96">
        <f t="shared" si="1"/>
        <v>0</v>
      </c>
      <c r="I101" s="33"/>
      <c r="J101" s="28"/>
      <c r="K101" s="38"/>
      <c r="L101" s="39"/>
      <c r="M101" s="39"/>
      <c r="N101" s="39"/>
      <c r="O101" s="100" t="str">
        <f t="shared" si="10"/>
        <v>0</v>
      </c>
      <c r="P101" s="39"/>
      <c r="Q101" s="40"/>
      <c r="R101" s="100">
        <f t="shared" si="11"/>
        <v>0</v>
      </c>
      <c r="S101" s="101" t="str">
        <f t="shared" ca="1" si="12"/>
        <v xml:space="preserve"> </v>
      </c>
    </row>
    <row r="102" spans="1:19" ht="12.75" customHeight="1" x14ac:dyDescent="0.2">
      <c r="A102" s="29" t="s">
        <v>237</v>
      </c>
      <c r="B102" s="135" t="s">
        <v>111</v>
      </c>
      <c r="C102" s="135"/>
      <c r="D102" s="30"/>
      <c r="E102" s="99">
        <v>1</v>
      </c>
      <c r="F102" s="96">
        <f t="shared" si="8"/>
        <v>0</v>
      </c>
      <c r="G102" s="96">
        <f t="shared" si="9"/>
        <v>0</v>
      </c>
      <c r="H102" s="96">
        <f t="shared" si="1"/>
        <v>0</v>
      </c>
      <c r="I102" s="33"/>
      <c r="J102" s="28"/>
      <c r="K102" s="38"/>
      <c r="L102" s="39"/>
      <c r="M102" s="39"/>
      <c r="N102" s="39"/>
      <c r="O102" s="100" t="str">
        <f t="shared" si="10"/>
        <v>0</v>
      </c>
      <c r="P102" s="39"/>
      <c r="Q102" s="40"/>
      <c r="R102" s="100">
        <f t="shared" si="11"/>
        <v>0</v>
      </c>
      <c r="S102" s="101" t="str">
        <f t="shared" ca="1" si="12"/>
        <v xml:space="preserve"> </v>
      </c>
    </row>
    <row r="103" spans="1:19" ht="12.75" customHeight="1" x14ac:dyDescent="0.2">
      <c r="A103" s="29" t="s">
        <v>238</v>
      </c>
      <c r="B103" s="135" t="s">
        <v>111</v>
      </c>
      <c r="C103" s="135"/>
      <c r="D103" s="30"/>
      <c r="E103" s="99">
        <v>1</v>
      </c>
      <c r="F103" s="96">
        <f t="shared" si="8"/>
        <v>0</v>
      </c>
      <c r="G103" s="96">
        <f t="shared" si="9"/>
        <v>0</v>
      </c>
      <c r="H103" s="96">
        <f t="shared" si="1"/>
        <v>0</v>
      </c>
      <c r="I103" s="33"/>
      <c r="J103" s="28"/>
      <c r="K103" s="38"/>
      <c r="L103" s="39"/>
      <c r="M103" s="39"/>
      <c r="N103" s="39"/>
      <c r="O103" s="100" t="str">
        <f t="shared" si="10"/>
        <v>0</v>
      </c>
      <c r="P103" s="39"/>
      <c r="Q103" s="40"/>
      <c r="R103" s="100">
        <f t="shared" si="11"/>
        <v>0</v>
      </c>
      <c r="S103" s="101" t="str">
        <f t="shared" ca="1" si="12"/>
        <v xml:space="preserve"> </v>
      </c>
    </row>
    <row r="104" spans="1:19" ht="12.75" customHeight="1" x14ac:dyDescent="0.2">
      <c r="A104" s="29" t="s">
        <v>239</v>
      </c>
      <c r="B104" s="135" t="s">
        <v>111</v>
      </c>
      <c r="C104" s="135"/>
      <c r="D104" s="30"/>
      <c r="E104" s="99">
        <v>1</v>
      </c>
      <c r="F104" s="96">
        <f t="shared" si="8"/>
        <v>0</v>
      </c>
      <c r="G104" s="96">
        <f t="shared" si="9"/>
        <v>0</v>
      </c>
      <c r="H104" s="96">
        <f t="shared" si="1"/>
        <v>0</v>
      </c>
      <c r="I104" s="33"/>
      <c r="J104" s="28"/>
      <c r="K104" s="38"/>
      <c r="L104" s="39"/>
      <c r="M104" s="39"/>
      <c r="N104" s="39"/>
      <c r="O104" s="100" t="str">
        <f t="shared" si="10"/>
        <v>0</v>
      </c>
      <c r="P104" s="39"/>
      <c r="Q104" s="40"/>
      <c r="R104" s="100">
        <f t="shared" si="11"/>
        <v>0</v>
      </c>
      <c r="S104" s="101" t="str">
        <f t="shared" ca="1" si="12"/>
        <v xml:space="preserve"> </v>
      </c>
    </row>
    <row r="105" spans="1:19" ht="12.75" customHeight="1" x14ac:dyDescent="0.2">
      <c r="A105" s="29" t="s">
        <v>240</v>
      </c>
      <c r="B105" s="135" t="s">
        <v>111</v>
      </c>
      <c r="C105" s="135"/>
      <c r="D105" s="30"/>
      <c r="E105" s="99">
        <v>1</v>
      </c>
      <c r="F105" s="96">
        <f t="shared" si="8"/>
        <v>0</v>
      </c>
      <c r="G105" s="96">
        <f t="shared" si="9"/>
        <v>0</v>
      </c>
      <c r="H105" s="96">
        <f t="shared" si="1"/>
        <v>0</v>
      </c>
      <c r="I105" s="33"/>
      <c r="J105" s="28"/>
      <c r="K105" s="38"/>
      <c r="L105" s="39"/>
      <c r="M105" s="39"/>
      <c r="N105" s="39"/>
      <c r="O105" s="100" t="str">
        <f t="shared" si="10"/>
        <v>0</v>
      </c>
      <c r="P105" s="39"/>
      <c r="Q105" s="40"/>
      <c r="R105" s="100">
        <f t="shared" si="11"/>
        <v>0</v>
      </c>
      <c r="S105" s="101" t="str">
        <f t="shared" ca="1" si="12"/>
        <v xml:space="preserve"> </v>
      </c>
    </row>
    <row r="106" spans="1:19" ht="12.75" customHeight="1" x14ac:dyDescent="0.2">
      <c r="A106" s="29" t="s">
        <v>241</v>
      </c>
      <c r="B106" s="135" t="s">
        <v>111</v>
      </c>
      <c r="C106" s="135"/>
      <c r="D106" s="30"/>
      <c r="E106" s="99">
        <v>1</v>
      </c>
      <c r="F106" s="96">
        <f t="shared" si="8"/>
        <v>0</v>
      </c>
      <c r="G106" s="96">
        <f t="shared" si="9"/>
        <v>0</v>
      </c>
      <c r="H106" s="96">
        <f t="shared" si="1"/>
        <v>0</v>
      </c>
      <c r="I106" s="33"/>
      <c r="J106" s="28"/>
      <c r="K106" s="38"/>
      <c r="L106" s="39"/>
      <c r="M106" s="39"/>
      <c r="N106" s="39"/>
      <c r="O106" s="100" t="str">
        <f t="shared" si="10"/>
        <v>0</v>
      </c>
      <c r="P106" s="39"/>
      <c r="Q106" s="40"/>
      <c r="R106" s="100">
        <f t="shared" si="11"/>
        <v>0</v>
      </c>
      <c r="S106" s="101" t="str">
        <f t="shared" ca="1" si="12"/>
        <v xml:space="preserve"> </v>
      </c>
    </row>
    <row r="107" spans="1:19" ht="12.75" customHeight="1" x14ac:dyDescent="0.2">
      <c r="A107" s="29" t="s">
        <v>242</v>
      </c>
      <c r="B107" s="135" t="s">
        <v>111</v>
      </c>
      <c r="C107" s="135"/>
      <c r="D107" s="30"/>
      <c r="E107" s="99">
        <v>1</v>
      </c>
      <c r="F107" s="96">
        <f t="shared" si="8"/>
        <v>0</v>
      </c>
      <c r="G107" s="96">
        <f t="shared" si="9"/>
        <v>0</v>
      </c>
      <c r="H107" s="96">
        <f t="shared" si="1"/>
        <v>0</v>
      </c>
      <c r="I107" s="33"/>
      <c r="J107" s="28"/>
      <c r="K107" s="38"/>
      <c r="L107" s="39"/>
      <c r="M107" s="39"/>
      <c r="N107" s="39"/>
      <c r="O107" s="100" t="str">
        <f t="shared" si="10"/>
        <v>0</v>
      </c>
      <c r="P107" s="39"/>
      <c r="Q107" s="40"/>
      <c r="R107" s="100">
        <f t="shared" si="11"/>
        <v>0</v>
      </c>
      <c r="S107" s="101" t="str">
        <f t="shared" ca="1" si="12"/>
        <v xml:space="preserve"> </v>
      </c>
    </row>
    <row r="108" spans="1:19" ht="12.75" customHeight="1" x14ac:dyDescent="0.2">
      <c r="A108" s="29" t="s">
        <v>243</v>
      </c>
      <c r="B108" s="135" t="s">
        <v>111</v>
      </c>
      <c r="C108" s="135"/>
      <c r="D108" s="30"/>
      <c r="E108" s="99">
        <v>1</v>
      </c>
      <c r="F108" s="96">
        <f t="shared" si="8"/>
        <v>0</v>
      </c>
      <c r="G108" s="96">
        <f t="shared" si="9"/>
        <v>0</v>
      </c>
      <c r="H108" s="96">
        <f t="shared" si="1"/>
        <v>0</v>
      </c>
      <c r="I108" s="33"/>
      <c r="J108" s="28"/>
      <c r="K108" s="38"/>
      <c r="L108" s="39"/>
      <c r="M108" s="39"/>
      <c r="N108" s="39"/>
      <c r="O108" s="100" t="str">
        <f t="shared" si="10"/>
        <v>0</v>
      </c>
      <c r="P108" s="39"/>
      <c r="Q108" s="40"/>
      <c r="R108" s="100">
        <f t="shared" si="11"/>
        <v>0</v>
      </c>
      <c r="S108" s="101" t="str">
        <f t="shared" ca="1" si="12"/>
        <v xml:space="preserve"> </v>
      </c>
    </row>
    <row r="109" spans="1:19" ht="12.75" customHeight="1" x14ac:dyDescent="0.2">
      <c r="A109" s="29" t="s">
        <v>244</v>
      </c>
      <c r="B109" s="135" t="s">
        <v>111</v>
      </c>
      <c r="C109" s="135"/>
      <c r="D109" s="30"/>
      <c r="E109" s="99">
        <v>1</v>
      </c>
      <c r="F109" s="96">
        <f t="shared" si="8"/>
        <v>0</v>
      </c>
      <c r="G109" s="96">
        <f t="shared" si="9"/>
        <v>0</v>
      </c>
      <c r="H109" s="96">
        <f t="shared" si="1"/>
        <v>0</v>
      </c>
      <c r="I109" s="33"/>
      <c r="J109" s="28"/>
      <c r="K109" s="38"/>
      <c r="L109" s="39"/>
      <c r="M109" s="39"/>
      <c r="N109" s="39"/>
      <c r="O109" s="100" t="str">
        <f t="shared" si="10"/>
        <v>0</v>
      </c>
      <c r="P109" s="39"/>
      <c r="Q109" s="40"/>
      <c r="R109" s="100">
        <f t="shared" si="11"/>
        <v>0</v>
      </c>
      <c r="S109" s="101" t="str">
        <f t="shared" ca="1" si="12"/>
        <v xml:space="preserve"> </v>
      </c>
    </row>
    <row r="110" spans="1:19" ht="12.75" customHeight="1" x14ac:dyDescent="0.2">
      <c r="A110" s="29" t="s">
        <v>245</v>
      </c>
      <c r="B110" s="135" t="s">
        <v>111</v>
      </c>
      <c r="C110" s="135"/>
      <c r="D110" s="30"/>
      <c r="E110" s="99">
        <v>1</v>
      </c>
      <c r="F110" s="96">
        <f t="shared" si="8"/>
        <v>0</v>
      </c>
      <c r="G110" s="96">
        <f t="shared" si="9"/>
        <v>0</v>
      </c>
      <c r="H110" s="96">
        <f t="shared" si="1"/>
        <v>0</v>
      </c>
      <c r="I110" s="33"/>
      <c r="J110" s="28"/>
      <c r="K110" s="38"/>
      <c r="L110" s="39"/>
      <c r="M110" s="39"/>
      <c r="N110" s="39"/>
      <c r="O110" s="100" t="str">
        <f t="shared" si="10"/>
        <v>0</v>
      </c>
      <c r="P110" s="39"/>
      <c r="Q110" s="40"/>
      <c r="R110" s="100">
        <f t="shared" si="11"/>
        <v>0</v>
      </c>
      <c r="S110" s="101" t="str">
        <f t="shared" ca="1" si="12"/>
        <v xml:space="preserve"> </v>
      </c>
    </row>
    <row r="111" spans="1:19" ht="12.75" customHeight="1" x14ac:dyDescent="0.2">
      <c r="A111" s="29" t="s">
        <v>246</v>
      </c>
      <c r="B111" s="135" t="s">
        <v>111</v>
      </c>
      <c r="C111" s="135"/>
      <c r="D111" s="30"/>
      <c r="E111" s="99">
        <v>1</v>
      </c>
      <c r="F111" s="96">
        <f t="shared" si="8"/>
        <v>0</v>
      </c>
      <c r="G111" s="96">
        <f t="shared" si="9"/>
        <v>0</v>
      </c>
      <c r="H111" s="96">
        <f t="shared" si="1"/>
        <v>0</v>
      </c>
      <c r="I111" s="33"/>
      <c r="J111" s="28"/>
      <c r="K111" s="38"/>
      <c r="L111" s="39"/>
      <c r="M111" s="39"/>
      <c r="N111" s="39"/>
      <c r="O111" s="100" t="str">
        <f t="shared" si="10"/>
        <v>0</v>
      </c>
      <c r="P111" s="39"/>
      <c r="Q111" s="40"/>
      <c r="R111" s="100">
        <f t="shared" si="11"/>
        <v>0</v>
      </c>
      <c r="S111" s="101" t="str">
        <f t="shared" ca="1" si="12"/>
        <v xml:space="preserve"> </v>
      </c>
    </row>
    <row r="112" spans="1:19" ht="12.75" customHeight="1" x14ac:dyDescent="0.2">
      <c r="A112" s="29" t="s">
        <v>247</v>
      </c>
      <c r="B112" s="135" t="s">
        <v>111</v>
      </c>
      <c r="C112" s="135"/>
      <c r="D112" s="30"/>
      <c r="E112" s="99">
        <v>1</v>
      </c>
      <c r="F112" s="96">
        <f t="shared" si="8"/>
        <v>0</v>
      </c>
      <c r="G112" s="96">
        <f t="shared" si="9"/>
        <v>0</v>
      </c>
      <c r="H112" s="96">
        <f t="shared" si="1"/>
        <v>0</v>
      </c>
      <c r="I112" s="33"/>
      <c r="J112" s="28"/>
      <c r="K112" s="38"/>
      <c r="L112" s="39"/>
      <c r="M112" s="39"/>
      <c r="N112" s="39"/>
      <c r="O112" s="100" t="str">
        <f t="shared" si="10"/>
        <v>0</v>
      </c>
      <c r="P112" s="39"/>
      <c r="Q112" s="40"/>
      <c r="R112" s="100">
        <f t="shared" si="11"/>
        <v>0</v>
      </c>
      <c r="S112" s="101" t="str">
        <f t="shared" ca="1" si="12"/>
        <v xml:space="preserve"> </v>
      </c>
    </row>
    <row r="113" spans="1:11" ht="57" customHeight="1" x14ac:dyDescent="0.2">
      <c r="A113" s="34" t="s">
        <v>71</v>
      </c>
      <c r="B113" s="174" t="s">
        <v>79</v>
      </c>
      <c r="C113" s="175"/>
      <c r="D113" s="175"/>
      <c r="E113" s="175"/>
      <c r="F113" s="176"/>
      <c r="G113" s="97">
        <f>SUM(G114:G163)</f>
        <v>0</v>
      </c>
      <c r="H113" s="97">
        <f>SUM(H114:H163)</f>
        <v>0</v>
      </c>
      <c r="I113" s="41"/>
      <c r="J113" s="28"/>
      <c r="K113" s="37" t="s">
        <v>176</v>
      </c>
    </row>
    <row r="114" spans="1:11" x14ac:dyDescent="0.2">
      <c r="A114" s="150" t="s">
        <v>177</v>
      </c>
      <c r="B114" s="159" t="s">
        <v>107</v>
      </c>
      <c r="C114" s="33" t="s">
        <v>108</v>
      </c>
      <c r="D114" s="162" t="s">
        <v>5</v>
      </c>
      <c r="E114" s="165"/>
      <c r="F114" s="153" t="str">
        <f>IFERROR(ROUND(AVERAGE(K114:K118),2),"0")</f>
        <v>0</v>
      </c>
      <c r="G114" s="153">
        <f>ROUND(E114*F114,2)</f>
        <v>0</v>
      </c>
      <c r="H114" s="153">
        <f>ROUND(G114*$D$7,2)</f>
        <v>0</v>
      </c>
      <c r="I114" s="156"/>
      <c r="J114" s="42"/>
      <c r="K114" s="39"/>
    </row>
    <row r="115" spans="1:11" x14ac:dyDescent="0.2">
      <c r="A115" s="151"/>
      <c r="B115" s="160"/>
      <c r="C115" s="33" t="s">
        <v>108</v>
      </c>
      <c r="D115" s="163"/>
      <c r="E115" s="166"/>
      <c r="F115" s="154"/>
      <c r="G115" s="154"/>
      <c r="H115" s="154"/>
      <c r="I115" s="157"/>
      <c r="J115" s="42"/>
      <c r="K115" s="39"/>
    </row>
    <row r="116" spans="1:11" x14ac:dyDescent="0.2">
      <c r="A116" s="151"/>
      <c r="B116" s="160"/>
      <c r="C116" s="33" t="s">
        <v>108</v>
      </c>
      <c r="D116" s="163"/>
      <c r="E116" s="166"/>
      <c r="F116" s="154"/>
      <c r="G116" s="154"/>
      <c r="H116" s="154"/>
      <c r="I116" s="157"/>
      <c r="J116" s="42"/>
      <c r="K116" s="39"/>
    </row>
    <row r="117" spans="1:11" x14ac:dyDescent="0.2">
      <c r="A117" s="151"/>
      <c r="B117" s="160"/>
      <c r="C117" s="33" t="s">
        <v>108</v>
      </c>
      <c r="D117" s="163"/>
      <c r="E117" s="166"/>
      <c r="F117" s="154"/>
      <c r="G117" s="154"/>
      <c r="H117" s="154"/>
      <c r="I117" s="157"/>
      <c r="J117" s="42"/>
      <c r="K117" s="39"/>
    </row>
    <row r="118" spans="1:11" x14ac:dyDescent="0.2">
      <c r="A118" s="152"/>
      <c r="B118" s="161"/>
      <c r="C118" s="33" t="s">
        <v>108</v>
      </c>
      <c r="D118" s="164"/>
      <c r="E118" s="167"/>
      <c r="F118" s="155"/>
      <c r="G118" s="155"/>
      <c r="H118" s="155"/>
      <c r="I118" s="158"/>
      <c r="J118" s="42"/>
      <c r="K118" s="39"/>
    </row>
    <row r="119" spans="1:11" x14ac:dyDescent="0.2">
      <c r="A119" s="150" t="s">
        <v>178</v>
      </c>
      <c r="B119" s="159" t="s">
        <v>107</v>
      </c>
      <c r="C119" s="33" t="s">
        <v>108</v>
      </c>
      <c r="D119" s="162" t="s">
        <v>5</v>
      </c>
      <c r="E119" s="165"/>
      <c r="F119" s="153" t="str">
        <f t="shared" ref="F119" si="13">IFERROR(ROUND(AVERAGE(K119:K123),2),"0")</f>
        <v>0</v>
      </c>
      <c r="G119" s="153">
        <f>ROUND(E119*F119,2)</f>
        <v>0</v>
      </c>
      <c r="H119" s="153">
        <f>ROUND(G119*$D$7,2)</f>
        <v>0</v>
      </c>
      <c r="I119" s="156"/>
      <c r="J119" s="42"/>
      <c r="K119" s="39"/>
    </row>
    <row r="120" spans="1:11" x14ac:dyDescent="0.2">
      <c r="A120" s="151"/>
      <c r="B120" s="160"/>
      <c r="C120" s="33" t="s">
        <v>108</v>
      </c>
      <c r="D120" s="163"/>
      <c r="E120" s="166"/>
      <c r="F120" s="154"/>
      <c r="G120" s="154"/>
      <c r="H120" s="154"/>
      <c r="I120" s="157"/>
      <c r="J120" s="42"/>
      <c r="K120" s="39"/>
    </row>
    <row r="121" spans="1:11" x14ac:dyDescent="0.2">
      <c r="A121" s="151"/>
      <c r="B121" s="160"/>
      <c r="C121" s="33" t="s">
        <v>108</v>
      </c>
      <c r="D121" s="163"/>
      <c r="E121" s="166"/>
      <c r="F121" s="154"/>
      <c r="G121" s="154"/>
      <c r="H121" s="154"/>
      <c r="I121" s="157"/>
      <c r="J121" s="42"/>
      <c r="K121" s="39"/>
    </row>
    <row r="122" spans="1:11" x14ac:dyDescent="0.2">
      <c r="A122" s="151"/>
      <c r="B122" s="160"/>
      <c r="C122" s="33" t="s">
        <v>108</v>
      </c>
      <c r="D122" s="163"/>
      <c r="E122" s="166"/>
      <c r="F122" s="154"/>
      <c r="G122" s="154"/>
      <c r="H122" s="154"/>
      <c r="I122" s="157"/>
      <c r="J122" s="42"/>
      <c r="K122" s="39"/>
    </row>
    <row r="123" spans="1:11" x14ac:dyDescent="0.2">
      <c r="A123" s="152"/>
      <c r="B123" s="161"/>
      <c r="C123" s="33" t="s">
        <v>108</v>
      </c>
      <c r="D123" s="164"/>
      <c r="E123" s="167"/>
      <c r="F123" s="155"/>
      <c r="G123" s="155"/>
      <c r="H123" s="155"/>
      <c r="I123" s="158"/>
      <c r="J123" s="42"/>
      <c r="K123" s="39"/>
    </row>
    <row r="124" spans="1:11" x14ac:dyDescent="0.2">
      <c r="A124" s="150" t="s">
        <v>179</v>
      </c>
      <c r="B124" s="159" t="s">
        <v>107</v>
      </c>
      <c r="C124" s="33" t="s">
        <v>108</v>
      </c>
      <c r="D124" s="162" t="s">
        <v>5</v>
      </c>
      <c r="E124" s="165"/>
      <c r="F124" s="153" t="str">
        <f t="shared" ref="F124" si="14">IFERROR(ROUND(AVERAGE(K124:K128),2),"0")</f>
        <v>0</v>
      </c>
      <c r="G124" s="153">
        <f>ROUND(E124*F124,2)</f>
        <v>0</v>
      </c>
      <c r="H124" s="153">
        <f>ROUND(G124*$D$7,2)</f>
        <v>0</v>
      </c>
      <c r="I124" s="156"/>
      <c r="J124" s="42"/>
      <c r="K124" s="39"/>
    </row>
    <row r="125" spans="1:11" x14ac:dyDescent="0.2">
      <c r="A125" s="151"/>
      <c r="B125" s="160"/>
      <c r="C125" s="33" t="s">
        <v>108</v>
      </c>
      <c r="D125" s="163"/>
      <c r="E125" s="166"/>
      <c r="F125" s="154"/>
      <c r="G125" s="154"/>
      <c r="H125" s="154"/>
      <c r="I125" s="157"/>
      <c r="J125" s="42"/>
      <c r="K125" s="39"/>
    </row>
    <row r="126" spans="1:11" x14ac:dyDescent="0.2">
      <c r="A126" s="151"/>
      <c r="B126" s="160"/>
      <c r="C126" s="33" t="s">
        <v>108</v>
      </c>
      <c r="D126" s="163"/>
      <c r="E126" s="166"/>
      <c r="F126" s="154"/>
      <c r="G126" s="154"/>
      <c r="H126" s="154"/>
      <c r="I126" s="157"/>
      <c r="J126" s="42"/>
      <c r="K126" s="39"/>
    </row>
    <row r="127" spans="1:11" x14ac:dyDescent="0.2">
      <c r="A127" s="151"/>
      <c r="B127" s="160"/>
      <c r="C127" s="33" t="s">
        <v>108</v>
      </c>
      <c r="D127" s="163"/>
      <c r="E127" s="166"/>
      <c r="F127" s="154"/>
      <c r="G127" s="154"/>
      <c r="H127" s="154"/>
      <c r="I127" s="157"/>
      <c r="J127" s="42"/>
      <c r="K127" s="39"/>
    </row>
    <row r="128" spans="1:11" x14ac:dyDescent="0.2">
      <c r="A128" s="152"/>
      <c r="B128" s="161"/>
      <c r="C128" s="33" t="s">
        <v>108</v>
      </c>
      <c r="D128" s="164"/>
      <c r="E128" s="167"/>
      <c r="F128" s="155"/>
      <c r="G128" s="155"/>
      <c r="H128" s="155"/>
      <c r="I128" s="158"/>
      <c r="J128" s="42"/>
      <c r="K128" s="39"/>
    </row>
    <row r="129" spans="1:11" x14ac:dyDescent="0.2">
      <c r="A129" s="150" t="s">
        <v>180</v>
      </c>
      <c r="B129" s="159" t="s">
        <v>107</v>
      </c>
      <c r="C129" s="33" t="s">
        <v>108</v>
      </c>
      <c r="D129" s="162" t="s">
        <v>5</v>
      </c>
      <c r="E129" s="165"/>
      <c r="F129" s="153" t="str">
        <f t="shared" ref="F129" si="15">IFERROR(ROUND(AVERAGE(K129:K133),2),"0")</f>
        <v>0</v>
      </c>
      <c r="G129" s="153">
        <f>ROUND(E129*F129,2)</f>
        <v>0</v>
      </c>
      <c r="H129" s="153">
        <f>ROUND(G129*$D$7,2)</f>
        <v>0</v>
      </c>
      <c r="I129" s="156"/>
      <c r="J129" s="42"/>
      <c r="K129" s="39"/>
    </row>
    <row r="130" spans="1:11" x14ac:dyDescent="0.2">
      <c r="A130" s="151"/>
      <c r="B130" s="160"/>
      <c r="C130" s="33" t="s">
        <v>108</v>
      </c>
      <c r="D130" s="163"/>
      <c r="E130" s="166"/>
      <c r="F130" s="154"/>
      <c r="G130" s="154"/>
      <c r="H130" s="154"/>
      <c r="I130" s="157"/>
      <c r="J130" s="42"/>
      <c r="K130" s="39"/>
    </row>
    <row r="131" spans="1:11" x14ac:dyDescent="0.2">
      <c r="A131" s="151"/>
      <c r="B131" s="160"/>
      <c r="C131" s="33" t="s">
        <v>108</v>
      </c>
      <c r="D131" s="163"/>
      <c r="E131" s="166"/>
      <c r="F131" s="154"/>
      <c r="G131" s="154"/>
      <c r="H131" s="154"/>
      <c r="I131" s="157"/>
      <c r="J131" s="42"/>
      <c r="K131" s="39"/>
    </row>
    <row r="132" spans="1:11" x14ac:dyDescent="0.2">
      <c r="A132" s="151"/>
      <c r="B132" s="160"/>
      <c r="C132" s="33" t="s">
        <v>108</v>
      </c>
      <c r="D132" s="163"/>
      <c r="E132" s="166"/>
      <c r="F132" s="154"/>
      <c r="G132" s="154"/>
      <c r="H132" s="154"/>
      <c r="I132" s="157"/>
      <c r="J132" s="42"/>
      <c r="K132" s="39"/>
    </row>
    <row r="133" spans="1:11" x14ac:dyDescent="0.2">
      <c r="A133" s="152"/>
      <c r="B133" s="161"/>
      <c r="C133" s="33" t="s">
        <v>108</v>
      </c>
      <c r="D133" s="164"/>
      <c r="E133" s="167"/>
      <c r="F133" s="155"/>
      <c r="G133" s="155"/>
      <c r="H133" s="155"/>
      <c r="I133" s="158"/>
      <c r="J133" s="42"/>
      <c r="K133" s="39"/>
    </row>
    <row r="134" spans="1:11" x14ac:dyDescent="0.2">
      <c r="A134" s="150" t="s">
        <v>181</v>
      </c>
      <c r="B134" s="159" t="s">
        <v>107</v>
      </c>
      <c r="C134" s="33" t="s">
        <v>108</v>
      </c>
      <c r="D134" s="162" t="s">
        <v>5</v>
      </c>
      <c r="E134" s="165"/>
      <c r="F134" s="153" t="str">
        <f t="shared" ref="F134" si="16">IFERROR(ROUND(AVERAGE(K134:K138),2),"0")</f>
        <v>0</v>
      </c>
      <c r="G134" s="153">
        <f>ROUND(E134*F134,2)</f>
        <v>0</v>
      </c>
      <c r="H134" s="153">
        <f>ROUND(G134*$D$7,2)</f>
        <v>0</v>
      </c>
      <c r="I134" s="156"/>
      <c r="J134" s="42"/>
      <c r="K134" s="39"/>
    </row>
    <row r="135" spans="1:11" x14ac:dyDescent="0.2">
      <c r="A135" s="151"/>
      <c r="B135" s="160"/>
      <c r="C135" s="33" t="s">
        <v>108</v>
      </c>
      <c r="D135" s="163"/>
      <c r="E135" s="166"/>
      <c r="F135" s="154"/>
      <c r="G135" s="154"/>
      <c r="H135" s="154"/>
      <c r="I135" s="157"/>
      <c r="J135" s="42"/>
      <c r="K135" s="39"/>
    </row>
    <row r="136" spans="1:11" x14ac:dyDescent="0.2">
      <c r="A136" s="151"/>
      <c r="B136" s="160"/>
      <c r="C136" s="33" t="s">
        <v>108</v>
      </c>
      <c r="D136" s="163"/>
      <c r="E136" s="166"/>
      <c r="F136" s="154"/>
      <c r="G136" s="154"/>
      <c r="H136" s="154"/>
      <c r="I136" s="157"/>
      <c r="J136" s="42"/>
      <c r="K136" s="39"/>
    </row>
    <row r="137" spans="1:11" x14ac:dyDescent="0.2">
      <c r="A137" s="151"/>
      <c r="B137" s="160"/>
      <c r="C137" s="33" t="s">
        <v>108</v>
      </c>
      <c r="D137" s="163"/>
      <c r="E137" s="166"/>
      <c r="F137" s="154"/>
      <c r="G137" s="154"/>
      <c r="H137" s="154"/>
      <c r="I137" s="157"/>
      <c r="J137" s="42"/>
      <c r="K137" s="39"/>
    </row>
    <row r="138" spans="1:11" x14ac:dyDescent="0.2">
      <c r="A138" s="152"/>
      <c r="B138" s="161"/>
      <c r="C138" s="33" t="s">
        <v>108</v>
      </c>
      <c r="D138" s="164"/>
      <c r="E138" s="167"/>
      <c r="F138" s="155"/>
      <c r="G138" s="155"/>
      <c r="H138" s="155"/>
      <c r="I138" s="158"/>
      <c r="J138" s="42"/>
      <c r="K138" s="39"/>
    </row>
    <row r="139" spans="1:11" x14ac:dyDescent="0.2">
      <c r="A139" s="150" t="s">
        <v>182</v>
      </c>
      <c r="B139" s="159" t="s">
        <v>107</v>
      </c>
      <c r="C139" s="33" t="s">
        <v>108</v>
      </c>
      <c r="D139" s="162" t="s">
        <v>5</v>
      </c>
      <c r="E139" s="165"/>
      <c r="F139" s="153" t="str">
        <f t="shared" ref="F139" si="17">IFERROR(ROUND(AVERAGE(K139:K143),2),"0")</f>
        <v>0</v>
      </c>
      <c r="G139" s="153">
        <f>ROUND(E139*F139,2)</f>
        <v>0</v>
      </c>
      <c r="H139" s="153">
        <f>ROUND(G139*$D$7,2)</f>
        <v>0</v>
      </c>
      <c r="I139" s="156"/>
      <c r="J139" s="42"/>
      <c r="K139" s="39"/>
    </row>
    <row r="140" spans="1:11" x14ac:dyDescent="0.2">
      <c r="A140" s="151"/>
      <c r="B140" s="160"/>
      <c r="C140" s="33" t="s">
        <v>108</v>
      </c>
      <c r="D140" s="163"/>
      <c r="E140" s="166"/>
      <c r="F140" s="154"/>
      <c r="G140" s="154"/>
      <c r="H140" s="154"/>
      <c r="I140" s="157"/>
      <c r="J140" s="42"/>
      <c r="K140" s="39"/>
    </row>
    <row r="141" spans="1:11" x14ac:dyDescent="0.2">
      <c r="A141" s="151"/>
      <c r="B141" s="160"/>
      <c r="C141" s="33" t="s">
        <v>108</v>
      </c>
      <c r="D141" s="163"/>
      <c r="E141" s="166"/>
      <c r="F141" s="154"/>
      <c r="G141" s="154"/>
      <c r="H141" s="154"/>
      <c r="I141" s="157"/>
      <c r="J141" s="42"/>
      <c r="K141" s="39"/>
    </row>
    <row r="142" spans="1:11" x14ac:dyDescent="0.2">
      <c r="A142" s="151"/>
      <c r="B142" s="160"/>
      <c r="C142" s="33" t="s">
        <v>108</v>
      </c>
      <c r="D142" s="163"/>
      <c r="E142" s="166"/>
      <c r="F142" s="154"/>
      <c r="G142" s="154"/>
      <c r="H142" s="154"/>
      <c r="I142" s="157"/>
      <c r="J142" s="42"/>
      <c r="K142" s="39"/>
    </row>
    <row r="143" spans="1:11" x14ac:dyDescent="0.2">
      <c r="A143" s="152"/>
      <c r="B143" s="161"/>
      <c r="C143" s="33" t="s">
        <v>108</v>
      </c>
      <c r="D143" s="164"/>
      <c r="E143" s="167"/>
      <c r="F143" s="155"/>
      <c r="G143" s="155"/>
      <c r="H143" s="155"/>
      <c r="I143" s="158"/>
      <c r="J143" s="42"/>
      <c r="K143" s="39"/>
    </row>
    <row r="144" spans="1:11" x14ac:dyDescent="0.2">
      <c r="A144" s="150" t="s">
        <v>183</v>
      </c>
      <c r="B144" s="159" t="s">
        <v>107</v>
      </c>
      <c r="C144" s="33" t="s">
        <v>108</v>
      </c>
      <c r="D144" s="162" t="s">
        <v>5</v>
      </c>
      <c r="E144" s="165"/>
      <c r="F144" s="153" t="str">
        <f t="shared" ref="F144" si="18">IFERROR(ROUND(AVERAGE(K144:K148),2),"0")</f>
        <v>0</v>
      </c>
      <c r="G144" s="153">
        <f>ROUND(E144*F144,2)</f>
        <v>0</v>
      </c>
      <c r="H144" s="153">
        <f>ROUND(G144*$D$7,2)</f>
        <v>0</v>
      </c>
      <c r="I144" s="156"/>
      <c r="J144" s="42"/>
      <c r="K144" s="39"/>
    </row>
    <row r="145" spans="1:11" x14ac:dyDescent="0.2">
      <c r="A145" s="151"/>
      <c r="B145" s="160"/>
      <c r="C145" s="33" t="s">
        <v>108</v>
      </c>
      <c r="D145" s="163"/>
      <c r="E145" s="166"/>
      <c r="F145" s="154"/>
      <c r="G145" s="154"/>
      <c r="H145" s="154"/>
      <c r="I145" s="157"/>
      <c r="J145" s="42"/>
      <c r="K145" s="39"/>
    </row>
    <row r="146" spans="1:11" x14ac:dyDescent="0.2">
      <c r="A146" s="151"/>
      <c r="B146" s="160"/>
      <c r="C146" s="33" t="s">
        <v>108</v>
      </c>
      <c r="D146" s="163"/>
      <c r="E146" s="166"/>
      <c r="F146" s="154"/>
      <c r="G146" s="154"/>
      <c r="H146" s="154"/>
      <c r="I146" s="157"/>
      <c r="J146" s="42"/>
      <c r="K146" s="39"/>
    </row>
    <row r="147" spans="1:11" x14ac:dyDescent="0.2">
      <c r="A147" s="151"/>
      <c r="B147" s="160"/>
      <c r="C147" s="33" t="s">
        <v>108</v>
      </c>
      <c r="D147" s="163"/>
      <c r="E147" s="166"/>
      <c r="F147" s="154"/>
      <c r="G147" s="154"/>
      <c r="H147" s="154"/>
      <c r="I147" s="157"/>
      <c r="J147" s="42"/>
      <c r="K147" s="39"/>
    </row>
    <row r="148" spans="1:11" x14ac:dyDescent="0.2">
      <c r="A148" s="152"/>
      <c r="B148" s="161"/>
      <c r="C148" s="33" t="s">
        <v>108</v>
      </c>
      <c r="D148" s="164"/>
      <c r="E148" s="167"/>
      <c r="F148" s="155"/>
      <c r="G148" s="155"/>
      <c r="H148" s="155"/>
      <c r="I148" s="158"/>
      <c r="J148" s="42"/>
      <c r="K148" s="39"/>
    </row>
    <row r="149" spans="1:11" x14ac:dyDescent="0.2">
      <c r="A149" s="150" t="s">
        <v>184</v>
      </c>
      <c r="B149" s="159" t="s">
        <v>107</v>
      </c>
      <c r="C149" s="33" t="s">
        <v>108</v>
      </c>
      <c r="D149" s="162" t="s">
        <v>5</v>
      </c>
      <c r="E149" s="165"/>
      <c r="F149" s="153" t="str">
        <f t="shared" ref="F149" si="19">IFERROR(ROUND(AVERAGE(K149:K153),2),"0")</f>
        <v>0</v>
      </c>
      <c r="G149" s="153">
        <f>ROUND(E149*F149,2)</f>
        <v>0</v>
      </c>
      <c r="H149" s="153">
        <f>ROUND(G149*$D$7,2)</f>
        <v>0</v>
      </c>
      <c r="I149" s="156"/>
      <c r="J149" s="42"/>
      <c r="K149" s="39"/>
    </row>
    <row r="150" spans="1:11" x14ac:dyDescent="0.2">
      <c r="A150" s="151"/>
      <c r="B150" s="160"/>
      <c r="C150" s="33" t="s">
        <v>108</v>
      </c>
      <c r="D150" s="163"/>
      <c r="E150" s="166"/>
      <c r="F150" s="154"/>
      <c r="G150" s="154"/>
      <c r="H150" s="154"/>
      <c r="I150" s="157"/>
      <c r="J150" s="42"/>
      <c r="K150" s="39"/>
    </row>
    <row r="151" spans="1:11" x14ac:dyDescent="0.2">
      <c r="A151" s="151"/>
      <c r="B151" s="160"/>
      <c r="C151" s="33" t="s">
        <v>108</v>
      </c>
      <c r="D151" s="163"/>
      <c r="E151" s="166"/>
      <c r="F151" s="154"/>
      <c r="G151" s="154"/>
      <c r="H151" s="154"/>
      <c r="I151" s="157"/>
      <c r="J151" s="42"/>
      <c r="K151" s="39"/>
    </row>
    <row r="152" spans="1:11" x14ac:dyDescent="0.2">
      <c r="A152" s="151"/>
      <c r="B152" s="160"/>
      <c r="C152" s="33" t="s">
        <v>108</v>
      </c>
      <c r="D152" s="163"/>
      <c r="E152" s="166"/>
      <c r="F152" s="154"/>
      <c r="G152" s="154"/>
      <c r="H152" s="154"/>
      <c r="I152" s="157"/>
      <c r="J152" s="42"/>
      <c r="K152" s="39"/>
    </row>
    <row r="153" spans="1:11" x14ac:dyDescent="0.2">
      <c r="A153" s="152"/>
      <c r="B153" s="161"/>
      <c r="C153" s="33" t="s">
        <v>108</v>
      </c>
      <c r="D153" s="164"/>
      <c r="E153" s="167"/>
      <c r="F153" s="155"/>
      <c r="G153" s="155"/>
      <c r="H153" s="155"/>
      <c r="I153" s="158"/>
      <c r="J153" s="42"/>
      <c r="K153" s="39"/>
    </row>
    <row r="154" spans="1:11" x14ac:dyDescent="0.2">
      <c r="A154" s="150" t="s">
        <v>185</v>
      </c>
      <c r="B154" s="159" t="s">
        <v>107</v>
      </c>
      <c r="C154" s="33" t="s">
        <v>108</v>
      </c>
      <c r="D154" s="162" t="s">
        <v>5</v>
      </c>
      <c r="E154" s="165"/>
      <c r="F154" s="153" t="str">
        <f t="shared" ref="F154" si="20">IFERROR(ROUND(AVERAGE(K154:K158),2),"0")</f>
        <v>0</v>
      </c>
      <c r="G154" s="153">
        <f>ROUND(E154*F154,2)</f>
        <v>0</v>
      </c>
      <c r="H154" s="153">
        <f>ROUND(G154*$D$7,2)</f>
        <v>0</v>
      </c>
      <c r="I154" s="156"/>
      <c r="J154" s="42"/>
      <c r="K154" s="39"/>
    </row>
    <row r="155" spans="1:11" x14ac:dyDescent="0.2">
      <c r="A155" s="151"/>
      <c r="B155" s="160"/>
      <c r="C155" s="33" t="s">
        <v>108</v>
      </c>
      <c r="D155" s="163"/>
      <c r="E155" s="166"/>
      <c r="F155" s="154"/>
      <c r="G155" s="154"/>
      <c r="H155" s="154"/>
      <c r="I155" s="157"/>
      <c r="J155" s="42"/>
      <c r="K155" s="39"/>
    </row>
    <row r="156" spans="1:11" x14ac:dyDescent="0.2">
      <c r="A156" s="151"/>
      <c r="B156" s="160"/>
      <c r="C156" s="33" t="s">
        <v>108</v>
      </c>
      <c r="D156" s="163"/>
      <c r="E156" s="166"/>
      <c r="F156" s="154"/>
      <c r="G156" s="154"/>
      <c r="H156" s="154"/>
      <c r="I156" s="157"/>
      <c r="J156" s="42"/>
      <c r="K156" s="39"/>
    </row>
    <row r="157" spans="1:11" x14ac:dyDescent="0.2">
      <c r="A157" s="151"/>
      <c r="B157" s="160"/>
      <c r="C157" s="33" t="s">
        <v>108</v>
      </c>
      <c r="D157" s="163"/>
      <c r="E157" s="166"/>
      <c r="F157" s="154"/>
      <c r="G157" s="154"/>
      <c r="H157" s="154"/>
      <c r="I157" s="157"/>
      <c r="J157" s="42"/>
      <c r="K157" s="39"/>
    </row>
    <row r="158" spans="1:11" x14ac:dyDescent="0.2">
      <c r="A158" s="152"/>
      <c r="B158" s="161"/>
      <c r="C158" s="33" t="s">
        <v>108</v>
      </c>
      <c r="D158" s="164"/>
      <c r="E158" s="167"/>
      <c r="F158" s="155"/>
      <c r="G158" s="155"/>
      <c r="H158" s="155"/>
      <c r="I158" s="158"/>
      <c r="J158" s="42"/>
      <c r="K158" s="39"/>
    </row>
    <row r="159" spans="1:11" x14ac:dyDescent="0.2">
      <c r="A159" s="150" t="s">
        <v>186</v>
      </c>
      <c r="B159" s="159" t="s">
        <v>107</v>
      </c>
      <c r="C159" s="33" t="s">
        <v>108</v>
      </c>
      <c r="D159" s="162" t="s">
        <v>5</v>
      </c>
      <c r="E159" s="165"/>
      <c r="F159" s="153" t="str">
        <f t="shared" ref="F159" si="21">IFERROR(ROUND(AVERAGE(K159:K163),2),"0")</f>
        <v>0</v>
      </c>
      <c r="G159" s="153">
        <f>ROUND(E159*F159,2)</f>
        <v>0</v>
      </c>
      <c r="H159" s="153">
        <f>ROUND(G159*$D$7,2)</f>
        <v>0</v>
      </c>
      <c r="I159" s="156"/>
      <c r="J159" s="42"/>
      <c r="K159" s="39"/>
    </row>
    <row r="160" spans="1:11" x14ac:dyDescent="0.2">
      <c r="A160" s="151"/>
      <c r="B160" s="160"/>
      <c r="C160" s="33" t="s">
        <v>108</v>
      </c>
      <c r="D160" s="163"/>
      <c r="E160" s="166"/>
      <c r="F160" s="154"/>
      <c r="G160" s="154"/>
      <c r="H160" s="154"/>
      <c r="I160" s="157"/>
      <c r="J160" s="42"/>
      <c r="K160" s="39"/>
    </row>
    <row r="161" spans="1:11" x14ac:dyDescent="0.2">
      <c r="A161" s="151"/>
      <c r="B161" s="160"/>
      <c r="C161" s="33" t="s">
        <v>108</v>
      </c>
      <c r="D161" s="163"/>
      <c r="E161" s="166"/>
      <c r="F161" s="154"/>
      <c r="G161" s="154"/>
      <c r="H161" s="154"/>
      <c r="I161" s="157"/>
      <c r="J161" s="42"/>
      <c r="K161" s="39"/>
    </row>
    <row r="162" spans="1:11" x14ac:dyDescent="0.2">
      <c r="A162" s="151"/>
      <c r="B162" s="160"/>
      <c r="C162" s="33" t="s">
        <v>108</v>
      </c>
      <c r="D162" s="163"/>
      <c r="E162" s="166"/>
      <c r="F162" s="154"/>
      <c r="G162" s="154"/>
      <c r="H162" s="154"/>
      <c r="I162" s="157"/>
      <c r="J162" s="42"/>
      <c r="K162" s="39"/>
    </row>
    <row r="163" spans="1:11" x14ac:dyDescent="0.2">
      <c r="A163" s="152"/>
      <c r="B163" s="161"/>
      <c r="C163" s="33" t="s">
        <v>108</v>
      </c>
      <c r="D163" s="164"/>
      <c r="E163" s="167"/>
      <c r="F163" s="155"/>
      <c r="G163" s="155"/>
      <c r="H163" s="155"/>
      <c r="I163" s="158"/>
      <c r="J163" s="42"/>
      <c r="K163" s="39"/>
    </row>
    <row r="164" spans="1:11" ht="12.75" customHeight="1" x14ac:dyDescent="0.2">
      <c r="A164" s="34" t="s">
        <v>93</v>
      </c>
      <c r="B164" s="174" t="s">
        <v>80</v>
      </c>
      <c r="C164" s="175"/>
      <c r="D164" s="175"/>
      <c r="E164" s="175"/>
      <c r="F164" s="176"/>
      <c r="G164" s="97">
        <f>SUM(G165,G172,G179,G186,G193,G200,G207,G214,G221,G228)</f>
        <v>0</v>
      </c>
      <c r="H164" s="97">
        <f>SUM(H165,H172,H179,H186,H193,H200,H207,H214,H221,H228)</f>
        <v>0</v>
      </c>
      <c r="I164" s="41"/>
      <c r="J164" s="28"/>
    </row>
    <row r="165" spans="1:11" ht="12.75" customHeight="1" x14ac:dyDescent="0.2">
      <c r="A165" s="168" t="s">
        <v>94</v>
      </c>
      <c r="B165" s="171" t="s">
        <v>144</v>
      </c>
      <c r="C165" s="103" t="s">
        <v>145</v>
      </c>
      <c r="D165" s="105"/>
      <c r="E165" s="106"/>
      <c r="F165" s="100"/>
      <c r="G165" s="98">
        <f>SUM(G166:G171)</f>
        <v>0</v>
      </c>
      <c r="H165" s="98">
        <f>ROUND(G165*$D$7,2)</f>
        <v>0</v>
      </c>
      <c r="I165" s="171"/>
    </row>
    <row r="166" spans="1:11" x14ac:dyDescent="0.2">
      <c r="A166" s="169"/>
      <c r="B166" s="172"/>
      <c r="C166" s="104" t="s">
        <v>146</v>
      </c>
      <c r="D166" s="43"/>
      <c r="E166" s="44"/>
      <c r="F166" s="39"/>
      <c r="G166" s="100">
        <f t="shared" ref="G166:G171" si="22">ROUND(E166*F166,2)</f>
        <v>0</v>
      </c>
      <c r="H166" s="45"/>
      <c r="I166" s="172"/>
    </row>
    <row r="167" spans="1:11" ht="13.5" customHeight="1" x14ac:dyDescent="0.2">
      <c r="A167" s="169"/>
      <c r="B167" s="172"/>
      <c r="C167" s="104" t="s">
        <v>147</v>
      </c>
      <c r="D167" s="43"/>
      <c r="E167" s="44"/>
      <c r="F167" s="39"/>
      <c r="G167" s="100">
        <f t="shared" si="22"/>
        <v>0</v>
      </c>
      <c r="H167" s="45"/>
      <c r="I167" s="172"/>
    </row>
    <row r="168" spans="1:11" x14ac:dyDescent="0.2">
      <c r="A168" s="169"/>
      <c r="B168" s="172"/>
      <c r="C168" s="104" t="s">
        <v>148</v>
      </c>
      <c r="D168" s="43"/>
      <c r="E168" s="44"/>
      <c r="F168" s="39"/>
      <c r="G168" s="100">
        <f t="shared" si="22"/>
        <v>0</v>
      </c>
      <c r="H168" s="45"/>
      <c r="I168" s="172"/>
    </row>
    <row r="169" spans="1:11" x14ac:dyDescent="0.2">
      <c r="A169" s="169"/>
      <c r="B169" s="172"/>
      <c r="C169" s="104" t="s">
        <v>149</v>
      </c>
      <c r="D169" s="43"/>
      <c r="E169" s="44"/>
      <c r="F169" s="39"/>
      <c r="G169" s="100">
        <f t="shared" si="22"/>
        <v>0</v>
      </c>
      <c r="H169" s="45"/>
      <c r="I169" s="172"/>
    </row>
    <row r="170" spans="1:11" x14ac:dyDescent="0.2">
      <c r="A170" s="169"/>
      <c r="B170" s="172"/>
      <c r="C170" s="45" t="s">
        <v>150</v>
      </c>
      <c r="D170" s="43"/>
      <c r="E170" s="44"/>
      <c r="F170" s="39"/>
      <c r="G170" s="100">
        <f t="shared" si="22"/>
        <v>0</v>
      </c>
      <c r="H170" s="45"/>
      <c r="I170" s="172"/>
    </row>
    <row r="171" spans="1:11" x14ac:dyDescent="0.2">
      <c r="A171" s="170"/>
      <c r="B171" s="173"/>
      <c r="C171" s="45" t="s">
        <v>150</v>
      </c>
      <c r="D171" s="43"/>
      <c r="E171" s="44"/>
      <c r="F171" s="39"/>
      <c r="G171" s="100">
        <f t="shared" si="22"/>
        <v>0</v>
      </c>
      <c r="H171" s="45"/>
      <c r="I171" s="173"/>
    </row>
    <row r="172" spans="1:11" ht="12.75" customHeight="1" x14ac:dyDescent="0.2">
      <c r="A172" s="168" t="s">
        <v>95</v>
      </c>
      <c r="B172" s="171" t="s">
        <v>144</v>
      </c>
      <c r="C172" s="103" t="s">
        <v>145</v>
      </c>
      <c r="D172" s="105"/>
      <c r="E172" s="106"/>
      <c r="F172" s="100"/>
      <c r="G172" s="98">
        <f>SUM(G173:G178)</f>
        <v>0</v>
      </c>
      <c r="H172" s="98">
        <f>ROUND(G172*$D$7,2)</f>
        <v>0</v>
      </c>
      <c r="I172" s="171"/>
    </row>
    <row r="173" spans="1:11" x14ac:dyDescent="0.2">
      <c r="A173" s="169"/>
      <c r="B173" s="172"/>
      <c r="C173" s="104" t="s">
        <v>146</v>
      </c>
      <c r="D173" s="43"/>
      <c r="E173" s="44"/>
      <c r="F173" s="39"/>
      <c r="G173" s="100">
        <f t="shared" ref="G173:G178" si="23">ROUND(E173*F173,2)</f>
        <v>0</v>
      </c>
      <c r="H173" s="45"/>
      <c r="I173" s="172"/>
    </row>
    <row r="174" spans="1:11" x14ac:dyDescent="0.2">
      <c r="A174" s="169"/>
      <c r="B174" s="172"/>
      <c r="C174" s="104" t="s">
        <v>147</v>
      </c>
      <c r="D174" s="43"/>
      <c r="E174" s="44"/>
      <c r="F174" s="39"/>
      <c r="G174" s="100">
        <f t="shared" si="23"/>
        <v>0</v>
      </c>
      <c r="H174" s="45"/>
      <c r="I174" s="172"/>
    </row>
    <row r="175" spans="1:11" x14ac:dyDescent="0.2">
      <c r="A175" s="169"/>
      <c r="B175" s="172"/>
      <c r="C175" s="104" t="s">
        <v>148</v>
      </c>
      <c r="D175" s="43"/>
      <c r="E175" s="44"/>
      <c r="F175" s="39"/>
      <c r="G175" s="100">
        <f t="shared" si="23"/>
        <v>0</v>
      </c>
      <c r="H175" s="45"/>
      <c r="I175" s="172"/>
    </row>
    <row r="176" spans="1:11" x14ac:dyDescent="0.2">
      <c r="A176" s="169"/>
      <c r="B176" s="172"/>
      <c r="C176" s="104" t="s">
        <v>149</v>
      </c>
      <c r="D176" s="43"/>
      <c r="E176" s="44"/>
      <c r="F176" s="39"/>
      <c r="G176" s="100">
        <f t="shared" si="23"/>
        <v>0</v>
      </c>
      <c r="H176" s="45"/>
      <c r="I176" s="172"/>
    </row>
    <row r="177" spans="1:9" x14ac:dyDescent="0.2">
      <c r="A177" s="169"/>
      <c r="B177" s="172"/>
      <c r="C177" s="45" t="s">
        <v>150</v>
      </c>
      <c r="D177" s="43"/>
      <c r="E177" s="44"/>
      <c r="F177" s="39"/>
      <c r="G177" s="100">
        <f t="shared" si="23"/>
        <v>0</v>
      </c>
      <c r="H177" s="45"/>
      <c r="I177" s="172"/>
    </row>
    <row r="178" spans="1:9" x14ac:dyDescent="0.2">
      <c r="A178" s="170"/>
      <c r="B178" s="173"/>
      <c r="C178" s="45" t="s">
        <v>150</v>
      </c>
      <c r="D178" s="43"/>
      <c r="E178" s="44"/>
      <c r="F178" s="39"/>
      <c r="G178" s="100">
        <f t="shared" si="23"/>
        <v>0</v>
      </c>
      <c r="H178" s="45"/>
      <c r="I178" s="173"/>
    </row>
    <row r="179" spans="1:9" ht="12.75" customHeight="1" x14ac:dyDescent="0.2">
      <c r="A179" s="168" t="s">
        <v>96</v>
      </c>
      <c r="B179" s="171" t="s">
        <v>144</v>
      </c>
      <c r="C179" s="103" t="s">
        <v>145</v>
      </c>
      <c r="D179" s="105"/>
      <c r="E179" s="106"/>
      <c r="F179" s="100"/>
      <c r="G179" s="98">
        <f>SUM(G180:G185)</f>
        <v>0</v>
      </c>
      <c r="H179" s="98">
        <f>ROUND(G179*$D$7,2)</f>
        <v>0</v>
      </c>
      <c r="I179" s="171"/>
    </row>
    <row r="180" spans="1:9" x14ac:dyDescent="0.2">
      <c r="A180" s="169"/>
      <c r="B180" s="172"/>
      <c r="C180" s="104" t="s">
        <v>146</v>
      </c>
      <c r="D180" s="43"/>
      <c r="E180" s="44"/>
      <c r="F180" s="39"/>
      <c r="G180" s="100">
        <f t="shared" ref="G180:G185" si="24">ROUND(E180*F180,2)</f>
        <v>0</v>
      </c>
      <c r="H180" s="45"/>
      <c r="I180" s="172"/>
    </row>
    <row r="181" spans="1:9" x14ac:dyDescent="0.2">
      <c r="A181" s="169"/>
      <c r="B181" s="172"/>
      <c r="C181" s="104" t="s">
        <v>147</v>
      </c>
      <c r="D181" s="43"/>
      <c r="E181" s="44"/>
      <c r="F181" s="39"/>
      <c r="G181" s="100">
        <f t="shared" si="24"/>
        <v>0</v>
      </c>
      <c r="H181" s="45"/>
      <c r="I181" s="172"/>
    </row>
    <row r="182" spans="1:9" x14ac:dyDescent="0.2">
      <c r="A182" s="169"/>
      <c r="B182" s="172"/>
      <c r="C182" s="104" t="s">
        <v>148</v>
      </c>
      <c r="D182" s="43"/>
      <c r="E182" s="44"/>
      <c r="F182" s="39"/>
      <c r="G182" s="100">
        <f t="shared" si="24"/>
        <v>0</v>
      </c>
      <c r="H182" s="45"/>
      <c r="I182" s="172"/>
    </row>
    <row r="183" spans="1:9" x14ac:dyDescent="0.2">
      <c r="A183" s="169"/>
      <c r="B183" s="172"/>
      <c r="C183" s="104" t="s">
        <v>149</v>
      </c>
      <c r="D183" s="43"/>
      <c r="E183" s="44"/>
      <c r="F183" s="39"/>
      <c r="G183" s="100">
        <f t="shared" si="24"/>
        <v>0</v>
      </c>
      <c r="H183" s="45"/>
      <c r="I183" s="172"/>
    </row>
    <row r="184" spans="1:9" x14ac:dyDescent="0.2">
      <c r="A184" s="169"/>
      <c r="B184" s="172"/>
      <c r="C184" s="45" t="s">
        <v>150</v>
      </c>
      <c r="D184" s="43"/>
      <c r="E184" s="44"/>
      <c r="F184" s="39"/>
      <c r="G184" s="100">
        <f t="shared" si="24"/>
        <v>0</v>
      </c>
      <c r="H184" s="45"/>
      <c r="I184" s="172"/>
    </row>
    <row r="185" spans="1:9" x14ac:dyDescent="0.2">
      <c r="A185" s="170"/>
      <c r="B185" s="173"/>
      <c r="C185" s="45" t="s">
        <v>150</v>
      </c>
      <c r="D185" s="43"/>
      <c r="E185" s="44"/>
      <c r="F185" s="39"/>
      <c r="G185" s="100">
        <f t="shared" si="24"/>
        <v>0</v>
      </c>
      <c r="H185" s="45"/>
      <c r="I185" s="173"/>
    </row>
    <row r="186" spans="1:9" ht="12.75" customHeight="1" x14ac:dyDescent="0.2">
      <c r="A186" s="168" t="s">
        <v>97</v>
      </c>
      <c r="B186" s="171" t="s">
        <v>144</v>
      </c>
      <c r="C186" s="103" t="s">
        <v>145</v>
      </c>
      <c r="D186" s="105"/>
      <c r="E186" s="106"/>
      <c r="F186" s="100"/>
      <c r="G186" s="98">
        <f>SUM(G187:G192)</f>
        <v>0</v>
      </c>
      <c r="H186" s="98">
        <f>ROUND(G186*$D$7,2)</f>
        <v>0</v>
      </c>
      <c r="I186" s="171"/>
    </row>
    <row r="187" spans="1:9" ht="12.75" customHeight="1" x14ac:dyDescent="0.2">
      <c r="A187" s="169"/>
      <c r="B187" s="172"/>
      <c r="C187" s="104" t="s">
        <v>146</v>
      </c>
      <c r="D187" s="43"/>
      <c r="E187" s="44"/>
      <c r="F187" s="39"/>
      <c r="G187" s="100">
        <f t="shared" ref="G187:G192" si="25">ROUND(E187*F187,2)</f>
        <v>0</v>
      </c>
      <c r="H187" s="45"/>
      <c r="I187" s="172"/>
    </row>
    <row r="188" spans="1:9" ht="12.75" customHeight="1" x14ac:dyDescent="0.2">
      <c r="A188" s="169"/>
      <c r="B188" s="172"/>
      <c r="C188" s="104" t="s">
        <v>147</v>
      </c>
      <c r="D188" s="43"/>
      <c r="E188" s="44"/>
      <c r="F188" s="39"/>
      <c r="G188" s="100">
        <f t="shared" si="25"/>
        <v>0</v>
      </c>
      <c r="H188" s="45"/>
      <c r="I188" s="172"/>
    </row>
    <row r="189" spans="1:9" ht="12.75" customHeight="1" x14ac:dyDescent="0.2">
      <c r="A189" s="169"/>
      <c r="B189" s="172"/>
      <c r="C189" s="104" t="s">
        <v>148</v>
      </c>
      <c r="D189" s="43"/>
      <c r="E189" s="44"/>
      <c r="F189" s="39"/>
      <c r="G189" s="100">
        <f t="shared" si="25"/>
        <v>0</v>
      </c>
      <c r="H189" s="45"/>
      <c r="I189" s="172"/>
    </row>
    <row r="190" spans="1:9" ht="12.75" customHeight="1" x14ac:dyDescent="0.2">
      <c r="A190" s="169"/>
      <c r="B190" s="172"/>
      <c r="C190" s="104" t="s">
        <v>149</v>
      </c>
      <c r="D190" s="43"/>
      <c r="E190" s="44"/>
      <c r="F190" s="39"/>
      <c r="G190" s="100">
        <f t="shared" si="25"/>
        <v>0</v>
      </c>
      <c r="H190" s="45"/>
      <c r="I190" s="172"/>
    </row>
    <row r="191" spans="1:9" ht="12.75" customHeight="1" x14ac:dyDescent="0.2">
      <c r="A191" s="169"/>
      <c r="B191" s="172"/>
      <c r="C191" s="45" t="s">
        <v>150</v>
      </c>
      <c r="D191" s="43"/>
      <c r="E191" s="44"/>
      <c r="F191" s="39"/>
      <c r="G191" s="100">
        <f t="shared" si="25"/>
        <v>0</v>
      </c>
      <c r="H191" s="45"/>
      <c r="I191" s="172"/>
    </row>
    <row r="192" spans="1:9" ht="12.75" customHeight="1" x14ac:dyDescent="0.2">
      <c r="A192" s="170"/>
      <c r="B192" s="173"/>
      <c r="C192" s="45" t="s">
        <v>150</v>
      </c>
      <c r="D192" s="43"/>
      <c r="E192" s="44"/>
      <c r="F192" s="39"/>
      <c r="G192" s="100">
        <f t="shared" si="25"/>
        <v>0</v>
      </c>
      <c r="H192" s="45"/>
      <c r="I192" s="173"/>
    </row>
    <row r="193" spans="1:9" ht="12.75" customHeight="1" x14ac:dyDescent="0.2">
      <c r="A193" s="168" t="s">
        <v>98</v>
      </c>
      <c r="B193" s="171" t="s">
        <v>144</v>
      </c>
      <c r="C193" s="103" t="s">
        <v>145</v>
      </c>
      <c r="D193" s="105"/>
      <c r="E193" s="106"/>
      <c r="F193" s="100"/>
      <c r="G193" s="98">
        <f>SUM(G194:G199)</f>
        <v>0</v>
      </c>
      <c r="H193" s="98">
        <f>ROUND(G193*$D$7,2)</f>
        <v>0</v>
      </c>
      <c r="I193" s="171"/>
    </row>
    <row r="194" spans="1:9" ht="12.75" customHeight="1" x14ac:dyDescent="0.2">
      <c r="A194" s="169"/>
      <c r="B194" s="172"/>
      <c r="C194" s="104" t="s">
        <v>146</v>
      </c>
      <c r="D194" s="43"/>
      <c r="E194" s="44"/>
      <c r="F194" s="39"/>
      <c r="G194" s="100">
        <f t="shared" ref="G194:G199" si="26">ROUND(E194*F194,2)</f>
        <v>0</v>
      </c>
      <c r="H194" s="45"/>
      <c r="I194" s="172"/>
    </row>
    <row r="195" spans="1:9" ht="12.75" customHeight="1" x14ac:dyDescent="0.2">
      <c r="A195" s="169"/>
      <c r="B195" s="172"/>
      <c r="C195" s="104" t="s">
        <v>147</v>
      </c>
      <c r="D195" s="43"/>
      <c r="E195" s="44"/>
      <c r="F195" s="39"/>
      <c r="G195" s="100">
        <f t="shared" si="26"/>
        <v>0</v>
      </c>
      <c r="H195" s="45"/>
      <c r="I195" s="172"/>
    </row>
    <row r="196" spans="1:9" ht="12.75" customHeight="1" x14ac:dyDescent="0.2">
      <c r="A196" s="169"/>
      <c r="B196" s="172"/>
      <c r="C196" s="104" t="s">
        <v>148</v>
      </c>
      <c r="D196" s="43"/>
      <c r="E196" s="44"/>
      <c r="F196" s="39"/>
      <c r="G196" s="100">
        <f t="shared" si="26"/>
        <v>0</v>
      </c>
      <c r="H196" s="45"/>
      <c r="I196" s="172"/>
    </row>
    <row r="197" spans="1:9" ht="12.75" customHeight="1" x14ac:dyDescent="0.2">
      <c r="A197" s="169"/>
      <c r="B197" s="172"/>
      <c r="C197" s="104" t="s">
        <v>149</v>
      </c>
      <c r="D197" s="43"/>
      <c r="E197" s="44"/>
      <c r="F197" s="39"/>
      <c r="G197" s="100">
        <f t="shared" si="26"/>
        <v>0</v>
      </c>
      <c r="H197" s="45"/>
      <c r="I197" s="172"/>
    </row>
    <row r="198" spans="1:9" ht="12.75" customHeight="1" x14ac:dyDescent="0.2">
      <c r="A198" s="169"/>
      <c r="B198" s="172"/>
      <c r="C198" s="45" t="s">
        <v>150</v>
      </c>
      <c r="D198" s="43"/>
      <c r="E198" s="44"/>
      <c r="F198" s="39"/>
      <c r="G198" s="100">
        <f t="shared" si="26"/>
        <v>0</v>
      </c>
      <c r="H198" s="45"/>
      <c r="I198" s="172"/>
    </row>
    <row r="199" spans="1:9" ht="12.75" customHeight="1" x14ac:dyDescent="0.2">
      <c r="A199" s="170"/>
      <c r="B199" s="173"/>
      <c r="C199" s="45" t="s">
        <v>150</v>
      </c>
      <c r="D199" s="43"/>
      <c r="E199" s="44"/>
      <c r="F199" s="39"/>
      <c r="G199" s="100">
        <f t="shared" si="26"/>
        <v>0</v>
      </c>
      <c r="H199" s="45"/>
      <c r="I199" s="173"/>
    </row>
    <row r="200" spans="1:9" ht="12.75" customHeight="1" x14ac:dyDescent="0.2">
      <c r="A200" s="168" t="s">
        <v>200</v>
      </c>
      <c r="B200" s="171" t="s">
        <v>144</v>
      </c>
      <c r="C200" s="103" t="s">
        <v>145</v>
      </c>
      <c r="D200" s="105"/>
      <c r="E200" s="106"/>
      <c r="F200" s="100"/>
      <c r="G200" s="98">
        <f>SUM(G201:G206)</f>
        <v>0</v>
      </c>
      <c r="H200" s="98">
        <f>ROUND(G200*$D$7,2)</f>
        <v>0</v>
      </c>
      <c r="I200" s="171"/>
    </row>
    <row r="201" spans="1:9" ht="12.75" customHeight="1" x14ac:dyDescent="0.2">
      <c r="A201" s="169"/>
      <c r="B201" s="172"/>
      <c r="C201" s="104" t="s">
        <v>146</v>
      </c>
      <c r="D201" s="43"/>
      <c r="E201" s="44"/>
      <c r="F201" s="39"/>
      <c r="G201" s="100">
        <f t="shared" ref="G201:G206" si="27">ROUND(E201*F201,2)</f>
        <v>0</v>
      </c>
      <c r="H201" s="45"/>
      <c r="I201" s="172"/>
    </row>
    <row r="202" spans="1:9" ht="12.75" customHeight="1" x14ac:dyDescent="0.2">
      <c r="A202" s="169"/>
      <c r="B202" s="172"/>
      <c r="C202" s="104" t="s">
        <v>147</v>
      </c>
      <c r="D202" s="43"/>
      <c r="E202" s="44"/>
      <c r="F202" s="39"/>
      <c r="G202" s="100">
        <f t="shared" si="27"/>
        <v>0</v>
      </c>
      <c r="H202" s="45"/>
      <c r="I202" s="172"/>
    </row>
    <row r="203" spans="1:9" ht="12.75" customHeight="1" x14ac:dyDescent="0.2">
      <c r="A203" s="169"/>
      <c r="B203" s="172"/>
      <c r="C203" s="104" t="s">
        <v>148</v>
      </c>
      <c r="D203" s="43"/>
      <c r="E203" s="44"/>
      <c r="F203" s="39"/>
      <c r="G203" s="100">
        <f t="shared" si="27"/>
        <v>0</v>
      </c>
      <c r="H203" s="45"/>
      <c r="I203" s="172"/>
    </row>
    <row r="204" spans="1:9" ht="12.75" customHeight="1" x14ac:dyDescent="0.2">
      <c r="A204" s="169"/>
      <c r="B204" s="172"/>
      <c r="C204" s="104" t="s">
        <v>149</v>
      </c>
      <c r="D204" s="43"/>
      <c r="E204" s="44"/>
      <c r="F204" s="39"/>
      <c r="G204" s="100">
        <f t="shared" si="27"/>
        <v>0</v>
      </c>
      <c r="H204" s="45"/>
      <c r="I204" s="172"/>
    </row>
    <row r="205" spans="1:9" ht="12.75" customHeight="1" x14ac:dyDescent="0.2">
      <c r="A205" s="169"/>
      <c r="B205" s="172"/>
      <c r="C205" s="45" t="s">
        <v>150</v>
      </c>
      <c r="D205" s="43"/>
      <c r="E205" s="44"/>
      <c r="F205" s="39"/>
      <c r="G205" s="100">
        <f t="shared" si="27"/>
        <v>0</v>
      </c>
      <c r="H205" s="45"/>
      <c r="I205" s="172"/>
    </row>
    <row r="206" spans="1:9" ht="12.75" customHeight="1" x14ac:dyDescent="0.2">
      <c r="A206" s="170"/>
      <c r="B206" s="173"/>
      <c r="C206" s="45" t="s">
        <v>150</v>
      </c>
      <c r="D206" s="43"/>
      <c r="E206" s="44"/>
      <c r="F206" s="39"/>
      <c r="G206" s="100">
        <f t="shared" si="27"/>
        <v>0</v>
      </c>
      <c r="H206" s="45"/>
      <c r="I206" s="173"/>
    </row>
    <row r="207" spans="1:9" ht="12.75" customHeight="1" x14ac:dyDescent="0.2">
      <c r="A207" s="168" t="s">
        <v>201</v>
      </c>
      <c r="B207" s="171" t="s">
        <v>144</v>
      </c>
      <c r="C207" s="103" t="s">
        <v>145</v>
      </c>
      <c r="D207" s="105"/>
      <c r="E207" s="106"/>
      <c r="F207" s="100"/>
      <c r="G207" s="98">
        <f>SUM(G208:G213)</f>
        <v>0</v>
      </c>
      <c r="H207" s="98">
        <f>ROUND(G207*$D$7,2)</f>
        <v>0</v>
      </c>
      <c r="I207" s="171"/>
    </row>
    <row r="208" spans="1:9" ht="12.75" customHeight="1" x14ac:dyDescent="0.2">
      <c r="A208" s="169"/>
      <c r="B208" s="172"/>
      <c r="C208" s="104" t="s">
        <v>146</v>
      </c>
      <c r="D208" s="43"/>
      <c r="E208" s="44"/>
      <c r="F208" s="39"/>
      <c r="G208" s="100">
        <f t="shared" ref="G208:G213" si="28">ROUND(E208*F208,2)</f>
        <v>0</v>
      </c>
      <c r="H208" s="45"/>
      <c r="I208" s="172"/>
    </row>
    <row r="209" spans="1:9" ht="12.75" customHeight="1" x14ac:dyDescent="0.2">
      <c r="A209" s="169"/>
      <c r="B209" s="172"/>
      <c r="C209" s="104" t="s">
        <v>147</v>
      </c>
      <c r="D209" s="43"/>
      <c r="E209" s="44"/>
      <c r="F209" s="39"/>
      <c r="G209" s="100">
        <f t="shared" si="28"/>
        <v>0</v>
      </c>
      <c r="H209" s="45"/>
      <c r="I209" s="172"/>
    </row>
    <row r="210" spans="1:9" ht="12.75" customHeight="1" x14ac:dyDescent="0.2">
      <c r="A210" s="169"/>
      <c r="B210" s="172"/>
      <c r="C210" s="104" t="s">
        <v>148</v>
      </c>
      <c r="D210" s="43"/>
      <c r="E210" s="44"/>
      <c r="F210" s="39"/>
      <c r="G210" s="100">
        <f t="shared" si="28"/>
        <v>0</v>
      </c>
      <c r="H210" s="45"/>
      <c r="I210" s="172"/>
    </row>
    <row r="211" spans="1:9" ht="12.75" customHeight="1" x14ac:dyDescent="0.2">
      <c r="A211" s="169"/>
      <c r="B211" s="172"/>
      <c r="C211" s="104" t="s">
        <v>149</v>
      </c>
      <c r="D211" s="43"/>
      <c r="E211" s="44"/>
      <c r="F211" s="39"/>
      <c r="G211" s="100">
        <f t="shared" si="28"/>
        <v>0</v>
      </c>
      <c r="H211" s="45"/>
      <c r="I211" s="172"/>
    </row>
    <row r="212" spans="1:9" ht="12.75" customHeight="1" x14ac:dyDescent="0.2">
      <c r="A212" s="169"/>
      <c r="B212" s="172"/>
      <c r="C212" s="45" t="s">
        <v>150</v>
      </c>
      <c r="D212" s="43"/>
      <c r="E212" s="44"/>
      <c r="F212" s="39"/>
      <c r="G212" s="100">
        <f t="shared" si="28"/>
        <v>0</v>
      </c>
      <c r="H212" s="45"/>
      <c r="I212" s="172"/>
    </row>
    <row r="213" spans="1:9" ht="12.75" customHeight="1" x14ac:dyDescent="0.2">
      <c r="A213" s="170"/>
      <c r="B213" s="173"/>
      <c r="C213" s="45" t="s">
        <v>150</v>
      </c>
      <c r="D213" s="43"/>
      <c r="E213" s="44"/>
      <c r="F213" s="39"/>
      <c r="G213" s="100">
        <f t="shared" si="28"/>
        <v>0</v>
      </c>
      <c r="H213" s="45"/>
      <c r="I213" s="173"/>
    </row>
    <row r="214" spans="1:9" ht="12.75" customHeight="1" x14ac:dyDescent="0.2">
      <c r="A214" s="168" t="s">
        <v>202</v>
      </c>
      <c r="B214" s="171" t="s">
        <v>144</v>
      </c>
      <c r="C214" s="103" t="s">
        <v>145</v>
      </c>
      <c r="D214" s="105"/>
      <c r="E214" s="106"/>
      <c r="F214" s="100"/>
      <c r="G214" s="98">
        <f>SUM(G215:G220)</f>
        <v>0</v>
      </c>
      <c r="H214" s="98">
        <f>ROUND(G214*$D$7,2)</f>
        <v>0</v>
      </c>
      <c r="I214" s="171"/>
    </row>
    <row r="215" spans="1:9" ht="12.75" customHeight="1" x14ac:dyDescent="0.2">
      <c r="A215" s="169"/>
      <c r="B215" s="172"/>
      <c r="C215" s="104" t="s">
        <v>146</v>
      </c>
      <c r="D215" s="43"/>
      <c r="E215" s="44"/>
      <c r="F215" s="39"/>
      <c r="G215" s="100">
        <f t="shared" ref="G215:G220" si="29">ROUND(E215*F215,2)</f>
        <v>0</v>
      </c>
      <c r="H215" s="45"/>
      <c r="I215" s="172"/>
    </row>
    <row r="216" spans="1:9" ht="12.75" customHeight="1" x14ac:dyDescent="0.2">
      <c r="A216" s="169"/>
      <c r="B216" s="172"/>
      <c r="C216" s="104" t="s">
        <v>147</v>
      </c>
      <c r="D216" s="43"/>
      <c r="E216" s="44"/>
      <c r="F216" s="39"/>
      <c r="G216" s="100">
        <f t="shared" si="29"/>
        <v>0</v>
      </c>
      <c r="H216" s="45"/>
      <c r="I216" s="172"/>
    </row>
    <row r="217" spans="1:9" ht="12.75" customHeight="1" x14ac:dyDescent="0.2">
      <c r="A217" s="169"/>
      <c r="B217" s="172"/>
      <c r="C217" s="104" t="s">
        <v>148</v>
      </c>
      <c r="D217" s="43"/>
      <c r="E217" s="44"/>
      <c r="F217" s="39"/>
      <c r="G217" s="100">
        <f t="shared" si="29"/>
        <v>0</v>
      </c>
      <c r="H217" s="45"/>
      <c r="I217" s="172"/>
    </row>
    <row r="218" spans="1:9" ht="12.75" customHeight="1" x14ac:dyDescent="0.2">
      <c r="A218" s="169"/>
      <c r="B218" s="172"/>
      <c r="C218" s="104" t="s">
        <v>149</v>
      </c>
      <c r="D218" s="43"/>
      <c r="E218" s="44"/>
      <c r="F218" s="39"/>
      <c r="G218" s="100">
        <f t="shared" si="29"/>
        <v>0</v>
      </c>
      <c r="H218" s="45"/>
      <c r="I218" s="172"/>
    </row>
    <row r="219" spans="1:9" ht="12.75" customHeight="1" x14ac:dyDescent="0.2">
      <c r="A219" s="169"/>
      <c r="B219" s="172"/>
      <c r="C219" s="45" t="s">
        <v>150</v>
      </c>
      <c r="D219" s="43"/>
      <c r="E219" s="44"/>
      <c r="F219" s="39"/>
      <c r="G219" s="100">
        <f t="shared" si="29"/>
        <v>0</v>
      </c>
      <c r="H219" s="45"/>
      <c r="I219" s="172"/>
    </row>
    <row r="220" spans="1:9" ht="12.75" customHeight="1" x14ac:dyDescent="0.2">
      <c r="A220" s="170"/>
      <c r="B220" s="173"/>
      <c r="C220" s="45" t="s">
        <v>150</v>
      </c>
      <c r="D220" s="43"/>
      <c r="E220" s="44"/>
      <c r="F220" s="39"/>
      <c r="G220" s="100">
        <f t="shared" si="29"/>
        <v>0</v>
      </c>
      <c r="H220" s="45"/>
      <c r="I220" s="173"/>
    </row>
    <row r="221" spans="1:9" ht="12.75" customHeight="1" x14ac:dyDescent="0.2">
      <c r="A221" s="168" t="s">
        <v>203</v>
      </c>
      <c r="B221" s="171" t="s">
        <v>144</v>
      </c>
      <c r="C221" s="103" t="s">
        <v>145</v>
      </c>
      <c r="D221" s="105"/>
      <c r="E221" s="106"/>
      <c r="F221" s="100"/>
      <c r="G221" s="98">
        <f>SUM(G222:G227)</f>
        <v>0</v>
      </c>
      <c r="H221" s="98">
        <f>ROUND(G221*$D$7,2)</f>
        <v>0</v>
      </c>
      <c r="I221" s="171"/>
    </row>
    <row r="222" spans="1:9" ht="12.75" customHeight="1" x14ac:dyDescent="0.2">
      <c r="A222" s="169"/>
      <c r="B222" s="172"/>
      <c r="C222" s="104" t="s">
        <v>146</v>
      </c>
      <c r="D222" s="43"/>
      <c r="E222" s="44"/>
      <c r="F222" s="39"/>
      <c r="G222" s="100">
        <f t="shared" ref="G222:G227" si="30">ROUND(E222*F222,2)</f>
        <v>0</v>
      </c>
      <c r="H222" s="45"/>
      <c r="I222" s="172"/>
    </row>
    <row r="223" spans="1:9" ht="12.75" customHeight="1" x14ac:dyDescent="0.2">
      <c r="A223" s="169"/>
      <c r="B223" s="172"/>
      <c r="C223" s="104" t="s">
        <v>147</v>
      </c>
      <c r="D223" s="43"/>
      <c r="E223" s="44"/>
      <c r="F223" s="39"/>
      <c r="G223" s="100">
        <f t="shared" si="30"/>
        <v>0</v>
      </c>
      <c r="H223" s="45"/>
      <c r="I223" s="172"/>
    </row>
    <row r="224" spans="1:9" ht="12.75" customHeight="1" x14ac:dyDescent="0.2">
      <c r="A224" s="169"/>
      <c r="B224" s="172"/>
      <c r="C224" s="104" t="s">
        <v>148</v>
      </c>
      <c r="D224" s="43"/>
      <c r="E224" s="44"/>
      <c r="F224" s="39"/>
      <c r="G224" s="100">
        <f t="shared" si="30"/>
        <v>0</v>
      </c>
      <c r="H224" s="45"/>
      <c r="I224" s="172"/>
    </row>
    <row r="225" spans="1:12" ht="12.75" customHeight="1" x14ac:dyDescent="0.2">
      <c r="A225" s="169"/>
      <c r="B225" s="172"/>
      <c r="C225" s="104" t="s">
        <v>149</v>
      </c>
      <c r="D225" s="43"/>
      <c r="E225" s="44"/>
      <c r="F225" s="39"/>
      <c r="G225" s="100">
        <f t="shared" si="30"/>
        <v>0</v>
      </c>
      <c r="H225" s="45"/>
      <c r="I225" s="172"/>
    </row>
    <row r="226" spans="1:12" ht="12.75" customHeight="1" x14ac:dyDescent="0.2">
      <c r="A226" s="169"/>
      <c r="B226" s="172"/>
      <c r="C226" s="45" t="s">
        <v>150</v>
      </c>
      <c r="D226" s="43"/>
      <c r="E226" s="44"/>
      <c r="F226" s="39"/>
      <c r="G226" s="100">
        <f t="shared" si="30"/>
        <v>0</v>
      </c>
      <c r="H226" s="45"/>
      <c r="I226" s="172"/>
    </row>
    <row r="227" spans="1:12" ht="12.75" customHeight="1" x14ac:dyDescent="0.2">
      <c r="A227" s="170"/>
      <c r="B227" s="173"/>
      <c r="C227" s="45" t="s">
        <v>150</v>
      </c>
      <c r="D227" s="43"/>
      <c r="E227" s="44"/>
      <c r="F227" s="39"/>
      <c r="G227" s="100">
        <f t="shared" si="30"/>
        <v>0</v>
      </c>
      <c r="H227" s="45"/>
      <c r="I227" s="173"/>
    </row>
    <row r="228" spans="1:12" ht="12.75" customHeight="1" x14ac:dyDescent="0.2">
      <c r="A228" s="168" t="s">
        <v>204</v>
      </c>
      <c r="B228" s="171" t="s">
        <v>144</v>
      </c>
      <c r="C228" s="103" t="s">
        <v>145</v>
      </c>
      <c r="D228" s="105"/>
      <c r="E228" s="106"/>
      <c r="F228" s="100"/>
      <c r="G228" s="98">
        <f>SUM(G229:G234)</f>
        <v>0</v>
      </c>
      <c r="H228" s="98">
        <f>ROUND(G228*$D$7,2)</f>
        <v>0</v>
      </c>
      <c r="I228" s="171"/>
    </row>
    <row r="229" spans="1:12" ht="12.75" customHeight="1" x14ac:dyDescent="0.2">
      <c r="A229" s="169"/>
      <c r="B229" s="172"/>
      <c r="C229" s="104" t="s">
        <v>146</v>
      </c>
      <c r="D229" s="43"/>
      <c r="E229" s="44"/>
      <c r="F229" s="39"/>
      <c r="G229" s="100">
        <f t="shared" ref="G229:G234" si="31">ROUND(E229*F229,2)</f>
        <v>0</v>
      </c>
      <c r="H229" s="45"/>
      <c r="I229" s="172"/>
    </row>
    <row r="230" spans="1:12" ht="12.75" customHeight="1" x14ac:dyDescent="0.2">
      <c r="A230" s="169"/>
      <c r="B230" s="172"/>
      <c r="C230" s="104" t="s">
        <v>147</v>
      </c>
      <c r="D230" s="43"/>
      <c r="E230" s="44"/>
      <c r="F230" s="39"/>
      <c r="G230" s="100">
        <f t="shared" si="31"/>
        <v>0</v>
      </c>
      <c r="H230" s="45"/>
      <c r="I230" s="172"/>
    </row>
    <row r="231" spans="1:12" ht="12.75" customHeight="1" x14ac:dyDescent="0.2">
      <c r="A231" s="169"/>
      <c r="B231" s="172"/>
      <c r="C231" s="104" t="s">
        <v>148</v>
      </c>
      <c r="D231" s="43"/>
      <c r="E231" s="44"/>
      <c r="F231" s="39"/>
      <c r="G231" s="100">
        <f t="shared" si="31"/>
        <v>0</v>
      </c>
      <c r="H231" s="45"/>
      <c r="I231" s="172"/>
    </row>
    <row r="232" spans="1:12" x14ac:dyDescent="0.2">
      <c r="A232" s="169"/>
      <c r="B232" s="172"/>
      <c r="C232" s="104" t="s">
        <v>149</v>
      </c>
      <c r="D232" s="43"/>
      <c r="E232" s="44"/>
      <c r="F232" s="39"/>
      <c r="G232" s="100">
        <f t="shared" si="31"/>
        <v>0</v>
      </c>
      <c r="H232" s="45"/>
      <c r="I232" s="172"/>
    </row>
    <row r="233" spans="1:12" x14ac:dyDescent="0.2">
      <c r="A233" s="169"/>
      <c r="B233" s="172"/>
      <c r="C233" s="45" t="s">
        <v>150</v>
      </c>
      <c r="D233" s="43"/>
      <c r="E233" s="44"/>
      <c r="F233" s="39"/>
      <c r="G233" s="100">
        <f t="shared" si="31"/>
        <v>0</v>
      </c>
      <c r="H233" s="45"/>
      <c r="I233" s="172"/>
    </row>
    <row r="234" spans="1:12" x14ac:dyDescent="0.2">
      <c r="A234" s="170"/>
      <c r="B234" s="173"/>
      <c r="C234" s="45" t="s">
        <v>150</v>
      </c>
      <c r="D234" s="43"/>
      <c r="E234" s="44"/>
      <c r="F234" s="39"/>
      <c r="G234" s="100">
        <f t="shared" si="31"/>
        <v>0</v>
      </c>
      <c r="H234" s="45"/>
      <c r="I234" s="173"/>
    </row>
    <row r="235" spans="1:12" ht="26.25" customHeight="1" x14ac:dyDescent="0.2">
      <c r="A235" s="34" t="s">
        <v>99</v>
      </c>
      <c r="B235" s="137" t="s">
        <v>81</v>
      </c>
      <c r="C235" s="137"/>
      <c r="D235" s="137"/>
      <c r="E235" s="137"/>
      <c r="F235" s="137"/>
      <c r="G235" s="97">
        <f>SUM(G236:G252)</f>
        <v>0</v>
      </c>
      <c r="H235" s="97">
        <f>SUM(H236:H252)</f>
        <v>0</v>
      </c>
      <c r="I235" s="41"/>
      <c r="J235" s="28"/>
      <c r="K235" s="37" t="s">
        <v>143</v>
      </c>
      <c r="L235" s="37" t="s">
        <v>138</v>
      </c>
    </row>
    <row r="236" spans="1:12" x14ac:dyDescent="0.2">
      <c r="A236" s="29" t="s">
        <v>100</v>
      </c>
      <c r="B236" s="135" t="s">
        <v>72</v>
      </c>
      <c r="C236" s="135"/>
      <c r="D236" s="102" t="s">
        <v>120</v>
      </c>
      <c r="E236" s="46"/>
      <c r="F236" s="96">
        <f>K236*L236</f>
        <v>0</v>
      </c>
      <c r="G236" s="96">
        <f t="shared" si="0"/>
        <v>0</v>
      </c>
      <c r="H236" s="96">
        <f>ROUND(G236*$D$7,2)</f>
        <v>0</v>
      </c>
      <c r="I236" s="33"/>
      <c r="J236" s="28"/>
      <c r="K236" s="39"/>
      <c r="L236" s="39"/>
    </row>
    <row r="237" spans="1:12" x14ac:dyDescent="0.2">
      <c r="A237" s="29" t="s">
        <v>101</v>
      </c>
      <c r="B237" s="135" t="s">
        <v>72</v>
      </c>
      <c r="C237" s="135"/>
      <c r="D237" s="102" t="s">
        <v>120</v>
      </c>
      <c r="E237" s="46"/>
      <c r="F237" s="96">
        <f t="shared" ref="F237:F252" si="32">K237*L237</f>
        <v>0</v>
      </c>
      <c r="G237" s="96">
        <f t="shared" si="0"/>
        <v>0</v>
      </c>
      <c r="H237" s="96">
        <f t="shared" ref="H237:H252" si="33">ROUND(G237*$D$7,2)</f>
        <v>0</v>
      </c>
      <c r="I237" s="33"/>
      <c r="J237" s="28"/>
      <c r="K237" s="39"/>
      <c r="L237" s="39"/>
    </row>
    <row r="238" spans="1:12" x14ac:dyDescent="0.2">
      <c r="A238" s="29" t="s">
        <v>102</v>
      </c>
      <c r="B238" s="135" t="s">
        <v>72</v>
      </c>
      <c r="C238" s="135"/>
      <c r="D238" s="102" t="s">
        <v>120</v>
      </c>
      <c r="E238" s="46"/>
      <c r="F238" s="96">
        <f t="shared" si="32"/>
        <v>0</v>
      </c>
      <c r="G238" s="96">
        <f t="shared" si="0"/>
        <v>0</v>
      </c>
      <c r="H238" s="96">
        <f t="shared" si="33"/>
        <v>0</v>
      </c>
      <c r="I238" s="33"/>
      <c r="J238" s="28"/>
      <c r="K238" s="39"/>
      <c r="L238" s="39"/>
    </row>
    <row r="239" spans="1:12" x14ac:dyDescent="0.2">
      <c r="A239" s="29" t="s">
        <v>103</v>
      </c>
      <c r="B239" s="135" t="s">
        <v>72</v>
      </c>
      <c r="C239" s="135"/>
      <c r="D239" s="102" t="s">
        <v>120</v>
      </c>
      <c r="E239" s="46"/>
      <c r="F239" s="96">
        <f t="shared" si="32"/>
        <v>0</v>
      </c>
      <c r="G239" s="96">
        <f t="shared" si="0"/>
        <v>0</v>
      </c>
      <c r="H239" s="96">
        <f t="shared" si="33"/>
        <v>0</v>
      </c>
      <c r="I239" s="33"/>
      <c r="J239" s="28"/>
      <c r="K239" s="39"/>
      <c r="L239" s="39"/>
    </row>
    <row r="240" spans="1:12" x14ac:dyDescent="0.2">
      <c r="A240" s="29" t="s">
        <v>104</v>
      </c>
      <c r="B240" s="135" t="s">
        <v>72</v>
      </c>
      <c r="C240" s="135"/>
      <c r="D240" s="102" t="s">
        <v>120</v>
      </c>
      <c r="E240" s="46"/>
      <c r="F240" s="96">
        <f t="shared" si="32"/>
        <v>0</v>
      </c>
      <c r="G240" s="96">
        <f t="shared" si="0"/>
        <v>0</v>
      </c>
      <c r="H240" s="96">
        <f t="shared" si="33"/>
        <v>0</v>
      </c>
      <c r="I240" s="33"/>
      <c r="J240" s="28"/>
      <c r="K240" s="39"/>
      <c r="L240" s="39"/>
    </row>
    <row r="241" spans="1:12" x14ac:dyDescent="0.2">
      <c r="A241" s="29" t="s">
        <v>251</v>
      </c>
      <c r="B241" s="135" t="s">
        <v>72</v>
      </c>
      <c r="C241" s="135"/>
      <c r="D241" s="102" t="s">
        <v>120</v>
      </c>
      <c r="E241" s="46"/>
      <c r="F241" s="96">
        <f t="shared" si="32"/>
        <v>0</v>
      </c>
      <c r="G241" s="96">
        <f t="shared" si="0"/>
        <v>0</v>
      </c>
      <c r="H241" s="96">
        <f t="shared" si="33"/>
        <v>0</v>
      </c>
      <c r="I241" s="33"/>
      <c r="J241" s="28"/>
      <c r="K241" s="39"/>
      <c r="L241" s="39"/>
    </row>
    <row r="242" spans="1:12" x14ac:dyDescent="0.2">
      <c r="A242" s="29" t="s">
        <v>252</v>
      </c>
      <c r="B242" s="135" t="s">
        <v>72</v>
      </c>
      <c r="C242" s="135"/>
      <c r="D242" s="102" t="s">
        <v>120</v>
      </c>
      <c r="E242" s="46"/>
      <c r="F242" s="96">
        <f t="shared" si="32"/>
        <v>0</v>
      </c>
      <c r="G242" s="96">
        <f t="shared" si="0"/>
        <v>0</v>
      </c>
      <c r="H242" s="96">
        <f t="shared" si="33"/>
        <v>0</v>
      </c>
      <c r="I242" s="33"/>
      <c r="J242" s="28"/>
      <c r="K242" s="39"/>
      <c r="L242" s="39"/>
    </row>
    <row r="243" spans="1:12" x14ac:dyDescent="0.2">
      <c r="A243" s="29" t="s">
        <v>253</v>
      </c>
      <c r="B243" s="135" t="s">
        <v>72</v>
      </c>
      <c r="C243" s="135"/>
      <c r="D243" s="102" t="s">
        <v>120</v>
      </c>
      <c r="E243" s="46"/>
      <c r="F243" s="96">
        <f t="shared" si="32"/>
        <v>0</v>
      </c>
      <c r="G243" s="96">
        <f t="shared" si="0"/>
        <v>0</v>
      </c>
      <c r="H243" s="96">
        <f t="shared" si="33"/>
        <v>0</v>
      </c>
      <c r="I243" s="33"/>
      <c r="J243" s="28"/>
      <c r="K243" s="39"/>
      <c r="L243" s="39"/>
    </row>
    <row r="244" spans="1:12" x14ac:dyDescent="0.2">
      <c r="A244" s="29" t="s">
        <v>254</v>
      </c>
      <c r="B244" s="135" t="s">
        <v>72</v>
      </c>
      <c r="C244" s="135"/>
      <c r="D244" s="102" t="s">
        <v>120</v>
      </c>
      <c r="E244" s="46"/>
      <c r="F244" s="96">
        <f t="shared" si="32"/>
        <v>0</v>
      </c>
      <c r="G244" s="96">
        <f t="shared" si="0"/>
        <v>0</v>
      </c>
      <c r="H244" s="96">
        <f t="shared" si="33"/>
        <v>0</v>
      </c>
      <c r="I244" s="33"/>
      <c r="J244" s="28"/>
      <c r="K244" s="39"/>
      <c r="L244" s="39"/>
    </row>
    <row r="245" spans="1:12" x14ac:dyDescent="0.2">
      <c r="A245" s="29" t="s">
        <v>255</v>
      </c>
      <c r="B245" s="135" t="s">
        <v>72</v>
      </c>
      <c r="C245" s="135"/>
      <c r="D245" s="102" t="s">
        <v>120</v>
      </c>
      <c r="E245" s="46"/>
      <c r="F245" s="96">
        <f t="shared" si="32"/>
        <v>0</v>
      </c>
      <c r="G245" s="96">
        <f t="shared" si="0"/>
        <v>0</v>
      </c>
      <c r="H245" s="96">
        <f t="shared" si="33"/>
        <v>0</v>
      </c>
      <c r="I245" s="33"/>
      <c r="J245" s="28"/>
      <c r="K245" s="39"/>
      <c r="L245" s="39"/>
    </row>
    <row r="246" spans="1:12" x14ac:dyDescent="0.2">
      <c r="A246" s="29" t="s">
        <v>256</v>
      </c>
      <c r="B246" s="135" t="s">
        <v>72</v>
      </c>
      <c r="C246" s="135"/>
      <c r="D246" s="102" t="s">
        <v>120</v>
      </c>
      <c r="E246" s="46"/>
      <c r="F246" s="96">
        <f t="shared" si="32"/>
        <v>0</v>
      </c>
      <c r="G246" s="96">
        <f t="shared" si="0"/>
        <v>0</v>
      </c>
      <c r="H246" s="96">
        <f t="shared" si="33"/>
        <v>0</v>
      </c>
      <c r="I246" s="33"/>
      <c r="J246" s="28"/>
      <c r="K246" s="39"/>
      <c r="L246" s="39"/>
    </row>
    <row r="247" spans="1:12" x14ac:dyDescent="0.2">
      <c r="A247" s="29" t="s">
        <v>257</v>
      </c>
      <c r="B247" s="135" t="s">
        <v>72</v>
      </c>
      <c r="C247" s="135"/>
      <c r="D247" s="102" t="s">
        <v>120</v>
      </c>
      <c r="E247" s="46"/>
      <c r="F247" s="96">
        <f t="shared" si="32"/>
        <v>0</v>
      </c>
      <c r="G247" s="96">
        <f t="shared" si="0"/>
        <v>0</v>
      </c>
      <c r="H247" s="96">
        <f t="shared" si="33"/>
        <v>0</v>
      </c>
      <c r="I247" s="33"/>
      <c r="J247" s="28"/>
      <c r="K247" s="39"/>
      <c r="L247" s="39"/>
    </row>
    <row r="248" spans="1:12" x14ac:dyDescent="0.2">
      <c r="A248" s="29" t="s">
        <v>258</v>
      </c>
      <c r="B248" s="135" t="s">
        <v>72</v>
      </c>
      <c r="C248" s="135"/>
      <c r="D248" s="102" t="s">
        <v>120</v>
      </c>
      <c r="E248" s="46"/>
      <c r="F248" s="96">
        <f t="shared" si="32"/>
        <v>0</v>
      </c>
      <c r="G248" s="96">
        <f t="shared" si="0"/>
        <v>0</v>
      </c>
      <c r="H248" s="96">
        <f t="shared" si="33"/>
        <v>0</v>
      </c>
      <c r="I248" s="33"/>
      <c r="J248" s="28"/>
      <c r="K248" s="39"/>
      <c r="L248" s="39"/>
    </row>
    <row r="249" spans="1:12" x14ac:dyDescent="0.2">
      <c r="A249" s="29" t="s">
        <v>259</v>
      </c>
      <c r="B249" s="135" t="s">
        <v>72</v>
      </c>
      <c r="C249" s="135"/>
      <c r="D249" s="102" t="s">
        <v>120</v>
      </c>
      <c r="E249" s="46"/>
      <c r="F249" s="96">
        <f t="shared" si="32"/>
        <v>0</v>
      </c>
      <c r="G249" s="96">
        <f t="shared" si="0"/>
        <v>0</v>
      </c>
      <c r="H249" s="96">
        <f t="shared" si="33"/>
        <v>0</v>
      </c>
      <c r="I249" s="33"/>
      <c r="J249" s="28"/>
      <c r="K249" s="39"/>
      <c r="L249" s="39"/>
    </row>
    <row r="250" spans="1:12" x14ac:dyDescent="0.2">
      <c r="A250" s="29" t="s">
        <v>260</v>
      </c>
      <c r="B250" s="135" t="s">
        <v>72</v>
      </c>
      <c r="C250" s="135"/>
      <c r="D250" s="102" t="s">
        <v>120</v>
      </c>
      <c r="E250" s="46"/>
      <c r="F250" s="96">
        <f t="shared" si="32"/>
        <v>0</v>
      </c>
      <c r="G250" s="96">
        <f t="shared" si="0"/>
        <v>0</v>
      </c>
      <c r="H250" s="96">
        <f t="shared" si="33"/>
        <v>0</v>
      </c>
      <c r="I250" s="33"/>
      <c r="J250" s="28"/>
      <c r="K250" s="39"/>
      <c r="L250" s="39"/>
    </row>
    <row r="251" spans="1:12" x14ac:dyDescent="0.2">
      <c r="A251" s="29" t="s">
        <v>261</v>
      </c>
      <c r="B251" s="135" t="s">
        <v>72</v>
      </c>
      <c r="C251" s="135"/>
      <c r="D251" s="102" t="s">
        <v>120</v>
      </c>
      <c r="E251" s="46"/>
      <c r="F251" s="96">
        <f t="shared" si="32"/>
        <v>0</v>
      </c>
      <c r="G251" s="96">
        <f t="shared" si="0"/>
        <v>0</v>
      </c>
      <c r="H251" s="96">
        <f t="shared" si="33"/>
        <v>0</v>
      </c>
      <c r="I251" s="33"/>
      <c r="J251" s="28"/>
      <c r="K251" s="39"/>
      <c r="L251" s="39"/>
    </row>
    <row r="252" spans="1:12" x14ac:dyDescent="0.2">
      <c r="A252" s="29" t="s">
        <v>262</v>
      </c>
      <c r="B252" s="135" t="s">
        <v>72</v>
      </c>
      <c r="C252" s="135"/>
      <c r="D252" s="102" t="s">
        <v>120</v>
      </c>
      <c r="E252" s="46"/>
      <c r="F252" s="96">
        <f t="shared" si="32"/>
        <v>0</v>
      </c>
      <c r="G252" s="96">
        <f t="shared" si="0"/>
        <v>0</v>
      </c>
      <c r="H252" s="96">
        <f t="shared" si="33"/>
        <v>0</v>
      </c>
      <c r="I252" s="33"/>
      <c r="J252" s="28"/>
      <c r="K252" s="39"/>
      <c r="L252" s="39"/>
    </row>
    <row r="253" spans="1:12" ht="26.25" customHeight="1" x14ac:dyDescent="0.2">
      <c r="A253" s="34" t="s">
        <v>248</v>
      </c>
      <c r="B253" s="137" t="s">
        <v>105</v>
      </c>
      <c r="C253" s="137"/>
      <c r="D253" s="137"/>
      <c r="E253" s="137"/>
      <c r="F253" s="137"/>
      <c r="G253" s="97">
        <f>SUM(G254:G258)</f>
        <v>0</v>
      </c>
      <c r="H253" s="97">
        <f>SUM(H254:H258)</f>
        <v>0</v>
      </c>
      <c r="I253" s="41"/>
      <c r="J253" s="28"/>
      <c r="K253" s="37" t="s">
        <v>143</v>
      </c>
      <c r="L253" s="37" t="s">
        <v>138</v>
      </c>
    </row>
    <row r="254" spans="1:12" x14ac:dyDescent="0.2">
      <c r="A254" s="29" t="s">
        <v>263</v>
      </c>
      <c r="B254" s="135" t="s">
        <v>106</v>
      </c>
      <c r="C254" s="135"/>
      <c r="D254" s="102" t="s">
        <v>120</v>
      </c>
      <c r="E254" s="46"/>
      <c r="F254" s="96">
        <f>K254*L254</f>
        <v>0</v>
      </c>
      <c r="G254" s="96">
        <f t="shared" ref="G254:G258" si="34">ROUND(E254*F254,2)</f>
        <v>0</v>
      </c>
      <c r="H254" s="96">
        <f t="shared" ref="H254:H258" si="35">ROUND(G254*$D$7,2)</f>
        <v>0</v>
      </c>
      <c r="I254" s="33"/>
      <c r="J254" s="28"/>
      <c r="K254" s="39"/>
      <c r="L254" s="39"/>
    </row>
    <row r="255" spans="1:12" x14ac:dyDescent="0.2">
      <c r="A255" s="29" t="s">
        <v>264</v>
      </c>
      <c r="B255" s="135" t="s">
        <v>106</v>
      </c>
      <c r="C255" s="135"/>
      <c r="D255" s="102" t="s">
        <v>120</v>
      </c>
      <c r="E255" s="46"/>
      <c r="F255" s="96">
        <f t="shared" ref="F255:F258" si="36">K255*L255</f>
        <v>0</v>
      </c>
      <c r="G255" s="96">
        <f t="shared" si="34"/>
        <v>0</v>
      </c>
      <c r="H255" s="96">
        <f t="shared" si="35"/>
        <v>0</v>
      </c>
      <c r="I255" s="33"/>
      <c r="J255" s="28"/>
      <c r="K255" s="39"/>
      <c r="L255" s="39"/>
    </row>
    <row r="256" spans="1:12" x14ac:dyDescent="0.2">
      <c r="A256" s="29" t="s">
        <v>265</v>
      </c>
      <c r="B256" s="135" t="s">
        <v>106</v>
      </c>
      <c r="C256" s="135"/>
      <c r="D256" s="102" t="s">
        <v>120</v>
      </c>
      <c r="E256" s="46"/>
      <c r="F256" s="96">
        <f t="shared" si="36"/>
        <v>0</v>
      </c>
      <c r="G256" s="96">
        <f t="shared" si="34"/>
        <v>0</v>
      </c>
      <c r="H256" s="96">
        <f t="shared" si="35"/>
        <v>0</v>
      </c>
      <c r="I256" s="33"/>
      <c r="J256" s="28"/>
      <c r="K256" s="39"/>
      <c r="L256" s="39"/>
    </row>
    <row r="257" spans="1:12" x14ac:dyDescent="0.2">
      <c r="A257" s="29" t="s">
        <v>266</v>
      </c>
      <c r="B257" s="135" t="s">
        <v>106</v>
      </c>
      <c r="C257" s="135"/>
      <c r="D257" s="102" t="s">
        <v>120</v>
      </c>
      <c r="E257" s="46"/>
      <c r="F257" s="96">
        <f t="shared" si="36"/>
        <v>0</v>
      </c>
      <c r="G257" s="96">
        <f t="shared" si="34"/>
        <v>0</v>
      </c>
      <c r="H257" s="96">
        <f t="shared" si="35"/>
        <v>0</v>
      </c>
      <c r="I257" s="33"/>
      <c r="J257" s="28"/>
      <c r="K257" s="39"/>
      <c r="L257" s="39"/>
    </row>
    <row r="258" spans="1:12" x14ac:dyDescent="0.2">
      <c r="A258" s="29" t="s">
        <v>267</v>
      </c>
      <c r="B258" s="135" t="s">
        <v>106</v>
      </c>
      <c r="C258" s="135"/>
      <c r="D258" s="102" t="s">
        <v>120</v>
      </c>
      <c r="E258" s="46"/>
      <c r="F258" s="96">
        <f t="shared" si="36"/>
        <v>0</v>
      </c>
      <c r="G258" s="96">
        <f t="shared" si="34"/>
        <v>0</v>
      </c>
      <c r="H258" s="96">
        <f t="shared" si="35"/>
        <v>0</v>
      </c>
      <c r="I258" s="33"/>
      <c r="J258" s="28"/>
      <c r="K258" s="39"/>
      <c r="L258" s="39"/>
    </row>
    <row r="259" spans="1:12" ht="12.75" customHeight="1" x14ac:dyDescent="0.2">
      <c r="A259" s="136" t="s">
        <v>43</v>
      </c>
      <c r="B259" s="136"/>
      <c r="C259" s="136"/>
      <c r="D259" s="136"/>
      <c r="E259" s="136"/>
      <c r="F259" s="136"/>
      <c r="G259" s="95">
        <f>G10+G21</f>
        <v>0</v>
      </c>
      <c r="H259" s="95">
        <f>H10+H21</f>
        <v>0</v>
      </c>
      <c r="I259" s="27"/>
      <c r="J259" s="28"/>
    </row>
    <row r="260" spans="1:12" x14ac:dyDescent="0.2">
      <c r="G260" s="47"/>
      <c r="H260" s="47"/>
    </row>
  </sheetData>
  <sheetProtection algorithmName="SHA-512" hashValue="7s9wa4HWmrnETWkYs6xrnwu1sR6dCR0eoOsg4uZFvrM70iBREkQaQRml7xs+EZ8NYykRH/L11XqBYubQk8bDIA==" saltValue="cWrxxU+Mbo+kAEGwC2EskQ==" spinCount="100000" sheet="1" formatRows="0"/>
  <mergeCells count="249">
    <mergeCell ref="B256:C256"/>
    <mergeCell ref="B257:C257"/>
    <mergeCell ref="B258:C258"/>
    <mergeCell ref="A259:F259"/>
    <mergeCell ref="B250:C250"/>
    <mergeCell ref="B251:C251"/>
    <mergeCell ref="B252:C252"/>
    <mergeCell ref="B253:F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A228:A234"/>
    <mergeCell ref="B228:B234"/>
    <mergeCell ref="I228:I234"/>
    <mergeCell ref="B235:F235"/>
    <mergeCell ref="B236:C236"/>
    <mergeCell ref="B237:C237"/>
    <mergeCell ref="A214:A220"/>
    <mergeCell ref="B214:B220"/>
    <mergeCell ref="I214:I220"/>
    <mergeCell ref="A221:A227"/>
    <mergeCell ref="B221:B227"/>
    <mergeCell ref="I221:I227"/>
    <mergeCell ref="A200:A206"/>
    <mergeCell ref="B200:B206"/>
    <mergeCell ref="I200:I206"/>
    <mergeCell ref="A207:A213"/>
    <mergeCell ref="B207:B213"/>
    <mergeCell ref="I207:I213"/>
    <mergeCell ref="A186:A192"/>
    <mergeCell ref="B186:B192"/>
    <mergeCell ref="I186:I192"/>
    <mergeCell ref="A193:A199"/>
    <mergeCell ref="B193:B199"/>
    <mergeCell ref="I193:I199"/>
    <mergeCell ref="A172:A178"/>
    <mergeCell ref="B172:B178"/>
    <mergeCell ref="I172:I178"/>
    <mergeCell ref="A179:A185"/>
    <mergeCell ref="B179:B185"/>
    <mergeCell ref="I179:I185"/>
    <mergeCell ref="H159:H163"/>
    <mergeCell ref="I159:I163"/>
    <mergeCell ref="B164:F164"/>
    <mergeCell ref="A165:A171"/>
    <mergeCell ref="B165:B171"/>
    <mergeCell ref="I165:I171"/>
    <mergeCell ref="A159:A163"/>
    <mergeCell ref="B159:B163"/>
    <mergeCell ref="D159:D163"/>
    <mergeCell ref="E159:E163"/>
    <mergeCell ref="F159:F163"/>
    <mergeCell ref="G159:G163"/>
    <mergeCell ref="H149:H153"/>
    <mergeCell ref="I149:I153"/>
    <mergeCell ref="A154:A158"/>
    <mergeCell ref="B154:B158"/>
    <mergeCell ref="D154:D158"/>
    <mergeCell ref="E154:E158"/>
    <mergeCell ref="F154:F158"/>
    <mergeCell ref="G154:G158"/>
    <mergeCell ref="H154:H158"/>
    <mergeCell ref="I154:I158"/>
    <mergeCell ref="A149:A153"/>
    <mergeCell ref="B149:B153"/>
    <mergeCell ref="D149:D153"/>
    <mergeCell ref="E149:E153"/>
    <mergeCell ref="F149:F153"/>
    <mergeCell ref="G149:G153"/>
    <mergeCell ref="H139:H143"/>
    <mergeCell ref="I139:I143"/>
    <mergeCell ref="A144:A148"/>
    <mergeCell ref="B144:B148"/>
    <mergeCell ref="D144:D148"/>
    <mergeCell ref="E144:E148"/>
    <mergeCell ref="F144:F148"/>
    <mergeCell ref="G144:G148"/>
    <mergeCell ref="H144:H148"/>
    <mergeCell ref="I144:I148"/>
    <mergeCell ref="A139:A143"/>
    <mergeCell ref="B139:B143"/>
    <mergeCell ref="D139:D143"/>
    <mergeCell ref="E139:E143"/>
    <mergeCell ref="F139:F143"/>
    <mergeCell ref="G139:G143"/>
    <mergeCell ref="A134:A138"/>
    <mergeCell ref="B134:B138"/>
    <mergeCell ref="D134:D138"/>
    <mergeCell ref="E134:E138"/>
    <mergeCell ref="F134:F138"/>
    <mergeCell ref="G134:G138"/>
    <mergeCell ref="H134:H138"/>
    <mergeCell ref="I134:I138"/>
    <mergeCell ref="A129:A133"/>
    <mergeCell ref="B129:B133"/>
    <mergeCell ref="D129:D133"/>
    <mergeCell ref="E129:E133"/>
    <mergeCell ref="F129:F133"/>
    <mergeCell ref="G129:G133"/>
    <mergeCell ref="A124:A128"/>
    <mergeCell ref="B124:B128"/>
    <mergeCell ref="D124:D128"/>
    <mergeCell ref="E124:E128"/>
    <mergeCell ref="F124:F128"/>
    <mergeCell ref="G124:G128"/>
    <mergeCell ref="H124:H128"/>
    <mergeCell ref="I124:I128"/>
    <mergeCell ref="H129:H133"/>
    <mergeCell ref="I129:I133"/>
    <mergeCell ref="G114:G118"/>
    <mergeCell ref="H114:H118"/>
    <mergeCell ref="I114:I118"/>
    <mergeCell ref="A119:A123"/>
    <mergeCell ref="B119:B123"/>
    <mergeCell ref="D119:D123"/>
    <mergeCell ref="E119:E123"/>
    <mergeCell ref="F119:F123"/>
    <mergeCell ref="G119:G123"/>
    <mergeCell ref="H119:H123"/>
    <mergeCell ref="I119:I123"/>
    <mergeCell ref="B110:C110"/>
    <mergeCell ref="B111:C111"/>
    <mergeCell ref="B112:C112"/>
    <mergeCell ref="B113:F113"/>
    <mergeCell ref="A114:A118"/>
    <mergeCell ref="B114:B118"/>
    <mergeCell ref="D114:D118"/>
    <mergeCell ref="E114:E118"/>
    <mergeCell ref="F114:F118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F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F55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</mergeCells>
  <conditionalFormatting sqref="L10:L20">
    <cfRule type="duplicateValues" dxfId="16" priority="1"/>
  </conditionalFormatting>
  <dataValidations count="9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14:I163"/>
    <dataValidation type="list" allowBlank="1" showInputMessage="1" showErrorMessage="1" sqref="D1:I1">
      <formula1>"Moksliniai tyrimai, Eksperimentinė plėtra"</formula1>
    </dataValidation>
    <dataValidation allowBlank="1" showErrorMessage="1" sqref="F114:F163"/>
    <dataValidation allowBlank="1" showInputMessage="1" showErrorMessage="1" prompt="Įveskite vienos pareigybės darbuotojų fizinio rodiklio pasiekimui skiriamą darbo laiką valandomis." sqref="E114:E163"/>
    <dataValidation type="list" allowBlank="1" showInputMessage="1" showErrorMessage="1" prompt="Pasirinkite finansavimo intensyvumą vadovaudamiesi Aprašo 52 punktu." sqref="D7">
      <formula1>"0%,25%,35%,40%,45%,50%,60%,65%,70%,75%,80%"</formula1>
    </dataValidation>
    <dataValidation type="list" allowBlank="1" showInputMessage="1" showErrorMessage="1" sqref="J1">
      <formula1>"Taikomieji (pramoniniai) moksliniai tyrimai, Eksperimentinė plėtra (bandomoji taikomoji veikla)"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18" max="17" man="1"/>
    <brk id="163" max="17" man="1"/>
    <brk id="206" max="17" man="1"/>
  </rowBreaks>
  <colBreaks count="1" manualBreakCount="1">
    <brk id="9" max="20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7">
    <tabColor rgb="FF92D050"/>
    <pageSetUpPr fitToPage="1"/>
  </sheetPr>
  <dimension ref="A1:S260"/>
  <sheetViews>
    <sheetView zoomScale="85" zoomScaleNormal="85" zoomScaleSheetLayoutView="100" workbookViewId="0">
      <pane ySplit="9" topLeftCell="A10" activePane="bottomLeft" state="frozen"/>
      <selection activeCell="B26" sqref="B26:C26"/>
      <selection pane="bottomLeft" activeCell="H7" sqref="H7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91"/>
      <c r="B1" s="91"/>
      <c r="C1" s="91" t="s">
        <v>88</v>
      </c>
      <c r="D1" s="143"/>
      <c r="E1" s="143"/>
      <c r="F1" s="143"/>
      <c r="G1" s="143"/>
      <c r="H1" s="143"/>
      <c r="I1" s="143"/>
      <c r="J1" s="21"/>
    </row>
    <row r="2" spans="1:10" ht="13.5" customHeight="1" x14ac:dyDescent="0.2">
      <c r="A2" s="91"/>
      <c r="B2" s="91"/>
      <c r="C2" s="91" t="s">
        <v>85</v>
      </c>
      <c r="D2" s="92"/>
      <c r="E2" s="21"/>
      <c r="F2" s="21"/>
      <c r="G2" s="21"/>
      <c r="H2" s="21"/>
      <c r="I2" s="21"/>
      <c r="J2" s="21"/>
    </row>
    <row r="3" spans="1:10" x14ac:dyDescent="0.2">
      <c r="A3" s="142" t="s">
        <v>73</v>
      </c>
      <c r="B3" s="142"/>
      <c r="C3" s="142"/>
      <c r="D3" s="143"/>
      <c r="E3" s="143"/>
      <c r="F3" s="143"/>
      <c r="G3" s="143"/>
      <c r="H3" s="143"/>
      <c r="I3" s="144"/>
      <c r="J3" s="21"/>
    </row>
    <row r="4" spans="1:10" ht="12.75" customHeight="1" x14ac:dyDescent="0.2">
      <c r="A4" s="91"/>
      <c r="B4" s="91"/>
      <c r="C4" s="91" t="s">
        <v>139</v>
      </c>
      <c r="D4" s="148"/>
      <c r="E4" s="148"/>
      <c r="F4" s="149" t="s">
        <v>140</v>
      </c>
      <c r="G4" s="149"/>
      <c r="H4" s="94"/>
      <c r="I4" s="21"/>
      <c r="J4" s="21"/>
    </row>
    <row r="5" spans="1:10" x14ac:dyDescent="0.2">
      <c r="A5" s="142" t="s">
        <v>137</v>
      </c>
      <c r="B5" s="142"/>
      <c r="C5" s="142"/>
      <c r="D5" s="147"/>
      <c r="E5" s="147"/>
      <c r="F5" s="147"/>
      <c r="G5" s="147"/>
      <c r="H5" s="147"/>
      <c r="I5" s="143"/>
      <c r="J5" s="21"/>
    </row>
    <row r="6" spans="1:10" x14ac:dyDescent="0.2">
      <c r="A6" s="91"/>
      <c r="B6" s="91"/>
      <c r="C6" s="91" t="s">
        <v>211</v>
      </c>
      <c r="D6" s="147"/>
      <c r="E6" s="147"/>
      <c r="F6" s="147"/>
      <c r="G6" s="147"/>
      <c r="H6" s="147"/>
      <c r="I6" s="147"/>
      <c r="J6" s="21"/>
    </row>
    <row r="7" spans="1:10" x14ac:dyDescent="0.2">
      <c r="A7" s="91"/>
      <c r="B7" s="91"/>
      <c r="C7" s="91" t="s">
        <v>89</v>
      </c>
      <c r="D7" s="59"/>
      <c r="E7" s="21"/>
      <c r="F7" s="21"/>
      <c r="G7" s="24" t="s">
        <v>158</v>
      </c>
      <c r="H7" s="23" t="s">
        <v>268</v>
      </c>
      <c r="I7" s="21"/>
      <c r="J7" s="21"/>
    </row>
    <row r="8" spans="1:10" ht="6" customHeight="1" x14ac:dyDescent="0.2"/>
    <row r="9" spans="1:10" ht="38.25" x14ac:dyDescent="0.2">
      <c r="A9" s="93" t="s">
        <v>4</v>
      </c>
      <c r="B9" s="145" t="s">
        <v>175</v>
      </c>
      <c r="C9" s="145"/>
      <c r="D9" s="93" t="s">
        <v>1</v>
      </c>
      <c r="E9" s="93" t="s">
        <v>2</v>
      </c>
      <c r="F9" s="93" t="s">
        <v>3</v>
      </c>
      <c r="G9" s="93" t="s">
        <v>87</v>
      </c>
      <c r="H9" s="93" t="s">
        <v>86</v>
      </c>
      <c r="I9" s="93" t="s">
        <v>11</v>
      </c>
      <c r="J9" s="25"/>
    </row>
    <row r="10" spans="1:10" ht="27.75" customHeight="1" x14ac:dyDescent="0.2">
      <c r="A10" s="26">
        <v>4</v>
      </c>
      <c r="B10" s="146" t="s">
        <v>92</v>
      </c>
      <c r="C10" s="146"/>
      <c r="D10" s="146"/>
      <c r="E10" s="146"/>
      <c r="F10" s="146"/>
      <c r="G10" s="95">
        <f>SUM(G11:G20)</f>
        <v>0</v>
      </c>
      <c r="H10" s="95">
        <f>SUM(H11:H20)</f>
        <v>0</v>
      </c>
      <c r="I10" s="27"/>
      <c r="J10" s="28"/>
    </row>
    <row r="11" spans="1:10" ht="12.75" customHeight="1" x14ac:dyDescent="0.2">
      <c r="A11" s="29" t="s">
        <v>13</v>
      </c>
      <c r="B11" s="135" t="s">
        <v>12</v>
      </c>
      <c r="C11" s="135"/>
      <c r="D11" s="30"/>
      <c r="E11" s="31"/>
      <c r="F11" s="32"/>
      <c r="G11" s="96">
        <f t="shared" ref="G11:G252" si="0">ROUND(E11*F11,2)</f>
        <v>0</v>
      </c>
      <c r="H11" s="96">
        <f t="shared" ref="H11:H112" si="1">ROUND(G11*$D$7,2)</f>
        <v>0</v>
      </c>
      <c r="I11" s="33"/>
      <c r="J11" s="28"/>
    </row>
    <row r="12" spans="1:10" ht="12.75" customHeight="1" x14ac:dyDescent="0.2">
      <c r="A12" s="29" t="s">
        <v>14</v>
      </c>
      <c r="B12" s="135" t="s">
        <v>12</v>
      </c>
      <c r="C12" s="135"/>
      <c r="D12" s="30"/>
      <c r="E12" s="31"/>
      <c r="F12" s="32"/>
      <c r="G12" s="96">
        <f t="shared" si="0"/>
        <v>0</v>
      </c>
      <c r="H12" s="96">
        <f t="shared" si="1"/>
        <v>0</v>
      </c>
      <c r="I12" s="33"/>
      <c r="J12" s="28"/>
    </row>
    <row r="13" spans="1:10" ht="12.75" customHeight="1" x14ac:dyDescent="0.2">
      <c r="A13" s="29" t="s">
        <v>15</v>
      </c>
      <c r="B13" s="135" t="s">
        <v>12</v>
      </c>
      <c r="C13" s="135"/>
      <c r="D13" s="30"/>
      <c r="E13" s="31"/>
      <c r="F13" s="32"/>
      <c r="G13" s="96">
        <f t="shared" si="0"/>
        <v>0</v>
      </c>
      <c r="H13" s="96">
        <f t="shared" si="1"/>
        <v>0</v>
      </c>
      <c r="I13" s="33"/>
      <c r="J13" s="28"/>
    </row>
    <row r="14" spans="1:10" ht="12.75" customHeight="1" x14ac:dyDescent="0.2">
      <c r="A14" s="29" t="s">
        <v>16</v>
      </c>
      <c r="B14" s="135" t="s">
        <v>12</v>
      </c>
      <c r="C14" s="135"/>
      <c r="D14" s="30"/>
      <c r="E14" s="31"/>
      <c r="F14" s="32"/>
      <c r="G14" s="96">
        <f t="shared" si="0"/>
        <v>0</v>
      </c>
      <c r="H14" s="96">
        <f t="shared" si="1"/>
        <v>0</v>
      </c>
      <c r="I14" s="33"/>
      <c r="J14" s="28"/>
    </row>
    <row r="15" spans="1:10" ht="12.75" customHeight="1" x14ac:dyDescent="0.2">
      <c r="A15" s="29" t="s">
        <v>17</v>
      </c>
      <c r="B15" s="135" t="s">
        <v>12</v>
      </c>
      <c r="C15" s="135"/>
      <c r="D15" s="30"/>
      <c r="E15" s="31"/>
      <c r="F15" s="32"/>
      <c r="G15" s="96">
        <f t="shared" si="0"/>
        <v>0</v>
      </c>
      <c r="H15" s="96">
        <f t="shared" si="1"/>
        <v>0</v>
      </c>
      <c r="I15" s="33"/>
      <c r="J15" s="28"/>
    </row>
    <row r="16" spans="1:10" ht="12.75" customHeight="1" x14ac:dyDescent="0.2">
      <c r="A16" s="29" t="s">
        <v>18</v>
      </c>
      <c r="B16" s="135" t="s">
        <v>12</v>
      </c>
      <c r="C16" s="135"/>
      <c r="D16" s="30"/>
      <c r="E16" s="31"/>
      <c r="F16" s="32"/>
      <c r="G16" s="96">
        <f t="shared" si="0"/>
        <v>0</v>
      </c>
      <c r="H16" s="96">
        <f t="shared" si="1"/>
        <v>0</v>
      </c>
      <c r="I16" s="33"/>
      <c r="J16" s="28"/>
    </row>
    <row r="17" spans="1:10" ht="12.75" customHeight="1" x14ac:dyDescent="0.2">
      <c r="A17" s="29" t="s">
        <v>19</v>
      </c>
      <c r="B17" s="135" t="s">
        <v>12</v>
      </c>
      <c r="C17" s="135"/>
      <c r="D17" s="30"/>
      <c r="E17" s="31"/>
      <c r="F17" s="32"/>
      <c r="G17" s="96">
        <f t="shared" si="0"/>
        <v>0</v>
      </c>
      <c r="H17" s="96">
        <f t="shared" si="1"/>
        <v>0</v>
      </c>
      <c r="I17" s="33"/>
      <c r="J17" s="28"/>
    </row>
    <row r="18" spans="1:10" ht="12.75" customHeight="1" x14ac:dyDescent="0.2">
      <c r="A18" s="29" t="s">
        <v>20</v>
      </c>
      <c r="B18" s="135" t="s">
        <v>12</v>
      </c>
      <c r="C18" s="135"/>
      <c r="D18" s="30"/>
      <c r="E18" s="31"/>
      <c r="F18" s="32"/>
      <c r="G18" s="96">
        <f t="shared" si="0"/>
        <v>0</v>
      </c>
      <c r="H18" s="96">
        <f t="shared" si="1"/>
        <v>0</v>
      </c>
      <c r="I18" s="33"/>
      <c r="J18" s="28"/>
    </row>
    <row r="19" spans="1:10" ht="12.75" customHeight="1" x14ac:dyDescent="0.2">
      <c r="A19" s="29" t="s">
        <v>21</v>
      </c>
      <c r="B19" s="135" t="s">
        <v>12</v>
      </c>
      <c r="C19" s="135"/>
      <c r="D19" s="30"/>
      <c r="E19" s="31"/>
      <c r="F19" s="32"/>
      <c r="G19" s="96">
        <f t="shared" si="0"/>
        <v>0</v>
      </c>
      <c r="H19" s="96">
        <f t="shared" si="1"/>
        <v>0</v>
      </c>
      <c r="I19" s="33"/>
      <c r="J19" s="28"/>
    </row>
    <row r="20" spans="1:10" ht="12.75" customHeight="1" x14ac:dyDescent="0.2">
      <c r="A20" s="29" t="s">
        <v>22</v>
      </c>
      <c r="B20" s="135" t="s">
        <v>12</v>
      </c>
      <c r="C20" s="135"/>
      <c r="D20" s="30"/>
      <c r="E20" s="31"/>
      <c r="F20" s="32"/>
      <c r="G20" s="96">
        <f t="shared" si="0"/>
        <v>0</v>
      </c>
      <c r="H20" s="96">
        <f t="shared" si="1"/>
        <v>0</v>
      </c>
      <c r="I20" s="33"/>
      <c r="J20" s="28"/>
    </row>
    <row r="21" spans="1:10" x14ac:dyDescent="0.2">
      <c r="A21" s="26">
        <v>5</v>
      </c>
      <c r="B21" s="146" t="s">
        <v>6</v>
      </c>
      <c r="C21" s="146"/>
      <c r="D21" s="146"/>
      <c r="E21" s="146"/>
      <c r="F21" s="146"/>
      <c r="G21" s="95">
        <f>G22+G33+G44+G55+G83+G113+G164+G235+G253</f>
        <v>0</v>
      </c>
      <c r="H21" s="95">
        <f>H22+H33+H44+H55+H83+H113+H164+H235+H253</f>
        <v>0</v>
      </c>
      <c r="I21" s="27"/>
      <c r="J21" s="28"/>
    </row>
    <row r="22" spans="1:10" x14ac:dyDescent="0.2">
      <c r="A22" s="34" t="s">
        <v>7</v>
      </c>
      <c r="B22" s="138" t="s">
        <v>109</v>
      </c>
      <c r="C22" s="139"/>
      <c r="D22" s="139"/>
      <c r="E22" s="139"/>
      <c r="F22" s="140"/>
      <c r="G22" s="97">
        <f>SUM(G23:G32)</f>
        <v>0</v>
      </c>
      <c r="H22" s="97">
        <f>SUM(H23:H32)</f>
        <v>0</v>
      </c>
      <c r="I22" s="35"/>
      <c r="J22" s="36"/>
    </row>
    <row r="23" spans="1:10" x14ac:dyDescent="0.2">
      <c r="A23" s="29" t="s">
        <v>23</v>
      </c>
      <c r="B23" s="135" t="s">
        <v>54</v>
      </c>
      <c r="C23" s="135"/>
      <c r="D23" s="30"/>
      <c r="E23" s="31"/>
      <c r="F23" s="32"/>
      <c r="G23" s="96">
        <f t="shared" ref="G23:G32" si="2">ROUND(E23*F23,2)</f>
        <v>0</v>
      </c>
      <c r="H23" s="96">
        <f t="shared" si="1"/>
        <v>0</v>
      </c>
      <c r="I23" s="33"/>
      <c r="J23" s="28"/>
    </row>
    <row r="24" spans="1:10" x14ac:dyDescent="0.2">
      <c r="A24" s="29" t="s">
        <v>24</v>
      </c>
      <c r="B24" s="135" t="s">
        <v>54</v>
      </c>
      <c r="C24" s="135"/>
      <c r="D24" s="30"/>
      <c r="E24" s="31"/>
      <c r="F24" s="32"/>
      <c r="G24" s="96">
        <f t="shared" si="2"/>
        <v>0</v>
      </c>
      <c r="H24" s="96">
        <f t="shared" si="1"/>
        <v>0</v>
      </c>
      <c r="I24" s="33"/>
      <c r="J24" s="28"/>
    </row>
    <row r="25" spans="1:10" x14ac:dyDescent="0.2">
      <c r="A25" s="29" t="s">
        <v>25</v>
      </c>
      <c r="B25" s="135" t="s">
        <v>54</v>
      </c>
      <c r="C25" s="135"/>
      <c r="D25" s="30"/>
      <c r="E25" s="31"/>
      <c r="F25" s="32"/>
      <c r="G25" s="96">
        <f t="shared" si="2"/>
        <v>0</v>
      </c>
      <c r="H25" s="96">
        <f t="shared" si="1"/>
        <v>0</v>
      </c>
      <c r="I25" s="33"/>
      <c r="J25" s="28"/>
    </row>
    <row r="26" spans="1:10" x14ac:dyDescent="0.2">
      <c r="A26" s="29" t="s">
        <v>26</v>
      </c>
      <c r="B26" s="135" t="s">
        <v>54</v>
      </c>
      <c r="C26" s="135"/>
      <c r="D26" s="30"/>
      <c r="E26" s="31"/>
      <c r="F26" s="32"/>
      <c r="G26" s="96">
        <f t="shared" si="2"/>
        <v>0</v>
      </c>
      <c r="H26" s="96">
        <f t="shared" si="1"/>
        <v>0</v>
      </c>
      <c r="I26" s="33"/>
      <c r="J26" s="28"/>
    </row>
    <row r="27" spans="1:10" x14ac:dyDescent="0.2">
      <c r="A27" s="29" t="s">
        <v>27</v>
      </c>
      <c r="B27" s="135" t="s">
        <v>54</v>
      </c>
      <c r="C27" s="135"/>
      <c r="D27" s="30"/>
      <c r="E27" s="31"/>
      <c r="F27" s="32"/>
      <c r="G27" s="96">
        <f t="shared" si="2"/>
        <v>0</v>
      </c>
      <c r="H27" s="96">
        <f t="shared" si="1"/>
        <v>0</v>
      </c>
      <c r="I27" s="33"/>
      <c r="J27" s="28"/>
    </row>
    <row r="28" spans="1:10" x14ac:dyDescent="0.2">
      <c r="A28" s="29" t="s">
        <v>28</v>
      </c>
      <c r="B28" s="135" t="s">
        <v>54</v>
      </c>
      <c r="C28" s="135"/>
      <c r="D28" s="30"/>
      <c r="E28" s="31"/>
      <c r="F28" s="32"/>
      <c r="G28" s="96">
        <f t="shared" si="2"/>
        <v>0</v>
      </c>
      <c r="H28" s="96">
        <f t="shared" si="1"/>
        <v>0</v>
      </c>
      <c r="I28" s="33"/>
      <c r="J28" s="28"/>
    </row>
    <row r="29" spans="1:10" x14ac:dyDescent="0.2">
      <c r="A29" s="29" t="s">
        <v>29</v>
      </c>
      <c r="B29" s="135" t="s">
        <v>54</v>
      </c>
      <c r="C29" s="135"/>
      <c r="D29" s="30"/>
      <c r="E29" s="31"/>
      <c r="F29" s="32"/>
      <c r="G29" s="96">
        <f t="shared" si="2"/>
        <v>0</v>
      </c>
      <c r="H29" s="96">
        <f t="shared" si="1"/>
        <v>0</v>
      </c>
      <c r="I29" s="33"/>
      <c r="J29" s="28"/>
    </row>
    <row r="30" spans="1:10" x14ac:dyDescent="0.2">
      <c r="A30" s="29" t="s">
        <v>30</v>
      </c>
      <c r="B30" s="135" t="s">
        <v>54</v>
      </c>
      <c r="C30" s="135"/>
      <c r="D30" s="30"/>
      <c r="E30" s="31"/>
      <c r="F30" s="32"/>
      <c r="G30" s="96">
        <f t="shared" si="2"/>
        <v>0</v>
      </c>
      <c r="H30" s="96">
        <f t="shared" si="1"/>
        <v>0</v>
      </c>
      <c r="I30" s="33"/>
      <c r="J30" s="28"/>
    </row>
    <row r="31" spans="1:10" x14ac:dyDescent="0.2">
      <c r="A31" s="29" t="s">
        <v>31</v>
      </c>
      <c r="B31" s="135" t="s">
        <v>54</v>
      </c>
      <c r="C31" s="135"/>
      <c r="D31" s="30"/>
      <c r="E31" s="31"/>
      <c r="F31" s="32"/>
      <c r="G31" s="96">
        <f t="shared" si="2"/>
        <v>0</v>
      </c>
      <c r="H31" s="96">
        <f t="shared" si="1"/>
        <v>0</v>
      </c>
      <c r="I31" s="33"/>
      <c r="J31" s="28"/>
    </row>
    <row r="32" spans="1:10" x14ac:dyDescent="0.2">
      <c r="A32" s="29" t="s">
        <v>32</v>
      </c>
      <c r="B32" s="135" t="s">
        <v>54</v>
      </c>
      <c r="C32" s="135"/>
      <c r="D32" s="30"/>
      <c r="E32" s="31"/>
      <c r="F32" s="32"/>
      <c r="G32" s="96">
        <f t="shared" si="2"/>
        <v>0</v>
      </c>
      <c r="H32" s="96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38" t="s">
        <v>250</v>
      </c>
      <c r="C33" s="139"/>
      <c r="D33" s="139"/>
      <c r="E33" s="139"/>
      <c r="F33" s="140"/>
      <c r="G33" s="97">
        <f>SUM(G34:G43)</f>
        <v>0</v>
      </c>
      <c r="H33" s="97">
        <f>SUM(H34:H43)</f>
        <v>0</v>
      </c>
      <c r="I33" s="35"/>
      <c r="J33" s="36"/>
    </row>
    <row r="34" spans="1:10" x14ac:dyDescent="0.2">
      <c r="A34" s="29" t="s">
        <v>33</v>
      </c>
      <c r="B34" s="135" t="s">
        <v>54</v>
      </c>
      <c r="C34" s="135"/>
      <c r="D34" s="30"/>
      <c r="E34" s="31"/>
      <c r="F34" s="32"/>
      <c r="G34" s="96">
        <f t="shared" ref="G34:G43" si="3">ROUND(E34*F34,2)</f>
        <v>0</v>
      </c>
      <c r="H34" s="96">
        <f t="shared" si="1"/>
        <v>0</v>
      </c>
      <c r="I34" s="33"/>
      <c r="J34" s="28"/>
    </row>
    <row r="35" spans="1:10" x14ac:dyDescent="0.2">
      <c r="A35" s="29" t="s">
        <v>34</v>
      </c>
      <c r="B35" s="135" t="s">
        <v>54</v>
      </c>
      <c r="C35" s="135"/>
      <c r="D35" s="30"/>
      <c r="E35" s="31"/>
      <c r="F35" s="32"/>
      <c r="G35" s="96">
        <f t="shared" si="3"/>
        <v>0</v>
      </c>
      <c r="H35" s="96">
        <f t="shared" si="1"/>
        <v>0</v>
      </c>
      <c r="I35" s="33"/>
      <c r="J35" s="28"/>
    </row>
    <row r="36" spans="1:10" x14ac:dyDescent="0.2">
      <c r="A36" s="29" t="s">
        <v>35</v>
      </c>
      <c r="B36" s="135" t="s">
        <v>54</v>
      </c>
      <c r="C36" s="135"/>
      <c r="D36" s="30"/>
      <c r="E36" s="31"/>
      <c r="F36" s="32"/>
      <c r="G36" s="96">
        <f t="shared" si="3"/>
        <v>0</v>
      </c>
      <c r="H36" s="96">
        <f t="shared" si="1"/>
        <v>0</v>
      </c>
      <c r="I36" s="33"/>
      <c r="J36" s="28"/>
    </row>
    <row r="37" spans="1:10" x14ac:dyDescent="0.2">
      <c r="A37" s="29" t="s">
        <v>36</v>
      </c>
      <c r="B37" s="135" t="s">
        <v>54</v>
      </c>
      <c r="C37" s="135"/>
      <c r="D37" s="30"/>
      <c r="E37" s="31"/>
      <c r="F37" s="32"/>
      <c r="G37" s="96">
        <f t="shared" si="3"/>
        <v>0</v>
      </c>
      <c r="H37" s="96">
        <f t="shared" si="1"/>
        <v>0</v>
      </c>
      <c r="I37" s="33"/>
      <c r="J37" s="28"/>
    </row>
    <row r="38" spans="1:10" x14ac:dyDescent="0.2">
      <c r="A38" s="29" t="s">
        <v>37</v>
      </c>
      <c r="B38" s="135" t="s">
        <v>54</v>
      </c>
      <c r="C38" s="135"/>
      <c r="D38" s="30"/>
      <c r="E38" s="31"/>
      <c r="F38" s="32"/>
      <c r="G38" s="96">
        <f t="shared" si="3"/>
        <v>0</v>
      </c>
      <c r="H38" s="96">
        <f t="shared" si="1"/>
        <v>0</v>
      </c>
      <c r="I38" s="33"/>
      <c r="J38" s="28"/>
    </row>
    <row r="39" spans="1:10" x14ac:dyDescent="0.2">
      <c r="A39" s="29" t="s">
        <v>38</v>
      </c>
      <c r="B39" s="135" t="s">
        <v>54</v>
      </c>
      <c r="C39" s="135"/>
      <c r="D39" s="30"/>
      <c r="E39" s="31"/>
      <c r="F39" s="32"/>
      <c r="G39" s="96">
        <f t="shared" si="3"/>
        <v>0</v>
      </c>
      <c r="H39" s="96">
        <f t="shared" si="1"/>
        <v>0</v>
      </c>
      <c r="I39" s="33"/>
      <c r="J39" s="28"/>
    </row>
    <row r="40" spans="1:10" x14ac:dyDescent="0.2">
      <c r="A40" s="29" t="s">
        <v>39</v>
      </c>
      <c r="B40" s="135" t="s">
        <v>54</v>
      </c>
      <c r="C40" s="135"/>
      <c r="D40" s="30"/>
      <c r="E40" s="31"/>
      <c r="F40" s="32"/>
      <c r="G40" s="96">
        <f t="shared" si="3"/>
        <v>0</v>
      </c>
      <c r="H40" s="96">
        <f t="shared" si="1"/>
        <v>0</v>
      </c>
      <c r="I40" s="33"/>
      <c r="J40" s="28"/>
    </row>
    <row r="41" spans="1:10" x14ac:dyDescent="0.2">
      <c r="A41" s="29" t="s">
        <v>40</v>
      </c>
      <c r="B41" s="135" t="s">
        <v>54</v>
      </c>
      <c r="C41" s="135"/>
      <c r="D41" s="30"/>
      <c r="E41" s="31"/>
      <c r="F41" s="32"/>
      <c r="G41" s="96">
        <f t="shared" si="3"/>
        <v>0</v>
      </c>
      <c r="H41" s="96">
        <f t="shared" si="1"/>
        <v>0</v>
      </c>
      <c r="I41" s="33"/>
      <c r="J41" s="28"/>
    </row>
    <row r="42" spans="1:10" x14ac:dyDescent="0.2">
      <c r="A42" s="29" t="s">
        <v>41</v>
      </c>
      <c r="B42" s="135" t="s">
        <v>54</v>
      </c>
      <c r="C42" s="135"/>
      <c r="D42" s="30"/>
      <c r="E42" s="31"/>
      <c r="F42" s="32"/>
      <c r="G42" s="96">
        <f t="shared" si="3"/>
        <v>0</v>
      </c>
      <c r="H42" s="96">
        <f t="shared" si="1"/>
        <v>0</v>
      </c>
      <c r="I42" s="33"/>
      <c r="J42" s="28"/>
    </row>
    <row r="43" spans="1:10" x14ac:dyDescent="0.2">
      <c r="A43" s="29" t="s">
        <v>42</v>
      </c>
      <c r="B43" s="135" t="s">
        <v>54</v>
      </c>
      <c r="C43" s="135"/>
      <c r="D43" s="30"/>
      <c r="E43" s="31"/>
      <c r="F43" s="32"/>
      <c r="G43" s="96">
        <f t="shared" si="3"/>
        <v>0</v>
      </c>
      <c r="H43" s="96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1" t="s">
        <v>228</v>
      </c>
      <c r="C44" s="139"/>
      <c r="D44" s="139"/>
      <c r="E44" s="139"/>
      <c r="F44" s="140"/>
      <c r="G44" s="97">
        <f>SUM(G45:G54)</f>
        <v>0</v>
      </c>
      <c r="H44" s="97">
        <f>SUM(H45:H54)</f>
        <v>0</v>
      </c>
      <c r="I44" s="35"/>
      <c r="J44" s="36"/>
    </row>
    <row r="45" spans="1:10" x14ac:dyDescent="0.2">
      <c r="A45" s="29" t="s">
        <v>44</v>
      </c>
      <c r="B45" s="135" t="s">
        <v>54</v>
      </c>
      <c r="C45" s="135"/>
      <c r="D45" s="30"/>
      <c r="E45" s="31"/>
      <c r="F45" s="32"/>
      <c r="G45" s="96">
        <f t="shared" ref="G45:G54" si="4">ROUND(E45*F45,2)</f>
        <v>0</v>
      </c>
      <c r="H45" s="96">
        <f t="shared" ref="H45:H54" si="5">ROUND(G45*$D$7,2)</f>
        <v>0</v>
      </c>
      <c r="I45" s="33"/>
      <c r="J45" s="36"/>
    </row>
    <row r="46" spans="1:10" x14ac:dyDescent="0.2">
      <c r="A46" s="29" t="s">
        <v>45</v>
      </c>
      <c r="B46" s="135" t="s">
        <v>54</v>
      </c>
      <c r="C46" s="135"/>
      <c r="D46" s="30"/>
      <c r="E46" s="31"/>
      <c r="F46" s="32"/>
      <c r="G46" s="96">
        <f t="shared" si="4"/>
        <v>0</v>
      </c>
      <c r="H46" s="96">
        <f t="shared" si="5"/>
        <v>0</v>
      </c>
      <c r="I46" s="33"/>
      <c r="J46" s="36"/>
    </row>
    <row r="47" spans="1:10" x14ac:dyDescent="0.2">
      <c r="A47" s="29" t="s">
        <v>46</v>
      </c>
      <c r="B47" s="135" t="s">
        <v>54</v>
      </c>
      <c r="C47" s="135"/>
      <c r="D47" s="30"/>
      <c r="E47" s="31"/>
      <c r="F47" s="32"/>
      <c r="G47" s="96">
        <f t="shared" si="4"/>
        <v>0</v>
      </c>
      <c r="H47" s="96">
        <f t="shared" si="5"/>
        <v>0</v>
      </c>
      <c r="I47" s="33"/>
      <c r="J47" s="36"/>
    </row>
    <row r="48" spans="1:10" x14ac:dyDescent="0.2">
      <c r="A48" s="29" t="s">
        <v>47</v>
      </c>
      <c r="B48" s="135" t="s">
        <v>54</v>
      </c>
      <c r="C48" s="135"/>
      <c r="D48" s="30"/>
      <c r="E48" s="31"/>
      <c r="F48" s="32"/>
      <c r="G48" s="96">
        <f t="shared" si="4"/>
        <v>0</v>
      </c>
      <c r="H48" s="96">
        <f t="shared" si="5"/>
        <v>0</v>
      </c>
      <c r="I48" s="33"/>
      <c r="J48" s="36"/>
    </row>
    <row r="49" spans="1:10" x14ac:dyDescent="0.2">
      <c r="A49" s="29" t="s">
        <v>48</v>
      </c>
      <c r="B49" s="135" t="s">
        <v>54</v>
      </c>
      <c r="C49" s="135"/>
      <c r="D49" s="30"/>
      <c r="E49" s="31"/>
      <c r="F49" s="32"/>
      <c r="G49" s="96">
        <f t="shared" si="4"/>
        <v>0</v>
      </c>
      <c r="H49" s="96">
        <f t="shared" si="5"/>
        <v>0</v>
      </c>
      <c r="I49" s="33"/>
      <c r="J49" s="36"/>
    </row>
    <row r="50" spans="1:10" x14ac:dyDescent="0.2">
      <c r="A50" s="29" t="s">
        <v>49</v>
      </c>
      <c r="B50" s="135" t="s">
        <v>54</v>
      </c>
      <c r="C50" s="135"/>
      <c r="D50" s="30"/>
      <c r="E50" s="31"/>
      <c r="F50" s="32"/>
      <c r="G50" s="96">
        <f t="shared" si="4"/>
        <v>0</v>
      </c>
      <c r="H50" s="96">
        <f t="shared" si="5"/>
        <v>0</v>
      </c>
      <c r="I50" s="33"/>
      <c r="J50" s="36"/>
    </row>
    <row r="51" spans="1:10" x14ac:dyDescent="0.2">
      <c r="A51" s="29" t="s">
        <v>50</v>
      </c>
      <c r="B51" s="135" t="s">
        <v>54</v>
      </c>
      <c r="C51" s="135"/>
      <c r="D51" s="30"/>
      <c r="E51" s="31"/>
      <c r="F51" s="32"/>
      <c r="G51" s="96">
        <f t="shared" si="4"/>
        <v>0</v>
      </c>
      <c r="H51" s="96">
        <f t="shared" si="5"/>
        <v>0</v>
      </c>
      <c r="I51" s="33"/>
      <c r="J51" s="36"/>
    </row>
    <row r="52" spans="1:10" x14ac:dyDescent="0.2">
      <c r="A52" s="29" t="s">
        <v>51</v>
      </c>
      <c r="B52" s="135" t="s">
        <v>54</v>
      </c>
      <c r="C52" s="135"/>
      <c r="D52" s="30"/>
      <c r="E52" s="31"/>
      <c r="F52" s="32"/>
      <c r="G52" s="96">
        <f t="shared" si="4"/>
        <v>0</v>
      </c>
      <c r="H52" s="96">
        <f t="shared" si="5"/>
        <v>0</v>
      </c>
      <c r="I52" s="33"/>
      <c r="J52" s="36"/>
    </row>
    <row r="53" spans="1:10" x14ac:dyDescent="0.2">
      <c r="A53" s="29" t="s">
        <v>52</v>
      </c>
      <c r="B53" s="135" t="s">
        <v>54</v>
      </c>
      <c r="C53" s="135"/>
      <c r="D53" s="30"/>
      <c r="E53" s="31"/>
      <c r="F53" s="32"/>
      <c r="G53" s="96">
        <f t="shared" si="4"/>
        <v>0</v>
      </c>
      <c r="H53" s="96">
        <f t="shared" si="5"/>
        <v>0</v>
      </c>
      <c r="I53" s="33"/>
      <c r="J53" s="36"/>
    </row>
    <row r="54" spans="1:10" x14ac:dyDescent="0.2">
      <c r="A54" s="29" t="s">
        <v>53</v>
      </c>
      <c r="B54" s="135" t="s">
        <v>54</v>
      </c>
      <c r="C54" s="135"/>
      <c r="D54" s="30"/>
      <c r="E54" s="31"/>
      <c r="F54" s="32"/>
      <c r="G54" s="96">
        <f t="shared" si="4"/>
        <v>0</v>
      </c>
      <c r="H54" s="96">
        <f t="shared" si="5"/>
        <v>0</v>
      </c>
      <c r="I54" s="33"/>
      <c r="J54" s="36"/>
    </row>
    <row r="55" spans="1:10" ht="25.5" customHeight="1" x14ac:dyDescent="0.2">
      <c r="A55" s="34" t="s">
        <v>10</v>
      </c>
      <c r="B55" s="138" t="s">
        <v>174</v>
      </c>
      <c r="C55" s="139"/>
      <c r="D55" s="139"/>
      <c r="E55" s="139"/>
      <c r="F55" s="140"/>
      <c r="G55" s="97">
        <f>SUM(G56:G82)</f>
        <v>0</v>
      </c>
      <c r="H55" s="97">
        <f>SUM(H56:H82)</f>
        <v>0</v>
      </c>
      <c r="I55" s="35"/>
      <c r="J55" s="36"/>
    </row>
    <row r="56" spans="1:10" x14ac:dyDescent="0.2">
      <c r="A56" s="29" t="s">
        <v>55</v>
      </c>
      <c r="B56" s="135" t="s">
        <v>12</v>
      </c>
      <c r="C56" s="135"/>
      <c r="D56" s="30"/>
      <c r="E56" s="31"/>
      <c r="F56" s="32"/>
      <c r="G56" s="96">
        <f t="shared" ref="G56:G82" si="6">ROUND(E56*F56,2)</f>
        <v>0</v>
      </c>
      <c r="H56" s="96">
        <f t="shared" ref="H56:H82" si="7">ROUND(G56*$D$7,2)</f>
        <v>0</v>
      </c>
      <c r="I56" s="33"/>
      <c r="J56" s="28"/>
    </row>
    <row r="57" spans="1:10" x14ac:dyDescent="0.2">
      <c r="A57" s="29" t="s">
        <v>56</v>
      </c>
      <c r="B57" s="135" t="s">
        <v>12</v>
      </c>
      <c r="C57" s="135"/>
      <c r="D57" s="30"/>
      <c r="E57" s="31"/>
      <c r="F57" s="32"/>
      <c r="G57" s="96">
        <f t="shared" si="6"/>
        <v>0</v>
      </c>
      <c r="H57" s="96">
        <f t="shared" si="7"/>
        <v>0</v>
      </c>
      <c r="I57" s="33"/>
      <c r="J57" s="28"/>
    </row>
    <row r="58" spans="1:10" x14ac:dyDescent="0.2">
      <c r="A58" s="29" t="s">
        <v>57</v>
      </c>
      <c r="B58" s="135" t="s">
        <v>12</v>
      </c>
      <c r="C58" s="135"/>
      <c r="D58" s="30"/>
      <c r="E58" s="31"/>
      <c r="F58" s="32"/>
      <c r="G58" s="96">
        <f t="shared" si="6"/>
        <v>0</v>
      </c>
      <c r="H58" s="96">
        <f t="shared" si="7"/>
        <v>0</v>
      </c>
      <c r="I58" s="33"/>
      <c r="J58" s="28"/>
    </row>
    <row r="59" spans="1:10" x14ac:dyDescent="0.2">
      <c r="A59" s="29" t="s">
        <v>58</v>
      </c>
      <c r="B59" s="135" t="s">
        <v>12</v>
      </c>
      <c r="C59" s="135"/>
      <c r="D59" s="30"/>
      <c r="E59" s="31"/>
      <c r="F59" s="32"/>
      <c r="G59" s="96">
        <f t="shared" si="6"/>
        <v>0</v>
      </c>
      <c r="H59" s="96">
        <f t="shared" si="7"/>
        <v>0</v>
      </c>
      <c r="I59" s="33"/>
      <c r="J59" s="28"/>
    </row>
    <row r="60" spans="1:10" x14ac:dyDescent="0.2">
      <c r="A60" s="29" t="s">
        <v>59</v>
      </c>
      <c r="B60" s="135" t="s">
        <v>12</v>
      </c>
      <c r="C60" s="135"/>
      <c r="D60" s="30"/>
      <c r="E60" s="31"/>
      <c r="F60" s="32"/>
      <c r="G60" s="96">
        <f t="shared" si="6"/>
        <v>0</v>
      </c>
      <c r="H60" s="96">
        <f t="shared" si="7"/>
        <v>0</v>
      </c>
      <c r="I60" s="33"/>
      <c r="J60" s="28"/>
    </row>
    <row r="61" spans="1:10" x14ac:dyDescent="0.2">
      <c r="A61" s="29" t="s">
        <v>60</v>
      </c>
      <c r="B61" s="135" t="s">
        <v>12</v>
      </c>
      <c r="C61" s="135"/>
      <c r="D61" s="30"/>
      <c r="E61" s="31"/>
      <c r="F61" s="32"/>
      <c r="G61" s="96">
        <f t="shared" si="6"/>
        <v>0</v>
      </c>
      <c r="H61" s="96">
        <f t="shared" si="7"/>
        <v>0</v>
      </c>
      <c r="I61" s="33"/>
      <c r="J61" s="28"/>
    </row>
    <row r="62" spans="1:10" x14ac:dyDescent="0.2">
      <c r="A62" s="29" t="s">
        <v>61</v>
      </c>
      <c r="B62" s="135" t="s">
        <v>12</v>
      </c>
      <c r="C62" s="135"/>
      <c r="D62" s="30"/>
      <c r="E62" s="31"/>
      <c r="F62" s="32"/>
      <c r="G62" s="96">
        <f t="shared" si="6"/>
        <v>0</v>
      </c>
      <c r="H62" s="96">
        <f t="shared" si="7"/>
        <v>0</v>
      </c>
      <c r="I62" s="33"/>
      <c r="J62" s="28"/>
    </row>
    <row r="63" spans="1:10" x14ac:dyDescent="0.2">
      <c r="A63" s="29" t="s">
        <v>62</v>
      </c>
      <c r="B63" s="135" t="s">
        <v>12</v>
      </c>
      <c r="C63" s="135"/>
      <c r="D63" s="30"/>
      <c r="E63" s="31"/>
      <c r="F63" s="32"/>
      <c r="G63" s="96">
        <f t="shared" si="6"/>
        <v>0</v>
      </c>
      <c r="H63" s="96">
        <f t="shared" si="7"/>
        <v>0</v>
      </c>
      <c r="I63" s="33"/>
      <c r="J63" s="28"/>
    </row>
    <row r="64" spans="1:10" x14ac:dyDescent="0.2">
      <c r="A64" s="29" t="s">
        <v>63</v>
      </c>
      <c r="B64" s="135" t="s">
        <v>12</v>
      </c>
      <c r="C64" s="135"/>
      <c r="D64" s="30"/>
      <c r="E64" s="31"/>
      <c r="F64" s="32"/>
      <c r="G64" s="96">
        <f t="shared" si="6"/>
        <v>0</v>
      </c>
      <c r="H64" s="96">
        <f t="shared" si="7"/>
        <v>0</v>
      </c>
      <c r="I64" s="33"/>
      <c r="J64" s="28"/>
    </row>
    <row r="65" spans="1:10" x14ac:dyDescent="0.2">
      <c r="A65" s="29" t="s">
        <v>64</v>
      </c>
      <c r="B65" s="135" t="s">
        <v>12</v>
      </c>
      <c r="C65" s="135"/>
      <c r="D65" s="30"/>
      <c r="E65" s="31"/>
      <c r="F65" s="32"/>
      <c r="G65" s="96">
        <f t="shared" si="6"/>
        <v>0</v>
      </c>
      <c r="H65" s="96">
        <f t="shared" si="7"/>
        <v>0</v>
      </c>
      <c r="I65" s="33"/>
      <c r="J65" s="28"/>
    </row>
    <row r="66" spans="1:10" x14ac:dyDescent="0.2">
      <c r="A66" s="29" t="s">
        <v>130</v>
      </c>
      <c r="B66" s="135" t="s">
        <v>12</v>
      </c>
      <c r="C66" s="135"/>
      <c r="D66" s="30"/>
      <c r="E66" s="31"/>
      <c r="F66" s="32"/>
      <c r="G66" s="96">
        <f t="shared" si="6"/>
        <v>0</v>
      </c>
      <c r="H66" s="96">
        <f t="shared" si="7"/>
        <v>0</v>
      </c>
      <c r="I66" s="33"/>
      <c r="J66" s="28"/>
    </row>
    <row r="67" spans="1:10" x14ac:dyDescent="0.2">
      <c r="A67" s="29" t="s">
        <v>131</v>
      </c>
      <c r="B67" s="135" t="s">
        <v>12</v>
      </c>
      <c r="C67" s="135"/>
      <c r="D67" s="30"/>
      <c r="E67" s="31"/>
      <c r="F67" s="32"/>
      <c r="G67" s="96">
        <f t="shared" si="6"/>
        <v>0</v>
      </c>
      <c r="H67" s="96">
        <f t="shared" si="7"/>
        <v>0</v>
      </c>
      <c r="I67" s="33"/>
      <c r="J67" s="28"/>
    </row>
    <row r="68" spans="1:10" x14ac:dyDescent="0.2">
      <c r="A68" s="29" t="s">
        <v>132</v>
      </c>
      <c r="B68" s="135" t="s">
        <v>12</v>
      </c>
      <c r="C68" s="135"/>
      <c r="D68" s="30"/>
      <c r="E68" s="31"/>
      <c r="F68" s="32"/>
      <c r="G68" s="96">
        <f t="shared" si="6"/>
        <v>0</v>
      </c>
      <c r="H68" s="96">
        <f t="shared" si="7"/>
        <v>0</v>
      </c>
      <c r="I68" s="33"/>
      <c r="J68" s="28"/>
    </row>
    <row r="69" spans="1:10" x14ac:dyDescent="0.2">
      <c r="A69" s="29" t="s">
        <v>133</v>
      </c>
      <c r="B69" s="135" t="s">
        <v>12</v>
      </c>
      <c r="C69" s="135"/>
      <c r="D69" s="30"/>
      <c r="E69" s="31"/>
      <c r="F69" s="32"/>
      <c r="G69" s="96">
        <f t="shared" si="6"/>
        <v>0</v>
      </c>
      <c r="H69" s="96">
        <f t="shared" si="7"/>
        <v>0</v>
      </c>
      <c r="I69" s="33"/>
      <c r="J69" s="28"/>
    </row>
    <row r="70" spans="1:10" x14ac:dyDescent="0.2">
      <c r="A70" s="29" t="s">
        <v>134</v>
      </c>
      <c r="B70" s="135" t="s">
        <v>12</v>
      </c>
      <c r="C70" s="135"/>
      <c r="D70" s="30"/>
      <c r="E70" s="31"/>
      <c r="F70" s="32"/>
      <c r="G70" s="96">
        <f t="shared" si="6"/>
        <v>0</v>
      </c>
      <c r="H70" s="96">
        <f t="shared" si="7"/>
        <v>0</v>
      </c>
      <c r="I70" s="33"/>
      <c r="J70" s="28"/>
    </row>
    <row r="71" spans="1:10" x14ac:dyDescent="0.2">
      <c r="A71" s="29" t="s">
        <v>188</v>
      </c>
      <c r="B71" s="135" t="s">
        <v>12</v>
      </c>
      <c r="C71" s="135"/>
      <c r="D71" s="30"/>
      <c r="E71" s="31"/>
      <c r="F71" s="32"/>
      <c r="G71" s="96">
        <f t="shared" si="6"/>
        <v>0</v>
      </c>
      <c r="H71" s="96">
        <f t="shared" si="7"/>
        <v>0</v>
      </c>
      <c r="I71" s="33"/>
      <c r="J71" s="28"/>
    </row>
    <row r="72" spans="1:10" x14ac:dyDescent="0.2">
      <c r="A72" s="29" t="s">
        <v>189</v>
      </c>
      <c r="B72" s="135" t="s">
        <v>12</v>
      </c>
      <c r="C72" s="135"/>
      <c r="D72" s="30"/>
      <c r="E72" s="31"/>
      <c r="F72" s="32"/>
      <c r="G72" s="96">
        <f t="shared" si="6"/>
        <v>0</v>
      </c>
      <c r="H72" s="96">
        <f t="shared" si="7"/>
        <v>0</v>
      </c>
      <c r="I72" s="33"/>
      <c r="J72" s="28"/>
    </row>
    <row r="73" spans="1:10" x14ac:dyDescent="0.2">
      <c r="A73" s="29" t="s">
        <v>190</v>
      </c>
      <c r="B73" s="135" t="s">
        <v>12</v>
      </c>
      <c r="C73" s="135"/>
      <c r="D73" s="30"/>
      <c r="E73" s="31"/>
      <c r="F73" s="32"/>
      <c r="G73" s="96">
        <f t="shared" si="6"/>
        <v>0</v>
      </c>
      <c r="H73" s="96">
        <f t="shared" si="7"/>
        <v>0</v>
      </c>
      <c r="I73" s="33"/>
      <c r="J73" s="28"/>
    </row>
    <row r="74" spans="1:10" x14ac:dyDescent="0.2">
      <c r="A74" s="29" t="s">
        <v>191</v>
      </c>
      <c r="B74" s="135" t="s">
        <v>12</v>
      </c>
      <c r="C74" s="135"/>
      <c r="D74" s="30"/>
      <c r="E74" s="31"/>
      <c r="F74" s="32"/>
      <c r="G74" s="96">
        <f t="shared" si="6"/>
        <v>0</v>
      </c>
      <c r="H74" s="96">
        <f t="shared" si="7"/>
        <v>0</v>
      </c>
      <c r="I74" s="33"/>
      <c r="J74" s="28"/>
    </row>
    <row r="75" spans="1:10" x14ac:dyDescent="0.2">
      <c r="A75" s="29" t="s">
        <v>192</v>
      </c>
      <c r="B75" s="135" t="s">
        <v>12</v>
      </c>
      <c r="C75" s="135"/>
      <c r="D75" s="30"/>
      <c r="E75" s="31"/>
      <c r="F75" s="32"/>
      <c r="G75" s="96">
        <f t="shared" si="6"/>
        <v>0</v>
      </c>
      <c r="H75" s="96">
        <f t="shared" si="7"/>
        <v>0</v>
      </c>
      <c r="I75" s="33"/>
      <c r="J75" s="28"/>
    </row>
    <row r="76" spans="1:10" x14ac:dyDescent="0.2">
      <c r="A76" s="29" t="s">
        <v>193</v>
      </c>
      <c r="B76" s="135" t="s">
        <v>12</v>
      </c>
      <c r="C76" s="135"/>
      <c r="D76" s="30"/>
      <c r="E76" s="31"/>
      <c r="F76" s="32"/>
      <c r="G76" s="96">
        <f t="shared" si="6"/>
        <v>0</v>
      </c>
      <c r="H76" s="96">
        <f t="shared" si="7"/>
        <v>0</v>
      </c>
      <c r="I76" s="33"/>
      <c r="J76" s="28"/>
    </row>
    <row r="77" spans="1:10" x14ac:dyDescent="0.2">
      <c r="A77" s="29" t="s">
        <v>194</v>
      </c>
      <c r="B77" s="135" t="s">
        <v>12</v>
      </c>
      <c r="C77" s="135"/>
      <c r="D77" s="30"/>
      <c r="E77" s="31"/>
      <c r="F77" s="32"/>
      <c r="G77" s="96">
        <f t="shared" si="6"/>
        <v>0</v>
      </c>
      <c r="H77" s="96">
        <f t="shared" si="7"/>
        <v>0</v>
      </c>
      <c r="I77" s="33"/>
      <c r="J77" s="28"/>
    </row>
    <row r="78" spans="1:10" x14ac:dyDescent="0.2">
      <c r="A78" s="29" t="s">
        <v>195</v>
      </c>
      <c r="B78" s="135" t="s">
        <v>12</v>
      </c>
      <c r="C78" s="135"/>
      <c r="D78" s="30"/>
      <c r="E78" s="31"/>
      <c r="F78" s="32"/>
      <c r="G78" s="96">
        <f t="shared" si="6"/>
        <v>0</v>
      </c>
      <c r="H78" s="96">
        <f t="shared" si="7"/>
        <v>0</v>
      </c>
      <c r="I78" s="33"/>
      <c r="J78" s="28"/>
    </row>
    <row r="79" spans="1:10" x14ac:dyDescent="0.2">
      <c r="A79" s="29" t="s">
        <v>196</v>
      </c>
      <c r="B79" s="135" t="s">
        <v>12</v>
      </c>
      <c r="C79" s="135"/>
      <c r="D79" s="30"/>
      <c r="E79" s="31"/>
      <c r="F79" s="32"/>
      <c r="G79" s="96">
        <f t="shared" si="6"/>
        <v>0</v>
      </c>
      <c r="H79" s="96">
        <f t="shared" si="7"/>
        <v>0</v>
      </c>
      <c r="I79" s="33"/>
      <c r="J79" s="28"/>
    </row>
    <row r="80" spans="1:10" x14ac:dyDescent="0.2">
      <c r="A80" s="29" t="s">
        <v>197</v>
      </c>
      <c r="B80" s="135" t="s">
        <v>12</v>
      </c>
      <c r="C80" s="135"/>
      <c r="D80" s="30"/>
      <c r="E80" s="31"/>
      <c r="F80" s="32"/>
      <c r="G80" s="96">
        <f t="shared" si="6"/>
        <v>0</v>
      </c>
      <c r="H80" s="96">
        <f t="shared" si="7"/>
        <v>0</v>
      </c>
      <c r="I80" s="33"/>
      <c r="J80" s="28"/>
    </row>
    <row r="81" spans="1:19" x14ac:dyDescent="0.2">
      <c r="A81" s="29" t="s">
        <v>198</v>
      </c>
      <c r="B81" s="135" t="s">
        <v>12</v>
      </c>
      <c r="C81" s="135"/>
      <c r="D81" s="30"/>
      <c r="E81" s="31"/>
      <c r="F81" s="32"/>
      <c r="G81" s="96">
        <f t="shared" si="6"/>
        <v>0</v>
      </c>
      <c r="H81" s="96">
        <f t="shared" si="7"/>
        <v>0</v>
      </c>
      <c r="I81" s="33"/>
      <c r="J81" s="28"/>
    </row>
    <row r="82" spans="1:19" x14ac:dyDescent="0.2">
      <c r="A82" s="29" t="s">
        <v>199</v>
      </c>
      <c r="B82" s="135" t="s">
        <v>12</v>
      </c>
      <c r="C82" s="135"/>
      <c r="D82" s="30"/>
      <c r="E82" s="31"/>
      <c r="F82" s="32"/>
      <c r="G82" s="96">
        <f t="shared" si="6"/>
        <v>0</v>
      </c>
      <c r="H82" s="96">
        <f t="shared" si="7"/>
        <v>0</v>
      </c>
      <c r="I82" s="33"/>
      <c r="J82" s="28"/>
    </row>
    <row r="83" spans="1:19" ht="51.75" customHeight="1" x14ac:dyDescent="0.2">
      <c r="A83" s="34" t="s">
        <v>65</v>
      </c>
      <c r="B83" s="138" t="s">
        <v>110</v>
      </c>
      <c r="C83" s="139"/>
      <c r="D83" s="139"/>
      <c r="E83" s="139"/>
      <c r="F83" s="140"/>
      <c r="G83" s="97">
        <f>SUM(G84:G112)</f>
        <v>0</v>
      </c>
      <c r="H83" s="97">
        <f>SUM(H84:H112)</f>
        <v>0</v>
      </c>
      <c r="I83" s="35"/>
      <c r="J83" s="28"/>
      <c r="K83" s="37" t="s">
        <v>112</v>
      </c>
      <c r="L83" s="37" t="s">
        <v>113</v>
      </c>
      <c r="M83" s="37" t="s">
        <v>114</v>
      </c>
      <c r="N83" s="37" t="s">
        <v>115</v>
      </c>
      <c r="O83" s="37" t="s">
        <v>116</v>
      </c>
      <c r="P83" s="37" t="s">
        <v>117</v>
      </c>
      <c r="Q83" s="37" t="s">
        <v>118</v>
      </c>
      <c r="R83" s="37" t="s">
        <v>119</v>
      </c>
    </row>
    <row r="84" spans="1:19" ht="12.75" customHeight="1" x14ac:dyDescent="0.2">
      <c r="A84" s="29" t="s">
        <v>66</v>
      </c>
      <c r="B84" s="135" t="s">
        <v>111</v>
      </c>
      <c r="C84" s="135"/>
      <c r="D84" s="30"/>
      <c r="E84" s="99">
        <v>1</v>
      </c>
      <c r="F84" s="96">
        <f t="shared" ref="F84:F112" si="8">R84</f>
        <v>0</v>
      </c>
      <c r="G84" s="96">
        <f t="shared" ref="G84:G112" si="9">ROUND(E84*F84,2)</f>
        <v>0</v>
      </c>
      <c r="H84" s="96">
        <f t="shared" si="1"/>
        <v>0</v>
      </c>
      <c r="I84" s="33"/>
      <c r="J84" s="28"/>
      <c r="K84" s="38"/>
      <c r="L84" s="39"/>
      <c r="M84" s="39"/>
      <c r="N84" s="39"/>
      <c r="O84" s="100" t="str">
        <f>IFERROR(ROUND((L84-N84)/M84,2),"0")</f>
        <v>0</v>
      </c>
      <c r="P84" s="39"/>
      <c r="Q84" s="40"/>
      <c r="R84" s="100">
        <f>O84*P84*Q84</f>
        <v>0</v>
      </c>
      <c r="S84" s="101" t="str">
        <f ca="1">IF(K84=0," ",IF(K84+(M84*30.5)&lt;TODAY(),"DĖMESIO! Patikrinkite, ar nurodytas turtas dar nėra nudėvėtas, amortizuotas"," "))</f>
        <v xml:space="preserve"> </v>
      </c>
    </row>
    <row r="85" spans="1:19" ht="12.75" customHeight="1" x14ac:dyDescent="0.2">
      <c r="A85" s="29" t="s">
        <v>67</v>
      </c>
      <c r="B85" s="135" t="s">
        <v>111</v>
      </c>
      <c r="C85" s="135"/>
      <c r="D85" s="30"/>
      <c r="E85" s="99">
        <v>1</v>
      </c>
      <c r="F85" s="96">
        <f t="shared" si="8"/>
        <v>0</v>
      </c>
      <c r="G85" s="96">
        <f t="shared" si="9"/>
        <v>0</v>
      </c>
      <c r="H85" s="96">
        <f t="shared" si="1"/>
        <v>0</v>
      </c>
      <c r="I85" s="33"/>
      <c r="J85" s="28"/>
      <c r="K85" s="38"/>
      <c r="L85" s="39"/>
      <c r="M85" s="39"/>
      <c r="N85" s="39"/>
      <c r="O85" s="100" t="str">
        <f t="shared" ref="O85:O112" si="10">IFERROR(ROUND((L85-N85)/M85,2),"0")</f>
        <v>0</v>
      </c>
      <c r="P85" s="39"/>
      <c r="Q85" s="40"/>
      <c r="R85" s="100">
        <f t="shared" ref="R85:R112" si="11">O85*P85*Q85</f>
        <v>0</v>
      </c>
      <c r="S85" s="101" t="str">
        <f t="shared" ref="S85:S112" ca="1" si="12">IF(K85=0," ",IF(K85+(M85*30.5)&lt;TODAY(),"DĖMESIO! Patikrinkite, ar nurodytas turtas dar nėra nudėvėtas, amortizuotas"," "))</f>
        <v xml:space="preserve"> </v>
      </c>
    </row>
    <row r="86" spans="1:19" ht="12.75" customHeight="1" x14ac:dyDescent="0.2">
      <c r="A86" s="29" t="s">
        <v>68</v>
      </c>
      <c r="B86" s="135" t="s">
        <v>111</v>
      </c>
      <c r="C86" s="135"/>
      <c r="D86" s="30"/>
      <c r="E86" s="99">
        <v>1</v>
      </c>
      <c r="F86" s="96">
        <f t="shared" si="8"/>
        <v>0</v>
      </c>
      <c r="G86" s="96">
        <f t="shared" si="9"/>
        <v>0</v>
      </c>
      <c r="H86" s="96">
        <f t="shared" si="1"/>
        <v>0</v>
      </c>
      <c r="I86" s="33"/>
      <c r="J86" s="28"/>
      <c r="K86" s="38"/>
      <c r="L86" s="39"/>
      <c r="M86" s="39"/>
      <c r="N86" s="39"/>
      <c r="O86" s="100" t="str">
        <f t="shared" si="10"/>
        <v>0</v>
      </c>
      <c r="P86" s="39"/>
      <c r="Q86" s="40"/>
      <c r="R86" s="100">
        <f t="shared" si="11"/>
        <v>0</v>
      </c>
      <c r="S86" s="101" t="str">
        <f t="shared" ca="1" si="12"/>
        <v xml:space="preserve"> </v>
      </c>
    </row>
    <row r="87" spans="1:19" ht="12.75" customHeight="1" x14ac:dyDescent="0.2">
      <c r="A87" s="29" t="s">
        <v>69</v>
      </c>
      <c r="B87" s="135" t="s">
        <v>111</v>
      </c>
      <c r="C87" s="135"/>
      <c r="D87" s="30"/>
      <c r="E87" s="99">
        <v>1</v>
      </c>
      <c r="F87" s="96">
        <f t="shared" si="8"/>
        <v>0</v>
      </c>
      <c r="G87" s="96">
        <f t="shared" si="9"/>
        <v>0</v>
      </c>
      <c r="H87" s="96">
        <f t="shared" si="1"/>
        <v>0</v>
      </c>
      <c r="I87" s="33"/>
      <c r="J87" s="28"/>
      <c r="K87" s="38"/>
      <c r="L87" s="39"/>
      <c r="M87" s="39"/>
      <c r="N87" s="39"/>
      <c r="O87" s="100" t="str">
        <f t="shared" si="10"/>
        <v>0</v>
      </c>
      <c r="P87" s="39"/>
      <c r="Q87" s="40"/>
      <c r="R87" s="100">
        <f t="shared" si="11"/>
        <v>0</v>
      </c>
      <c r="S87" s="101" t="str">
        <f t="shared" ca="1" si="12"/>
        <v xml:space="preserve"> </v>
      </c>
    </row>
    <row r="88" spans="1:19" ht="12.75" customHeight="1" x14ac:dyDescent="0.2">
      <c r="A88" s="29" t="s">
        <v>70</v>
      </c>
      <c r="B88" s="135" t="s">
        <v>111</v>
      </c>
      <c r="C88" s="135"/>
      <c r="D88" s="30"/>
      <c r="E88" s="99">
        <v>1</v>
      </c>
      <c r="F88" s="96">
        <f t="shared" si="8"/>
        <v>0</v>
      </c>
      <c r="G88" s="96">
        <f t="shared" si="9"/>
        <v>0</v>
      </c>
      <c r="H88" s="96">
        <f t="shared" si="1"/>
        <v>0</v>
      </c>
      <c r="I88" s="33"/>
      <c r="J88" s="28"/>
      <c r="K88" s="38"/>
      <c r="L88" s="39"/>
      <c r="M88" s="39"/>
      <c r="N88" s="39"/>
      <c r="O88" s="100" t="str">
        <f t="shared" si="10"/>
        <v>0</v>
      </c>
      <c r="P88" s="39"/>
      <c r="Q88" s="40"/>
      <c r="R88" s="100">
        <f t="shared" si="11"/>
        <v>0</v>
      </c>
      <c r="S88" s="101" t="str">
        <f t="shared" ca="1" si="12"/>
        <v xml:space="preserve"> </v>
      </c>
    </row>
    <row r="89" spans="1:19" ht="12.75" customHeight="1" x14ac:dyDescent="0.2">
      <c r="A89" s="29" t="s">
        <v>74</v>
      </c>
      <c r="B89" s="135" t="s">
        <v>111</v>
      </c>
      <c r="C89" s="135"/>
      <c r="D89" s="30"/>
      <c r="E89" s="99">
        <v>1</v>
      </c>
      <c r="F89" s="96">
        <f t="shared" si="8"/>
        <v>0</v>
      </c>
      <c r="G89" s="96">
        <f t="shared" si="9"/>
        <v>0</v>
      </c>
      <c r="H89" s="96">
        <f t="shared" si="1"/>
        <v>0</v>
      </c>
      <c r="I89" s="33"/>
      <c r="J89" s="28"/>
      <c r="K89" s="38"/>
      <c r="L89" s="39"/>
      <c r="M89" s="39"/>
      <c r="N89" s="39"/>
      <c r="O89" s="100" t="str">
        <f t="shared" si="10"/>
        <v>0</v>
      </c>
      <c r="P89" s="39"/>
      <c r="Q89" s="40"/>
      <c r="R89" s="100">
        <f t="shared" si="11"/>
        <v>0</v>
      </c>
      <c r="S89" s="101" t="str">
        <f t="shared" ca="1" si="12"/>
        <v xml:space="preserve"> </v>
      </c>
    </row>
    <row r="90" spans="1:19" ht="12.75" customHeight="1" x14ac:dyDescent="0.2">
      <c r="A90" s="29" t="s">
        <v>75</v>
      </c>
      <c r="B90" s="135" t="s">
        <v>111</v>
      </c>
      <c r="C90" s="135"/>
      <c r="D90" s="30"/>
      <c r="E90" s="99">
        <v>1</v>
      </c>
      <c r="F90" s="96">
        <f t="shared" si="8"/>
        <v>0</v>
      </c>
      <c r="G90" s="96">
        <f t="shared" si="9"/>
        <v>0</v>
      </c>
      <c r="H90" s="96">
        <f t="shared" si="1"/>
        <v>0</v>
      </c>
      <c r="I90" s="33"/>
      <c r="J90" s="28"/>
      <c r="K90" s="38"/>
      <c r="L90" s="39"/>
      <c r="M90" s="39"/>
      <c r="N90" s="39"/>
      <c r="O90" s="100" t="str">
        <f t="shared" si="10"/>
        <v>0</v>
      </c>
      <c r="P90" s="39"/>
      <c r="Q90" s="40"/>
      <c r="R90" s="100">
        <f t="shared" si="11"/>
        <v>0</v>
      </c>
      <c r="S90" s="101" t="str">
        <f t="shared" ca="1" si="12"/>
        <v xml:space="preserve"> </v>
      </c>
    </row>
    <row r="91" spans="1:19" ht="12.75" customHeight="1" x14ac:dyDescent="0.2">
      <c r="A91" s="29" t="s">
        <v>76</v>
      </c>
      <c r="B91" s="135" t="s">
        <v>111</v>
      </c>
      <c r="C91" s="135"/>
      <c r="D91" s="30"/>
      <c r="E91" s="99">
        <v>1</v>
      </c>
      <c r="F91" s="96">
        <f t="shared" si="8"/>
        <v>0</v>
      </c>
      <c r="G91" s="96">
        <f t="shared" si="9"/>
        <v>0</v>
      </c>
      <c r="H91" s="96">
        <f t="shared" si="1"/>
        <v>0</v>
      </c>
      <c r="I91" s="33"/>
      <c r="J91" s="28"/>
      <c r="K91" s="38"/>
      <c r="L91" s="39"/>
      <c r="M91" s="39"/>
      <c r="N91" s="39"/>
      <c r="O91" s="100" t="str">
        <f t="shared" si="10"/>
        <v>0</v>
      </c>
      <c r="P91" s="39"/>
      <c r="Q91" s="40"/>
      <c r="R91" s="100">
        <f t="shared" si="11"/>
        <v>0</v>
      </c>
      <c r="S91" s="101" t="str">
        <f t="shared" ca="1" si="12"/>
        <v xml:space="preserve"> </v>
      </c>
    </row>
    <row r="92" spans="1:19" ht="12.75" customHeight="1" x14ac:dyDescent="0.2">
      <c r="A92" s="29" t="s">
        <v>77</v>
      </c>
      <c r="B92" s="135" t="s">
        <v>111</v>
      </c>
      <c r="C92" s="135"/>
      <c r="D92" s="30"/>
      <c r="E92" s="99">
        <v>1</v>
      </c>
      <c r="F92" s="96">
        <f t="shared" si="8"/>
        <v>0</v>
      </c>
      <c r="G92" s="96">
        <f t="shared" si="9"/>
        <v>0</v>
      </c>
      <c r="H92" s="96">
        <f t="shared" si="1"/>
        <v>0</v>
      </c>
      <c r="I92" s="33"/>
      <c r="J92" s="28"/>
      <c r="K92" s="38"/>
      <c r="L92" s="39"/>
      <c r="M92" s="39"/>
      <c r="N92" s="39"/>
      <c r="O92" s="100" t="str">
        <f t="shared" si="10"/>
        <v>0</v>
      </c>
      <c r="P92" s="39"/>
      <c r="Q92" s="40"/>
      <c r="R92" s="100">
        <f t="shared" si="11"/>
        <v>0</v>
      </c>
      <c r="S92" s="101" t="str">
        <f t="shared" ca="1" si="12"/>
        <v xml:space="preserve"> </v>
      </c>
    </row>
    <row r="93" spans="1:19" ht="12.75" customHeight="1" x14ac:dyDescent="0.2">
      <c r="A93" s="29" t="s">
        <v>78</v>
      </c>
      <c r="B93" s="135" t="s">
        <v>111</v>
      </c>
      <c r="C93" s="135"/>
      <c r="D93" s="30"/>
      <c r="E93" s="99">
        <v>1</v>
      </c>
      <c r="F93" s="96">
        <f t="shared" si="8"/>
        <v>0</v>
      </c>
      <c r="G93" s="96">
        <f t="shared" si="9"/>
        <v>0</v>
      </c>
      <c r="H93" s="96">
        <f t="shared" si="1"/>
        <v>0</v>
      </c>
      <c r="I93" s="33"/>
      <c r="J93" s="28"/>
      <c r="K93" s="38"/>
      <c r="L93" s="39"/>
      <c r="M93" s="39"/>
      <c r="N93" s="39"/>
      <c r="O93" s="100" t="str">
        <f t="shared" si="10"/>
        <v>0</v>
      </c>
      <c r="P93" s="39"/>
      <c r="Q93" s="40"/>
      <c r="R93" s="100">
        <f t="shared" si="11"/>
        <v>0</v>
      </c>
      <c r="S93" s="101" t="str">
        <f t="shared" ca="1" si="12"/>
        <v xml:space="preserve"> </v>
      </c>
    </row>
    <row r="94" spans="1:19" ht="12.75" customHeight="1" x14ac:dyDescent="0.2">
      <c r="A94" s="29" t="s">
        <v>229</v>
      </c>
      <c r="B94" s="135" t="s">
        <v>111</v>
      </c>
      <c r="C94" s="135"/>
      <c r="D94" s="30"/>
      <c r="E94" s="99">
        <v>1</v>
      </c>
      <c r="F94" s="96">
        <f t="shared" si="8"/>
        <v>0</v>
      </c>
      <c r="G94" s="96">
        <f t="shared" si="9"/>
        <v>0</v>
      </c>
      <c r="H94" s="96">
        <f t="shared" si="1"/>
        <v>0</v>
      </c>
      <c r="I94" s="33"/>
      <c r="J94" s="28"/>
      <c r="K94" s="38"/>
      <c r="L94" s="39"/>
      <c r="M94" s="39"/>
      <c r="N94" s="39"/>
      <c r="O94" s="100" t="str">
        <f t="shared" si="10"/>
        <v>0</v>
      </c>
      <c r="P94" s="39"/>
      <c r="Q94" s="40"/>
      <c r="R94" s="100">
        <f t="shared" si="11"/>
        <v>0</v>
      </c>
      <c r="S94" s="101" t="str">
        <f t="shared" ca="1" si="12"/>
        <v xml:space="preserve"> </v>
      </c>
    </row>
    <row r="95" spans="1:19" ht="12.75" customHeight="1" x14ac:dyDescent="0.2">
      <c r="A95" s="29" t="s">
        <v>230</v>
      </c>
      <c r="B95" s="135" t="s">
        <v>111</v>
      </c>
      <c r="C95" s="135"/>
      <c r="D95" s="30"/>
      <c r="E95" s="99">
        <v>1</v>
      </c>
      <c r="F95" s="96">
        <f t="shared" si="8"/>
        <v>0</v>
      </c>
      <c r="G95" s="96">
        <f t="shared" si="9"/>
        <v>0</v>
      </c>
      <c r="H95" s="96">
        <f t="shared" si="1"/>
        <v>0</v>
      </c>
      <c r="I95" s="33"/>
      <c r="J95" s="28"/>
      <c r="K95" s="38"/>
      <c r="L95" s="39"/>
      <c r="M95" s="39"/>
      <c r="N95" s="39"/>
      <c r="O95" s="100" t="str">
        <f t="shared" si="10"/>
        <v>0</v>
      </c>
      <c r="P95" s="39"/>
      <c r="Q95" s="40"/>
      <c r="R95" s="100">
        <f t="shared" si="11"/>
        <v>0</v>
      </c>
      <c r="S95" s="101" t="str">
        <f t="shared" ca="1" si="12"/>
        <v xml:space="preserve"> </v>
      </c>
    </row>
    <row r="96" spans="1:19" ht="12.75" customHeight="1" x14ac:dyDescent="0.2">
      <c r="A96" s="29" t="s">
        <v>231</v>
      </c>
      <c r="B96" s="135" t="s">
        <v>111</v>
      </c>
      <c r="C96" s="135"/>
      <c r="D96" s="30"/>
      <c r="E96" s="99">
        <v>1</v>
      </c>
      <c r="F96" s="96">
        <f t="shared" si="8"/>
        <v>0</v>
      </c>
      <c r="G96" s="96">
        <f t="shared" si="9"/>
        <v>0</v>
      </c>
      <c r="H96" s="96">
        <f t="shared" si="1"/>
        <v>0</v>
      </c>
      <c r="I96" s="33"/>
      <c r="J96" s="28"/>
      <c r="K96" s="38"/>
      <c r="L96" s="39"/>
      <c r="M96" s="39"/>
      <c r="N96" s="39"/>
      <c r="O96" s="100" t="str">
        <f t="shared" si="10"/>
        <v>0</v>
      </c>
      <c r="P96" s="39"/>
      <c r="Q96" s="40"/>
      <c r="R96" s="100">
        <f t="shared" si="11"/>
        <v>0</v>
      </c>
      <c r="S96" s="101" t="str">
        <f t="shared" ca="1" si="12"/>
        <v xml:space="preserve"> </v>
      </c>
    </row>
    <row r="97" spans="1:19" ht="12.75" customHeight="1" x14ac:dyDescent="0.2">
      <c r="A97" s="29" t="s">
        <v>232</v>
      </c>
      <c r="B97" s="135" t="s">
        <v>111</v>
      </c>
      <c r="C97" s="135"/>
      <c r="D97" s="30"/>
      <c r="E97" s="99">
        <v>1</v>
      </c>
      <c r="F97" s="96">
        <f t="shared" si="8"/>
        <v>0</v>
      </c>
      <c r="G97" s="96">
        <f t="shared" si="9"/>
        <v>0</v>
      </c>
      <c r="H97" s="96">
        <f t="shared" si="1"/>
        <v>0</v>
      </c>
      <c r="I97" s="33"/>
      <c r="J97" s="28"/>
      <c r="K97" s="38"/>
      <c r="L97" s="39"/>
      <c r="M97" s="39"/>
      <c r="N97" s="39"/>
      <c r="O97" s="100" t="str">
        <f t="shared" si="10"/>
        <v>0</v>
      </c>
      <c r="P97" s="39"/>
      <c r="Q97" s="40"/>
      <c r="R97" s="100">
        <f t="shared" si="11"/>
        <v>0</v>
      </c>
      <c r="S97" s="101" t="str">
        <f t="shared" ca="1" si="12"/>
        <v xml:space="preserve"> </v>
      </c>
    </row>
    <row r="98" spans="1:19" ht="12.75" customHeight="1" x14ac:dyDescent="0.2">
      <c r="A98" s="29" t="s">
        <v>233</v>
      </c>
      <c r="B98" s="135" t="s">
        <v>111</v>
      </c>
      <c r="C98" s="135"/>
      <c r="D98" s="30"/>
      <c r="E98" s="99">
        <v>1</v>
      </c>
      <c r="F98" s="96">
        <f t="shared" si="8"/>
        <v>0</v>
      </c>
      <c r="G98" s="96">
        <f t="shared" si="9"/>
        <v>0</v>
      </c>
      <c r="H98" s="96">
        <f t="shared" si="1"/>
        <v>0</v>
      </c>
      <c r="I98" s="33"/>
      <c r="J98" s="28"/>
      <c r="K98" s="38"/>
      <c r="L98" s="39"/>
      <c r="M98" s="39"/>
      <c r="N98" s="39"/>
      <c r="O98" s="100" t="str">
        <f t="shared" si="10"/>
        <v>0</v>
      </c>
      <c r="P98" s="39"/>
      <c r="Q98" s="40"/>
      <c r="R98" s="100">
        <f t="shared" si="11"/>
        <v>0</v>
      </c>
      <c r="S98" s="101" t="str">
        <f t="shared" ca="1" si="12"/>
        <v xml:space="preserve"> </v>
      </c>
    </row>
    <row r="99" spans="1:19" ht="12.75" customHeight="1" x14ac:dyDescent="0.2">
      <c r="A99" s="29" t="s">
        <v>234</v>
      </c>
      <c r="B99" s="135" t="s">
        <v>111</v>
      </c>
      <c r="C99" s="135"/>
      <c r="D99" s="30"/>
      <c r="E99" s="99">
        <v>1</v>
      </c>
      <c r="F99" s="96">
        <f t="shared" si="8"/>
        <v>0</v>
      </c>
      <c r="G99" s="96">
        <f t="shared" si="9"/>
        <v>0</v>
      </c>
      <c r="H99" s="96">
        <f t="shared" si="1"/>
        <v>0</v>
      </c>
      <c r="I99" s="33"/>
      <c r="J99" s="28"/>
      <c r="K99" s="38"/>
      <c r="L99" s="39"/>
      <c r="M99" s="39"/>
      <c r="N99" s="39"/>
      <c r="O99" s="100" t="str">
        <f t="shared" si="10"/>
        <v>0</v>
      </c>
      <c r="P99" s="39"/>
      <c r="Q99" s="40"/>
      <c r="R99" s="100">
        <f t="shared" si="11"/>
        <v>0</v>
      </c>
      <c r="S99" s="101" t="str">
        <f t="shared" ca="1" si="12"/>
        <v xml:space="preserve"> </v>
      </c>
    </row>
    <row r="100" spans="1:19" ht="12.75" customHeight="1" x14ac:dyDescent="0.2">
      <c r="A100" s="29" t="s">
        <v>235</v>
      </c>
      <c r="B100" s="135" t="s">
        <v>111</v>
      </c>
      <c r="C100" s="135"/>
      <c r="D100" s="30"/>
      <c r="E100" s="99">
        <v>1</v>
      </c>
      <c r="F100" s="96">
        <f t="shared" si="8"/>
        <v>0</v>
      </c>
      <c r="G100" s="96">
        <f t="shared" si="9"/>
        <v>0</v>
      </c>
      <c r="H100" s="96">
        <f t="shared" si="1"/>
        <v>0</v>
      </c>
      <c r="I100" s="33"/>
      <c r="J100" s="28"/>
      <c r="K100" s="38"/>
      <c r="L100" s="39"/>
      <c r="M100" s="39"/>
      <c r="N100" s="39"/>
      <c r="O100" s="100" t="str">
        <f t="shared" si="10"/>
        <v>0</v>
      </c>
      <c r="P100" s="39"/>
      <c r="Q100" s="40"/>
      <c r="R100" s="100">
        <f t="shared" si="11"/>
        <v>0</v>
      </c>
      <c r="S100" s="101" t="str">
        <f t="shared" ca="1" si="12"/>
        <v xml:space="preserve"> </v>
      </c>
    </row>
    <row r="101" spans="1:19" ht="12.75" customHeight="1" x14ac:dyDescent="0.2">
      <c r="A101" s="29" t="s">
        <v>236</v>
      </c>
      <c r="B101" s="135" t="s">
        <v>111</v>
      </c>
      <c r="C101" s="135"/>
      <c r="D101" s="30"/>
      <c r="E101" s="99">
        <v>1</v>
      </c>
      <c r="F101" s="96">
        <f t="shared" si="8"/>
        <v>0</v>
      </c>
      <c r="G101" s="96">
        <f t="shared" si="9"/>
        <v>0</v>
      </c>
      <c r="H101" s="96">
        <f t="shared" si="1"/>
        <v>0</v>
      </c>
      <c r="I101" s="33"/>
      <c r="J101" s="28"/>
      <c r="K101" s="38"/>
      <c r="L101" s="39"/>
      <c r="M101" s="39"/>
      <c r="N101" s="39"/>
      <c r="O101" s="100" t="str">
        <f t="shared" si="10"/>
        <v>0</v>
      </c>
      <c r="P101" s="39"/>
      <c r="Q101" s="40"/>
      <c r="R101" s="100">
        <f t="shared" si="11"/>
        <v>0</v>
      </c>
      <c r="S101" s="101" t="str">
        <f t="shared" ca="1" si="12"/>
        <v xml:space="preserve"> </v>
      </c>
    </row>
    <row r="102" spans="1:19" ht="12.75" customHeight="1" x14ac:dyDescent="0.2">
      <c r="A102" s="29" t="s">
        <v>237</v>
      </c>
      <c r="B102" s="135" t="s">
        <v>111</v>
      </c>
      <c r="C102" s="135"/>
      <c r="D102" s="30"/>
      <c r="E102" s="99">
        <v>1</v>
      </c>
      <c r="F102" s="96">
        <f t="shared" si="8"/>
        <v>0</v>
      </c>
      <c r="G102" s="96">
        <f t="shared" si="9"/>
        <v>0</v>
      </c>
      <c r="H102" s="96">
        <f t="shared" si="1"/>
        <v>0</v>
      </c>
      <c r="I102" s="33"/>
      <c r="J102" s="28"/>
      <c r="K102" s="38"/>
      <c r="L102" s="39"/>
      <c r="M102" s="39"/>
      <c r="N102" s="39"/>
      <c r="O102" s="100" t="str">
        <f t="shared" si="10"/>
        <v>0</v>
      </c>
      <c r="P102" s="39"/>
      <c r="Q102" s="40"/>
      <c r="R102" s="100">
        <f t="shared" si="11"/>
        <v>0</v>
      </c>
      <c r="S102" s="101" t="str">
        <f t="shared" ca="1" si="12"/>
        <v xml:space="preserve"> </v>
      </c>
    </row>
    <row r="103" spans="1:19" ht="12.75" customHeight="1" x14ac:dyDescent="0.2">
      <c r="A103" s="29" t="s">
        <v>238</v>
      </c>
      <c r="B103" s="135" t="s">
        <v>111</v>
      </c>
      <c r="C103" s="135"/>
      <c r="D103" s="30"/>
      <c r="E103" s="99">
        <v>1</v>
      </c>
      <c r="F103" s="96">
        <f t="shared" si="8"/>
        <v>0</v>
      </c>
      <c r="G103" s="96">
        <f t="shared" si="9"/>
        <v>0</v>
      </c>
      <c r="H103" s="96">
        <f t="shared" si="1"/>
        <v>0</v>
      </c>
      <c r="I103" s="33"/>
      <c r="J103" s="28"/>
      <c r="K103" s="38"/>
      <c r="L103" s="39"/>
      <c r="M103" s="39"/>
      <c r="N103" s="39"/>
      <c r="O103" s="100" t="str">
        <f t="shared" si="10"/>
        <v>0</v>
      </c>
      <c r="P103" s="39"/>
      <c r="Q103" s="40"/>
      <c r="R103" s="100">
        <f t="shared" si="11"/>
        <v>0</v>
      </c>
      <c r="S103" s="101" t="str">
        <f t="shared" ca="1" si="12"/>
        <v xml:space="preserve"> </v>
      </c>
    </row>
    <row r="104" spans="1:19" ht="12.75" customHeight="1" x14ac:dyDescent="0.2">
      <c r="A104" s="29" t="s">
        <v>239</v>
      </c>
      <c r="B104" s="135" t="s">
        <v>111</v>
      </c>
      <c r="C104" s="135"/>
      <c r="D104" s="30"/>
      <c r="E104" s="99">
        <v>1</v>
      </c>
      <c r="F104" s="96">
        <f t="shared" si="8"/>
        <v>0</v>
      </c>
      <c r="G104" s="96">
        <f t="shared" si="9"/>
        <v>0</v>
      </c>
      <c r="H104" s="96">
        <f t="shared" si="1"/>
        <v>0</v>
      </c>
      <c r="I104" s="33"/>
      <c r="J104" s="28"/>
      <c r="K104" s="38"/>
      <c r="L104" s="39"/>
      <c r="M104" s="39"/>
      <c r="N104" s="39"/>
      <c r="O104" s="100" t="str">
        <f t="shared" si="10"/>
        <v>0</v>
      </c>
      <c r="P104" s="39"/>
      <c r="Q104" s="40"/>
      <c r="R104" s="100">
        <f t="shared" si="11"/>
        <v>0</v>
      </c>
      <c r="S104" s="101" t="str">
        <f t="shared" ca="1" si="12"/>
        <v xml:space="preserve"> </v>
      </c>
    </row>
    <row r="105" spans="1:19" ht="12.75" customHeight="1" x14ac:dyDescent="0.2">
      <c r="A105" s="29" t="s">
        <v>240</v>
      </c>
      <c r="B105" s="135" t="s">
        <v>111</v>
      </c>
      <c r="C105" s="135"/>
      <c r="D105" s="30"/>
      <c r="E105" s="99">
        <v>1</v>
      </c>
      <c r="F105" s="96">
        <f t="shared" si="8"/>
        <v>0</v>
      </c>
      <c r="G105" s="96">
        <f t="shared" si="9"/>
        <v>0</v>
      </c>
      <c r="H105" s="96">
        <f t="shared" si="1"/>
        <v>0</v>
      </c>
      <c r="I105" s="33"/>
      <c r="J105" s="28"/>
      <c r="K105" s="38"/>
      <c r="L105" s="39"/>
      <c r="M105" s="39"/>
      <c r="N105" s="39"/>
      <c r="O105" s="100" t="str">
        <f t="shared" si="10"/>
        <v>0</v>
      </c>
      <c r="P105" s="39"/>
      <c r="Q105" s="40"/>
      <c r="R105" s="100">
        <f t="shared" si="11"/>
        <v>0</v>
      </c>
      <c r="S105" s="101" t="str">
        <f t="shared" ca="1" si="12"/>
        <v xml:space="preserve"> </v>
      </c>
    </row>
    <row r="106" spans="1:19" ht="12.75" customHeight="1" x14ac:dyDescent="0.2">
      <c r="A106" s="29" t="s">
        <v>241</v>
      </c>
      <c r="B106" s="135" t="s">
        <v>111</v>
      </c>
      <c r="C106" s="135"/>
      <c r="D106" s="30"/>
      <c r="E106" s="99">
        <v>1</v>
      </c>
      <c r="F106" s="96">
        <f t="shared" si="8"/>
        <v>0</v>
      </c>
      <c r="G106" s="96">
        <f t="shared" si="9"/>
        <v>0</v>
      </c>
      <c r="H106" s="96">
        <f t="shared" si="1"/>
        <v>0</v>
      </c>
      <c r="I106" s="33"/>
      <c r="J106" s="28"/>
      <c r="K106" s="38"/>
      <c r="L106" s="39"/>
      <c r="M106" s="39"/>
      <c r="N106" s="39"/>
      <c r="O106" s="100" t="str">
        <f t="shared" si="10"/>
        <v>0</v>
      </c>
      <c r="P106" s="39"/>
      <c r="Q106" s="40"/>
      <c r="R106" s="100">
        <f t="shared" si="11"/>
        <v>0</v>
      </c>
      <c r="S106" s="101" t="str">
        <f t="shared" ca="1" si="12"/>
        <v xml:space="preserve"> </v>
      </c>
    </row>
    <row r="107" spans="1:19" ht="12.75" customHeight="1" x14ac:dyDescent="0.2">
      <c r="A107" s="29" t="s">
        <v>242</v>
      </c>
      <c r="B107" s="135" t="s">
        <v>111</v>
      </c>
      <c r="C107" s="135"/>
      <c r="D107" s="30"/>
      <c r="E107" s="99">
        <v>1</v>
      </c>
      <c r="F107" s="96">
        <f t="shared" si="8"/>
        <v>0</v>
      </c>
      <c r="G107" s="96">
        <f t="shared" si="9"/>
        <v>0</v>
      </c>
      <c r="H107" s="96">
        <f t="shared" si="1"/>
        <v>0</v>
      </c>
      <c r="I107" s="33"/>
      <c r="J107" s="28"/>
      <c r="K107" s="38"/>
      <c r="L107" s="39"/>
      <c r="M107" s="39"/>
      <c r="N107" s="39"/>
      <c r="O107" s="100" t="str">
        <f t="shared" si="10"/>
        <v>0</v>
      </c>
      <c r="P107" s="39"/>
      <c r="Q107" s="40"/>
      <c r="R107" s="100">
        <f t="shared" si="11"/>
        <v>0</v>
      </c>
      <c r="S107" s="101" t="str">
        <f t="shared" ca="1" si="12"/>
        <v xml:space="preserve"> </v>
      </c>
    </row>
    <row r="108" spans="1:19" ht="12.75" customHeight="1" x14ac:dyDescent="0.2">
      <c r="A108" s="29" t="s">
        <v>243</v>
      </c>
      <c r="B108" s="135" t="s">
        <v>111</v>
      </c>
      <c r="C108" s="135"/>
      <c r="D108" s="30"/>
      <c r="E108" s="99">
        <v>1</v>
      </c>
      <c r="F108" s="96">
        <f t="shared" si="8"/>
        <v>0</v>
      </c>
      <c r="G108" s="96">
        <f t="shared" si="9"/>
        <v>0</v>
      </c>
      <c r="H108" s="96">
        <f t="shared" si="1"/>
        <v>0</v>
      </c>
      <c r="I108" s="33"/>
      <c r="J108" s="28"/>
      <c r="K108" s="38"/>
      <c r="L108" s="39"/>
      <c r="M108" s="39"/>
      <c r="N108" s="39"/>
      <c r="O108" s="100" t="str">
        <f t="shared" si="10"/>
        <v>0</v>
      </c>
      <c r="P108" s="39"/>
      <c r="Q108" s="40"/>
      <c r="R108" s="100">
        <f t="shared" si="11"/>
        <v>0</v>
      </c>
      <c r="S108" s="101" t="str">
        <f t="shared" ca="1" si="12"/>
        <v xml:space="preserve"> </v>
      </c>
    </row>
    <row r="109" spans="1:19" ht="12.75" customHeight="1" x14ac:dyDescent="0.2">
      <c r="A109" s="29" t="s">
        <v>244</v>
      </c>
      <c r="B109" s="135" t="s">
        <v>111</v>
      </c>
      <c r="C109" s="135"/>
      <c r="D109" s="30"/>
      <c r="E109" s="99">
        <v>1</v>
      </c>
      <c r="F109" s="96">
        <f t="shared" si="8"/>
        <v>0</v>
      </c>
      <c r="G109" s="96">
        <f t="shared" si="9"/>
        <v>0</v>
      </c>
      <c r="H109" s="96">
        <f t="shared" si="1"/>
        <v>0</v>
      </c>
      <c r="I109" s="33"/>
      <c r="J109" s="28"/>
      <c r="K109" s="38"/>
      <c r="L109" s="39"/>
      <c r="M109" s="39"/>
      <c r="N109" s="39"/>
      <c r="O109" s="100" t="str">
        <f t="shared" si="10"/>
        <v>0</v>
      </c>
      <c r="P109" s="39"/>
      <c r="Q109" s="40"/>
      <c r="R109" s="100">
        <f t="shared" si="11"/>
        <v>0</v>
      </c>
      <c r="S109" s="101" t="str">
        <f t="shared" ca="1" si="12"/>
        <v xml:space="preserve"> </v>
      </c>
    </row>
    <row r="110" spans="1:19" ht="12.75" customHeight="1" x14ac:dyDescent="0.2">
      <c r="A110" s="29" t="s">
        <v>245</v>
      </c>
      <c r="B110" s="135" t="s">
        <v>111</v>
      </c>
      <c r="C110" s="135"/>
      <c r="D110" s="30"/>
      <c r="E110" s="99">
        <v>1</v>
      </c>
      <c r="F110" s="96">
        <f t="shared" si="8"/>
        <v>0</v>
      </c>
      <c r="G110" s="96">
        <f t="shared" si="9"/>
        <v>0</v>
      </c>
      <c r="H110" s="96">
        <f t="shared" si="1"/>
        <v>0</v>
      </c>
      <c r="I110" s="33"/>
      <c r="J110" s="28"/>
      <c r="K110" s="38"/>
      <c r="L110" s="39"/>
      <c r="M110" s="39"/>
      <c r="N110" s="39"/>
      <c r="O110" s="100" t="str">
        <f t="shared" si="10"/>
        <v>0</v>
      </c>
      <c r="P110" s="39"/>
      <c r="Q110" s="40"/>
      <c r="R110" s="100">
        <f t="shared" si="11"/>
        <v>0</v>
      </c>
      <c r="S110" s="101" t="str">
        <f t="shared" ca="1" si="12"/>
        <v xml:space="preserve"> </v>
      </c>
    </row>
    <row r="111" spans="1:19" ht="12.75" customHeight="1" x14ac:dyDescent="0.2">
      <c r="A111" s="29" t="s">
        <v>246</v>
      </c>
      <c r="B111" s="135" t="s">
        <v>111</v>
      </c>
      <c r="C111" s="135"/>
      <c r="D111" s="30"/>
      <c r="E111" s="99">
        <v>1</v>
      </c>
      <c r="F111" s="96">
        <f t="shared" si="8"/>
        <v>0</v>
      </c>
      <c r="G111" s="96">
        <f t="shared" si="9"/>
        <v>0</v>
      </c>
      <c r="H111" s="96">
        <f t="shared" si="1"/>
        <v>0</v>
      </c>
      <c r="I111" s="33"/>
      <c r="J111" s="28"/>
      <c r="K111" s="38"/>
      <c r="L111" s="39"/>
      <c r="M111" s="39"/>
      <c r="N111" s="39"/>
      <c r="O111" s="100" t="str">
        <f t="shared" si="10"/>
        <v>0</v>
      </c>
      <c r="P111" s="39"/>
      <c r="Q111" s="40"/>
      <c r="R111" s="100">
        <f t="shared" si="11"/>
        <v>0</v>
      </c>
      <c r="S111" s="101" t="str">
        <f t="shared" ca="1" si="12"/>
        <v xml:space="preserve"> </v>
      </c>
    </row>
    <row r="112" spans="1:19" ht="12.75" customHeight="1" x14ac:dyDescent="0.2">
      <c r="A112" s="29" t="s">
        <v>247</v>
      </c>
      <c r="B112" s="135" t="s">
        <v>111</v>
      </c>
      <c r="C112" s="135"/>
      <c r="D112" s="30"/>
      <c r="E112" s="99">
        <v>1</v>
      </c>
      <c r="F112" s="96">
        <f t="shared" si="8"/>
        <v>0</v>
      </c>
      <c r="G112" s="96">
        <f t="shared" si="9"/>
        <v>0</v>
      </c>
      <c r="H112" s="96">
        <f t="shared" si="1"/>
        <v>0</v>
      </c>
      <c r="I112" s="33"/>
      <c r="J112" s="28"/>
      <c r="K112" s="38"/>
      <c r="L112" s="39"/>
      <c r="M112" s="39"/>
      <c r="N112" s="39"/>
      <c r="O112" s="100" t="str">
        <f t="shared" si="10"/>
        <v>0</v>
      </c>
      <c r="P112" s="39"/>
      <c r="Q112" s="40"/>
      <c r="R112" s="100">
        <f t="shared" si="11"/>
        <v>0</v>
      </c>
      <c r="S112" s="101" t="str">
        <f t="shared" ca="1" si="12"/>
        <v xml:space="preserve"> </v>
      </c>
    </row>
    <row r="113" spans="1:11" ht="57" customHeight="1" x14ac:dyDescent="0.2">
      <c r="A113" s="34" t="s">
        <v>71</v>
      </c>
      <c r="B113" s="174" t="s">
        <v>79</v>
      </c>
      <c r="C113" s="175"/>
      <c r="D113" s="175"/>
      <c r="E113" s="175"/>
      <c r="F113" s="176"/>
      <c r="G113" s="97">
        <f>SUM(G114:G163)</f>
        <v>0</v>
      </c>
      <c r="H113" s="97">
        <f>SUM(H114:H163)</f>
        <v>0</v>
      </c>
      <c r="I113" s="41"/>
      <c r="J113" s="28"/>
      <c r="K113" s="37" t="s">
        <v>176</v>
      </c>
    </row>
    <row r="114" spans="1:11" x14ac:dyDescent="0.2">
      <c r="A114" s="150" t="s">
        <v>177</v>
      </c>
      <c r="B114" s="159" t="s">
        <v>107</v>
      </c>
      <c r="C114" s="33" t="s">
        <v>108</v>
      </c>
      <c r="D114" s="162" t="s">
        <v>5</v>
      </c>
      <c r="E114" s="165"/>
      <c r="F114" s="153" t="str">
        <f>IFERROR(ROUND(AVERAGE(K114:K118),2),"0")</f>
        <v>0</v>
      </c>
      <c r="G114" s="153">
        <f>ROUND(E114*F114,2)</f>
        <v>0</v>
      </c>
      <c r="H114" s="153">
        <f>ROUND(G114*$D$7,2)</f>
        <v>0</v>
      </c>
      <c r="I114" s="156"/>
      <c r="J114" s="42"/>
      <c r="K114" s="39"/>
    </row>
    <row r="115" spans="1:11" x14ac:dyDescent="0.2">
      <c r="A115" s="151"/>
      <c r="B115" s="160"/>
      <c r="C115" s="33" t="s">
        <v>108</v>
      </c>
      <c r="D115" s="163"/>
      <c r="E115" s="166"/>
      <c r="F115" s="154"/>
      <c r="G115" s="154"/>
      <c r="H115" s="154"/>
      <c r="I115" s="157"/>
      <c r="J115" s="42"/>
      <c r="K115" s="39"/>
    </row>
    <row r="116" spans="1:11" x14ac:dyDescent="0.2">
      <c r="A116" s="151"/>
      <c r="B116" s="160"/>
      <c r="C116" s="33" t="s">
        <v>108</v>
      </c>
      <c r="D116" s="163"/>
      <c r="E116" s="166"/>
      <c r="F116" s="154"/>
      <c r="G116" s="154"/>
      <c r="H116" s="154"/>
      <c r="I116" s="157"/>
      <c r="J116" s="42"/>
      <c r="K116" s="39"/>
    </row>
    <row r="117" spans="1:11" x14ac:dyDescent="0.2">
      <c r="A117" s="151"/>
      <c r="B117" s="160"/>
      <c r="C117" s="33" t="s">
        <v>108</v>
      </c>
      <c r="D117" s="163"/>
      <c r="E117" s="166"/>
      <c r="F117" s="154"/>
      <c r="G117" s="154"/>
      <c r="H117" s="154"/>
      <c r="I117" s="157"/>
      <c r="J117" s="42"/>
      <c r="K117" s="39"/>
    </row>
    <row r="118" spans="1:11" x14ac:dyDescent="0.2">
      <c r="A118" s="152"/>
      <c r="B118" s="161"/>
      <c r="C118" s="33" t="s">
        <v>108</v>
      </c>
      <c r="D118" s="164"/>
      <c r="E118" s="167"/>
      <c r="F118" s="155"/>
      <c r="G118" s="155"/>
      <c r="H118" s="155"/>
      <c r="I118" s="158"/>
      <c r="J118" s="42"/>
      <c r="K118" s="39"/>
    </row>
    <row r="119" spans="1:11" x14ac:dyDescent="0.2">
      <c r="A119" s="150" t="s">
        <v>178</v>
      </c>
      <c r="B119" s="159" t="s">
        <v>107</v>
      </c>
      <c r="C119" s="33" t="s">
        <v>108</v>
      </c>
      <c r="D119" s="162" t="s">
        <v>5</v>
      </c>
      <c r="E119" s="165"/>
      <c r="F119" s="153" t="str">
        <f t="shared" ref="F119" si="13">IFERROR(ROUND(AVERAGE(K119:K123),2),"0")</f>
        <v>0</v>
      </c>
      <c r="G119" s="153">
        <f>ROUND(E119*F119,2)</f>
        <v>0</v>
      </c>
      <c r="H119" s="153">
        <f>ROUND(G119*$D$7,2)</f>
        <v>0</v>
      </c>
      <c r="I119" s="156"/>
      <c r="J119" s="42"/>
      <c r="K119" s="39"/>
    </row>
    <row r="120" spans="1:11" x14ac:dyDescent="0.2">
      <c r="A120" s="151"/>
      <c r="B120" s="160"/>
      <c r="C120" s="33" t="s">
        <v>108</v>
      </c>
      <c r="D120" s="163"/>
      <c r="E120" s="166"/>
      <c r="F120" s="154"/>
      <c r="G120" s="154"/>
      <c r="H120" s="154"/>
      <c r="I120" s="157"/>
      <c r="J120" s="42"/>
      <c r="K120" s="39"/>
    </row>
    <row r="121" spans="1:11" x14ac:dyDescent="0.2">
      <c r="A121" s="151"/>
      <c r="B121" s="160"/>
      <c r="C121" s="33" t="s">
        <v>108</v>
      </c>
      <c r="D121" s="163"/>
      <c r="E121" s="166"/>
      <c r="F121" s="154"/>
      <c r="G121" s="154"/>
      <c r="H121" s="154"/>
      <c r="I121" s="157"/>
      <c r="J121" s="42"/>
      <c r="K121" s="39"/>
    </row>
    <row r="122" spans="1:11" x14ac:dyDescent="0.2">
      <c r="A122" s="151"/>
      <c r="B122" s="160"/>
      <c r="C122" s="33" t="s">
        <v>108</v>
      </c>
      <c r="D122" s="163"/>
      <c r="E122" s="166"/>
      <c r="F122" s="154"/>
      <c r="G122" s="154"/>
      <c r="H122" s="154"/>
      <c r="I122" s="157"/>
      <c r="J122" s="42"/>
      <c r="K122" s="39"/>
    </row>
    <row r="123" spans="1:11" x14ac:dyDescent="0.2">
      <c r="A123" s="152"/>
      <c r="B123" s="161"/>
      <c r="C123" s="33" t="s">
        <v>108</v>
      </c>
      <c r="D123" s="164"/>
      <c r="E123" s="167"/>
      <c r="F123" s="155"/>
      <c r="G123" s="155"/>
      <c r="H123" s="155"/>
      <c r="I123" s="158"/>
      <c r="J123" s="42"/>
      <c r="K123" s="39"/>
    </row>
    <row r="124" spans="1:11" x14ac:dyDescent="0.2">
      <c r="A124" s="150" t="s">
        <v>179</v>
      </c>
      <c r="B124" s="159" t="s">
        <v>107</v>
      </c>
      <c r="C124" s="33" t="s">
        <v>108</v>
      </c>
      <c r="D124" s="162" t="s">
        <v>5</v>
      </c>
      <c r="E124" s="165"/>
      <c r="F124" s="153" t="str">
        <f t="shared" ref="F124" si="14">IFERROR(ROUND(AVERAGE(K124:K128),2),"0")</f>
        <v>0</v>
      </c>
      <c r="G124" s="153">
        <f>ROUND(E124*F124,2)</f>
        <v>0</v>
      </c>
      <c r="H124" s="153">
        <f>ROUND(G124*$D$7,2)</f>
        <v>0</v>
      </c>
      <c r="I124" s="156"/>
      <c r="J124" s="42"/>
      <c r="K124" s="39"/>
    </row>
    <row r="125" spans="1:11" x14ac:dyDescent="0.2">
      <c r="A125" s="151"/>
      <c r="B125" s="160"/>
      <c r="C125" s="33" t="s">
        <v>108</v>
      </c>
      <c r="D125" s="163"/>
      <c r="E125" s="166"/>
      <c r="F125" s="154"/>
      <c r="G125" s="154"/>
      <c r="H125" s="154"/>
      <c r="I125" s="157"/>
      <c r="J125" s="42"/>
      <c r="K125" s="39"/>
    </row>
    <row r="126" spans="1:11" x14ac:dyDescent="0.2">
      <c r="A126" s="151"/>
      <c r="B126" s="160"/>
      <c r="C126" s="33" t="s">
        <v>108</v>
      </c>
      <c r="D126" s="163"/>
      <c r="E126" s="166"/>
      <c r="F126" s="154"/>
      <c r="G126" s="154"/>
      <c r="H126" s="154"/>
      <c r="I126" s="157"/>
      <c r="J126" s="42"/>
      <c r="K126" s="39"/>
    </row>
    <row r="127" spans="1:11" x14ac:dyDescent="0.2">
      <c r="A127" s="151"/>
      <c r="B127" s="160"/>
      <c r="C127" s="33" t="s">
        <v>108</v>
      </c>
      <c r="D127" s="163"/>
      <c r="E127" s="166"/>
      <c r="F127" s="154"/>
      <c r="G127" s="154"/>
      <c r="H127" s="154"/>
      <c r="I127" s="157"/>
      <c r="J127" s="42"/>
      <c r="K127" s="39"/>
    </row>
    <row r="128" spans="1:11" x14ac:dyDescent="0.2">
      <c r="A128" s="152"/>
      <c r="B128" s="161"/>
      <c r="C128" s="33" t="s">
        <v>108</v>
      </c>
      <c r="D128" s="164"/>
      <c r="E128" s="167"/>
      <c r="F128" s="155"/>
      <c r="G128" s="155"/>
      <c r="H128" s="155"/>
      <c r="I128" s="158"/>
      <c r="J128" s="42"/>
      <c r="K128" s="39"/>
    </row>
    <row r="129" spans="1:11" x14ac:dyDescent="0.2">
      <c r="A129" s="150" t="s">
        <v>180</v>
      </c>
      <c r="B129" s="159" t="s">
        <v>107</v>
      </c>
      <c r="C129" s="33" t="s">
        <v>108</v>
      </c>
      <c r="D129" s="162" t="s">
        <v>5</v>
      </c>
      <c r="E129" s="165"/>
      <c r="F129" s="153" t="str">
        <f t="shared" ref="F129" si="15">IFERROR(ROUND(AVERAGE(K129:K133),2),"0")</f>
        <v>0</v>
      </c>
      <c r="G129" s="153">
        <f>ROUND(E129*F129,2)</f>
        <v>0</v>
      </c>
      <c r="H129" s="153">
        <f>ROUND(G129*$D$7,2)</f>
        <v>0</v>
      </c>
      <c r="I129" s="156"/>
      <c r="J129" s="42"/>
      <c r="K129" s="39"/>
    </row>
    <row r="130" spans="1:11" x14ac:dyDescent="0.2">
      <c r="A130" s="151"/>
      <c r="B130" s="160"/>
      <c r="C130" s="33" t="s">
        <v>108</v>
      </c>
      <c r="D130" s="163"/>
      <c r="E130" s="166"/>
      <c r="F130" s="154"/>
      <c r="G130" s="154"/>
      <c r="H130" s="154"/>
      <c r="I130" s="157"/>
      <c r="J130" s="42"/>
      <c r="K130" s="39"/>
    </row>
    <row r="131" spans="1:11" x14ac:dyDescent="0.2">
      <c r="A131" s="151"/>
      <c r="B131" s="160"/>
      <c r="C131" s="33" t="s">
        <v>108</v>
      </c>
      <c r="D131" s="163"/>
      <c r="E131" s="166"/>
      <c r="F131" s="154"/>
      <c r="G131" s="154"/>
      <c r="H131" s="154"/>
      <c r="I131" s="157"/>
      <c r="J131" s="42"/>
      <c r="K131" s="39"/>
    </row>
    <row r="132" spans="1:11" x14ac:dyDescent="0.2">
      <c r="A132" s="151"/>
      <c r="B132" s="160"/>
      <c r="C132" s="33" t="s">
        <v>108</v>
      </c>
      <c r="D132" s="163"/>
      <c r="E132" s="166"/>
      <c r="F132" s="154"/>
      <c r="G132" s="154"/>
      <c r="H132" s="154"/>
      <c r="I132" s="157"/>
      <c r="J132" s="42"/>
      <c r="K132" s="39"/>
    </row>
    <row r="133" spans="1:11" x14ac:dyDescent="0.2">
      <c r="A133" s="152"/>
      <c r="B133" s="161"/>
      <c r="C133" s="33" t="s">
        <v>108</v>
      </c>
      <c r="D133" s="164"/>
      <c r="E133" s="167"/>
      <c r="F133" s="155"/>
      <c r="G133" s="155"/>
      <c r="H133" s="155"/>
      <c r="I133" s="158"/>
      <c r="J133" s="42"/>
      <c r="K133" s="39"/>
    </row>
    <row r="134" spans="1:11" x14ac:dyDescent="0.2">
      <c r="A134" s="150" t="s">
        <v>181</v>
      </c>
      <c r="B134" s="159" t="s">
        <v>107</v>
      </c>
      <c r="C134" s="33" t="s">
        <v>108</v>
      </c>
      <c r="D134" s="162" t="s">
        <v>5</v>
      </c>
      <c r="E134" s="165"/>
      <c r="F134" s="153" t="str">
        <f t="shared" ref="F134" si="16">IFERROR(ROUND(AVERAGE(K134:K138),2),"0")</f>
        <v>0</v>
      </c>
      <c r="G134" s="153">
        <f>ROUND(E134*F134,2)</f>
        <v>0</v>
      </c>
      <c r="H134" s="153">
        <f>ROUND(G134*$D$7,2)</f>
        <v>0</v>
      </c>
      <c r="I134" s="156"/>
      <c r="J134" s="42"/>
      <c r="K134" s="39"/>
    </row>
    <row r="135" spans="1:11" x14ac:dyDescent="0.2">
      <c r="A135" s="151"/>
      <c r="B135" s="160"/>
      <c r="C135" s="33" t="s">
        <v>108</v>
      </c>
      <c r="D135" s="163"/>
      <c r="E135" s="166"/>
      <c r="F135" s="154"/>
      <c r="G135" s="154"/>
      <c r="H135" s="154"/>
      <c r="I135" s="157"/>
      <c r="J135" s="42"/>
      <c r="K135" s="39"/>
    </row>
    <row r="136" spans="1:11" x14ac:dyDescent="0.2">
      <c r="A136" s="151"/>
      <c r="B136" s="160"/>
      <c r="C136" s="33" t="s">
        <v>108</v>
      </c>
      <c r="D136" s="163"/>
      <c r="E136" s="166"/>
      <c r="F136" s="154"/>
      <c r="G136" s="154"/>
      <c r="H136" s="154"/>
      <c r="I136" s="157"/>
      <c r="J136" s="42"/>
      <c r="K136" s="39"/>
    </row>
    <row r="137" spans="1:11" x14ac:dyDescent="0.2">
      <c r="A137" s="151"/>
      <c r="B137" s="160"/>
      <c r="C137" s="33" t="s">
        <v>108</v>
      </c>
      <c r="D137" s="163"/>
      <c r="E137" s="166"/>
      <c r="F137" s="154"/>
      <c r="G137" s="154"/>
      <c r="H137" s="154"/>
      <c r="I137" s="157"/>
      <c r="J137" s="42"/>
      <c r="K137" s="39"/>
    </row>
    <row r="138" spans="1:11" x14ac:dyDescent="0.2">
      <c r="A138" s="152"/>
      <c r="B138" s="161"/>
      <c r="C138" s="33" t="s">
        <v>108</v>
      </c>
      <c r="D138" s="164"/>
      <c r="E138" s="167"/>
      <c r="F138" s="155"/>
      <c r="G138" s="155"/>
      <c r="H138" s="155"/>
      <c r="I138" s="158"/>
      <c r="J138" s="42"/>
      <c r="K138" s="39"/>
    </row>
    <row r="139" spans="1:11" x14ac:dyDescent="0.2">
      <c r="A139" s="150" t="s">
        <v>182</v>
      </c>
      <c r="B139" s="159" t="s">
        <v>107</v>
      </c>
      <c r="C139" s="33" t="s">
        <v>108</v>
      </c>
      <c r="D139" s="162" t="s">
        <v>5</v>
      </c>
      <c r="E139" s="165"/>
      <c r="F139" s="153" t="str">
        <f t="shared" ref="F139" si="17">IFERROR(ROUND(AVERAGE(K139:K143),2),"0")</f>
        <v>0</v>
      </c>
      <c r="G139" s="153">
        <f>ROUND(E139*F139,2)</f>
        <v>0</v>
      </c>
      <c r="H139" s="153">
        <f>ROUND(G139*$D$7,2)</f>
        <v>0</v>
      </c>
      <c r="I139" s="156"/>
      <c r="J139" s="42"/>
      <c r="K139" s="39"/>
    </row>
    <row r="140" spans="1:11" x14ac:dyDescent="0.2">
      <c r="A140" s="151"/>
      <c r="B140" s="160"/>
      <c r="C140" s="33" t="s">
        <v>108</v>
      </c>
      <c r="D140" s="163"/>
      <c r="E140" s="166"/>
      <c r="F140" s="154"/>
      <c r="G140" s="154"/>
      <c r="H140" s="154"/>
      <c r="I140" s="157"/>
      <c r="J140" s="42"/>
      <c r="K140" s="39"/>
    </row>
    <row r="141" spans="1:11" x14ac:dyDescent="0.2">
      <c r="A141" s="151"/>
      <c r="B141" s="160"/>
      <c r="C141" s="33" t="s">
        <v>108</v>
      </c>
      <c r="D141" s="163"/>
      <c r="E141" s="166"/>
      <c r="F141" s="154"/>
      <c r="G141" s="154"/>
      <c r="H141" s="154"/>
      <c r="I141" s="157"/>
      <c r="J141" s="42"/>
      <c r="K141" s="39"/>
    </row>
    <row r="142" spans="1:11" x14ac:dyDescent="0.2">
      <c r="A142" s="151"/>
      <c r="B142" s="160"/>
      <c r="C142" s="33" t="s">
        <v>108</v>
      </c>
      <c r="D142" s="163"/>
      <c r="E142" s="166"/>
      <c r="F142" s="154"/>
      <c r="G142" s="154"/>
      <c r="H142" s="154"/>
      <c r="I142" s="157"/>
      <c r="J142" s="42"/>
      <c r="K142" s="39"/>
    </row>
    <row r="143" spans="1:11" x14ac:dyDescent="0.2">
      <c r="A143" s="152"/>
      <c r="B143" s="161"/>
      <c r="C143" s="33" t="s">
        <v>108</v>
      </c>
      <c r="D143" s="164"/>
      <c r="E143" s="167"/>
      <c r="F143" s="155"/>
      <c r="G143" s="155"/>
      <c r="H143" s="155"/>
      <c r="I143" s="158"/>
      <c r="J143" s="42"/>
      <c r="K143" s="39"/>
    </row>
    <row r="144" spans="1:11" x14ac:dyDescent="0.2">
      <c r="A144" s="150" t="s">
        <v>183</v>
      </c>
      <c r="B144" s="159" t="s">
        <v>107</v>
      </c>
      <c r="C144" s="33" t="s">
        <v>108</v>
      </c>
      <c r="D144" s="162" t="s">
        <v>5</v>
      </c>
      <c r="E144" s="165"/>
      <c r="F144" s="153" t="str">
        <f t="shared" ref="F144" si="18">IFERROR(ROUND(AVERAGE(K144:K148),2),"0")</f>
        <v>0</v>
      </c>
      <c r="G144" s="153">
        <f>ROUND(E144*F144,2)</f>
        <v>0</v>
      </c>
      <c r="H144" s="153">
        <f>ROUND(G144*$D$7,2)</f>
        <v>0</v>
      </c>
      <c r="I144" s="156"/>
      <c r="J144" s="42"/>
      <c r="K144" s="39"/>
    </row>
    <row r="145" spans="1:11" x14ac:dyDescent="0.2">
      <c r="A145" s="151"/>
      <c r="B145" s="160"/>
      <c r="C145" s="33" t="s">
        <v>108</v>
      </c>
      <c r="D145" s="163"/>
      <c r="E145" s="166"/>
      <c r="F145" s="154"/>
      <c r="G145" s="154"/>
      <c r="H145" s="154"/>
      <c r="I145" s="157"/>
      <c r="J145" s="42"/>
      <c r="K145" s="39"/>
    </row>
    <row r="146" spans="1:11" x14ac:dyDescent="0.2">
      <c r="A146" s="151"/>
      <c r="B146" s="160"/>
      <c r="C146" s="33" t="s">
        <v>108</v>
      </c>
      <c r="D146" s="163"/>
      <c r="E146" s="166"/>
      <c r="F146" s="154"/>
      <c r="G146" s="154"/>
      <c r="H146" s="154"/>
      <c r="I146" s="157"/>
      <c r="J146" s="42"/>
      <c r="K146" s="39"/>
    </row>
    <row r="147" spans="1:11" x14ac:dyDescent="0.2">
      <c r="A147" s="151"/>
      <c r="B147" s="160"/>
      <c r="C147" s="33" t="s">
        <v>108</v>
      </c>
      <c r="D147" s="163"/>
      <c r="E147" s="166"/>
      <c r="F147" s="154"/>
      <c r="G147" s="154"/>
      <c r="H147" s="154"/>
      <c r="I147" s="157"/>
      <c r="J147" s="42"/>
      <c r="K147" s="39"/>
    </row>
    <row r="148" spans="1:11" x14ac:dyDescent="0.2">
      <c r="A148" s="152"/>
      <c r="B148" s="161"/>
      <c r="C148" s="33" t="s">
        <v>108</v>
      </c>
      <c r="D148" s="164"/>
      <c r="E148" s="167"/>
      <c r="F148" s="155"/>
      <c r="G148" s="155"/>
      <c r="H148" s="155"/>
      <c r="I148" s="158"/>
      <c r="J148" s="42"/>
      <c r="K148" s="39"/>
    </row>
    <row r="149" spans="1:11" x14ac:dyDescent="0.2">
      <c r="A149" s="150" t="s">
        <v>184</v>
      </c>
      <c r="B149" s="159" t="s">
        <v>107</v>
      </c>
      <c r="C149" s="33" t="s">
        <v>108</v>
      </c>
      <c r="D149" s="162" t="s">
        <v>5</v>
      </c>
      <c r="E149" s="165"/>
      <c r="F149" s="153" t="str">
        <f t="shared" ref="F149" si="19">IFERROR(ROUND(AVERAGE(K149:K153),2),"0")</f>
        <v>0</v>
      </c>
      <c r="G149" s="153">
        <f>ROUND(E149*F149,2)</f>
        <v>0</v>
      </c>
      <c r="H149" s="153">
        <f>ROUND(G149*$D$7,2)</f>
        <v>0</v>
      </c>
      <c r="I149" s="156"/>
      <c r="J149" s="42"/>
      <c r="K149" s="39"/>
    </row>
    <row r="150" spans="1:11" x14ac:dyDescent="0.2">
      <c r="A150" s="151"/>
      <c r="B150" s="160"/>
      <c r="C150" s="33" t="s">
        <v>108</v>
      </c>
      <c r="D150" s="163"/>
      <c r="E150" s="166"/>
      <c r="F150" s="154"/>
      <c r="G150" s="154"/>
      <c r="H150" s="154"/>
      <c r="I150" s="157"/>
      <c r="J150" s="42"/>
      <c r="K150" s="39"/>
    </row>
    <row r="151" spans="1:11" x14ac:dyDescent="0.2">
      <c r="A151" s="151"/>
      <c r="B151" s="160"/>
      <c r="C151" s="33" t="s">
        <v>108</v>
      </c>
      <c r="D151" s="163"/>
      <c r="E151" s="166"/>
      <c r="F151" s="154"/>
      <c r="G151" s="154"/>
      <c r="H151" s="154"/>
      <c r="I151" s="157"/>
      <c r="J151" s="42"/>
      <c r="K151" s="39"/>
    </row>
    <row r="152" spans="1:11" x14ac:dyDescent="0.2">
      <c r="A152" s="151"/>
      <c r="B152" s="160"/>
      <c r="C152" s="33" t="s">
        <v>108</v>
      </c>
      <c r="D152" s="163"/>
      <c r="E152" s="166"/>
      <c r="F152" s="154"/>
      <c r="G152" s="154"/>
      <c r="H152" s="154"/>
      <c r="I152" s="157"/>
      <c r="J152" s="42"/>
      <c r="K152" s="39"/>
    </row>
    <row r="153" spans="1:11" x14ac:dyDescent="0.2">
      <c r="A153" s="152"/>
      <c r="B153" s="161"/>
      <c r="C153" s="33" t="s">
        <v>108</v>
      </c>
      <c r="D153" s="164"/>
      <c r="E153" s="167"/>
      <c r="F153" s="155"/>
      <c r="G153" s="155"/>
      <c r="H153" s="155"/>
      <c r="I153" s="158"/>
      <c r="J153" s="42"/>
      <c r="K153" s="39"/>
    </row>
    <row r="154" spans="1:11" x14ac:dyDescent="0.2">
      <c r="A154" s="150" t="s">
        <v>185</v>
      </c>
      <c r="B154" s="159" t="s">
        <v>107</v>
      </c>
      <c r="C154" s="33" t="s">
        <v>108</v>
      </c>
      <c r="D154" s="162" t="s">
        <v>5</v>
      </c>
      <c r="E154" s="165"/>
      <c r="F154" s="153" t="str">
        <f t="shared" ref="F154" si="20">IFERROR(ROUND(AVERAGE(K154:K158),2),"0")</f>
        <v>0</v>
      </c>
      <c r="G154" s="153">
        <f>ROUND(E154*F154,2)</f>
        <v>0</v>
      </c>
      <c r="H154" s="153">
        <f>ROUND(G154*$D$7,2)</f>
        <v>0</v>
      </c>
      <c r="I154" s="156"/>
      <c r="J154" s="42"/>
      <c r="K154" s="39"/>
    </row>
    <row r="155" spans="1:11" x14ac:dyDescent="0.2">
      <c r="A155" s="151"/>
      <c r="B155" s="160"/>
      <c r="C155" s="33" t="s">
        <v>108</v>
      </c>
      <c r="D155" s="163"/>
      <c r="E155" s="166"/>
      <c r="F155" s="154"/>
      <c r="G155" s="154"/>
      <c r="H155" s="154"/>
      <c r="I155" s="157"/>
      <c r="J155" s="42"/>
      <c r="K155" s="39"/>
    </row>
    <row r="156" spans="1:11" x14ac:dyDescent="0.2">
      <c r="A156" s="151"/>
      <c r="B156" s="160"/>
      <c r="C156" s="33" t="s">
        <v>108</v>
      </c>
      <c r="D156" s="163"/>
      <c r="E156" s="166"/>
      <c r="F156" s="154"/>
      <c r="G156" s="154"/>
      <c r="H156" s="154"/>
      <c r="I156" s="157"/>
      <c r="J156" s="42"/>
      <c r="K156" s="39"/>
    </row>
    <row r="157" spans="1:11" x14ac:dyDescent="0.2">
      <c r="A157" s="151"/>
      <c r="B157" s="160"/>
      <c r="C157" s="33" t="s">
        <v>108</v>
      </c>
      <c r="D157" s="163"/>
      <c r="E157" s="166"/>
      <c r="F157" s="154"/>
      <c r="G157" s="154"/>
      <c r="H157" s="154"/>
      <c r="I157" s="157"/>
      <c r="J157" s="42"/>
      <c r="K157" s="39"/>
    </row>
    <row r="158" spans="1:11" x14ac:dyDescent="0.2">
      <c r="A158" s="152"/>
      <c r="B158" s="161"/>
      <c r="C158" s="33" t="s">
        <v>108</v>
      </c>
      <c r="D158" s="164"/>
      <c r="E158" s="167"/>
      <c r="F158" s="155"/>
      <c r="G158" s="155"/>
      <c r="H158" s="155"/>
      <c r="I158" s="158"/>
      <c r="J158" s="42"/>
      <c r="K158" s="39"/>
    </row>
    <row r="159" spans="1:11" x14ac:dyDescent="0.2">
      <c r="A159" s="150" t="s">
        <v>186</v>
      </c>
      <c r="B159" s="159" t="s">
        <v>107</v>
      </c>
      <c r="C159" s="33" t="s">
        <v>108</v>
      </c>
      <c r="D159" s="162" t="s">
        <v>5</v>
      </c>
      <c r="E159" s="165"/>
      <c r="F159" s="153" t="str">
        <f t="shared" ref="F159" si="21">IFERROR(ROUND(AVERAGE(K159:K163),2),"0")</f>
        <v>0</v>
      </c>
      <c r="G159" s="153">
        <f>ROUND(E159*F159,2)</f>
        <v>0</v>
      </c>
      <c r="H159" s="153">
        <f>ROUND(G159*$D$7,2)</f>
        <v>0</v>
      </c>
      <c r="I159" s="156"/>
      <c r="J159" s="42"/>
      <c r="K159" s="39"/>
    </row>
    <row r="160" spans="1:11" x14ac:dyDescent="0.2">
      <c r="A160" s="151"/>
      <c r="B160" s="160"/>
      <c r="C160" s="33" t="s">
        <v>108</v>
      </c>
      <c r="D160" s="163"/>
      <c r="E160" s="166"/>
      <c r="F160" s="154"/>
      <c r="G160" s="154"/>
      <c r="H160" s="154"/>
      <c r="I160" s="157"/>
      <c r="J160" s="42"/>
      <c r="K160" s="39"/>
    </row>
    <row r="161" spans="1:11" x14ac:dyDescent="0.2">
      <c r="A161" s="151"/>
      <c r="B161" s="160"/>
      <c r="C161" s="33" t="s">
        <v>108</v>
      </c>
      <c r="D161" s="163"/>
      <c r="E161" s="166"/>
      <c r="F161" s="154"/>
      <c r="G161" s="154"/>
      <c r="H161" s="154"/>
      <c r="I161" s="157"/>
      <c r="J161" s="42"/>
      <c r="K161" s="39"/>
    </row>
    <row r="162" spans="1:11" x14ac:dyDescent="0.2">
      <c r="A162" s="151"/>
      <c r="B162" s="160"/>
      <c r="C162" s="33" t="s">
        <v>108</v>
      </c>
      <c r="D162" s="163"/>
      <c r="E162" s="166"/>
      <c r="F162" s="154"/>
      <c r="G162" s="154"/>
      <c r="H162" s="154"/>
      <c r="I162" s="157"/>
      <c r="J162" s="42"/>
      <c r="K162" s="39"/>
    </row>
    <row r="163" spans="1:11" x14ac:dyDescent="0.2">
      <c r="A163" s="152"/>
      <c r="B163" s="161"/>
      <c r="C163" s="33" t="s">
        <v>108</v>
      </c>
      <c r="D163" s="164"/>
      <c r="E163" s="167"/>
      <c r="F163" s="155"/>
      <c r="G163" s="155"/>
      <c r="H163" s="155"/>
      <c r="I163" s="158"/>
      <c r="J163" s="42"/>
      <c r="K163" s="39"/>
    </row>
    <row r="164" spans="1:11" ht="12.75" customHeight="1" x14ac:dyDescent="0.2">
      <c r="A164" s="34" t="s">
        <v>93</v>
      </c>
      <c r="B164" s="174" t="s">
        <v>80</v>
      </c>
      <c r="C164" s="175"/>
      <c r="D164" s="175"/>
      <c r="E164" s="175"/>
      <c r="F164" s="176"/>
      <c r="G164" s="97">
        <f>SUM(G165,G172,G179,G186,G193,G200,G207,G214,G221,G228)</f>
        <v>0</v>
      </c>
      <c r="H164" s="97">
        <f>SUM(H165,H172,H179,H186,H193,H200,H207,H214,H221,H228)</f>
        <v>0</v>
      </c>
      <c r="I164" s="41"/>
      <c r="J164" s="28"/>
    </row>
    <row r="165" spans="1:11" ht="12.75" customHeight="1" x14ac:dyDescent="0.2">
      <c r="A165" s="168" t="s">
        <v>94</v>
      </c>
      <c r="B165" s="171" t="s">
        <v>144</v>
      </c>
      <c r="C165" s="103" t="s">
        <v>145</v>
      </c>
      <c r="D165" s="105"/>
      <c r="E165" s="106"/>
      <c r="F165" s="100"/>
      <c r="G165" s="98">
        <f>SUM(G166:G171)</f>
        <v>0</v>
      </c>
      <c r="H165" s="98">
        <f>ROUND(G165*$D$7,2)</f>
        <v>0</v>
      </c>
      <c r="I165" s="171"/>
    </row>
    <row r="166" spans="1:11" x14ac:dyDescent="0.2">
      <c r="A166" s="169"/>
      <c r="B166" s="172"/>
      <c r="C166" s="104" t="s">
        <v>146</v>
      </c>
      <c r="D166" s="43"/>
      <c r="E166" s="44"/>
      <c r="F166" s="39"/>
      <c r="G166" s="100">
        <f t="shared" ref="G166:G171" si="22">ROUND(E166*F166,2)</f>
        <v>0</v>
      </c>
      <c r="H166" s="45"/>
      <c r="I166" s="172"/>
    </row>
    <row r="167" spans="1:11" ht="13.5" customHeight="1" x14ac:dyDescent="0.2">
      <c r="A167" s="169"/>
      <c r="B167" s="172"/>
      <c r="C167" s="104" t="s">
        <v>147</v>
      </c>
      <c r="D167" s="43"/>
      <c r="E167" s="44"/>
      <c r="F167" s="39"/>
      <c r="G167" s="100">
        <f t="shared" si="22"/>
        <v>0</v>
      </c>
      <c r="H167" s="45"/>
      <c r="I167" s="172"/>
    </row>
    <row r="168" spans="1:11" x14ac:dyDescent="0.2">
      <c r="A168" s="169"/>
      <c r="B168" s="172"/>
      <c r="C168" s="104" t="s">
        <v>148</v>
      </c>
      <c r="D168" s="43"/>
      <c r="E168" s="44"/>
      <c r="F168" s="39"/>
      <c r="G168" s="100">
        <f t="shared" si="22"/>
        <v>0</v>
      </c>
      <c r="H168" s="45"/>
      <c r="I168" s="172"/>
    </row>
    <row r="169" spans="1:11" x14ac:dyDescent="0.2">
      <c r="A169" s="169"/>
      <c r="B169" s="172"/>
      <c r="C169" s="104" t="s">
        <v>149</v>
      </c>
      <c r="D169" s="43"/>
      <c r="E169" s="44"/>
      <c r="F169" s="39"/>
      <c r="G169" s="100">
        <f t="shared" si="22"/>
        <v>0</v>
      </c>
      <c r="H169" s="45"/>
      <c r="I169" s="172"/>
    </row>
    <row r="170" spans="1:11" x14ac:dyDescent="0.2">
      <c r="A170" s="169"/>
      <c r="B170" s="172"/>
      <c r="C170" s="45" t="s">
        <v>150</v>
      </c>
      <c r="D170" s="43"/>
      <c r="E170" s="44"/>
      <c r="F170" s="39"/>
      <c r="G170" s="100">
        <f t="shared" si="22"/>
        <v>0</v>
      </c>
      <c r="H170" s="45"/>
      <c r="I170" s="172"/>
    </row>
    <row r="171" spans="1:11" x14ac:dyDescent="0.2">
      <c r="A171" s="170"/>
      <c r="B171" s="173"/>
      <c r="C171" s="45" t="s">
        <v>150</v>
      </c>
      <c r="D171" s="43"/>
      <c r="E171" s="44"/>
      <c r="F171" s="39"/>
      <c r="G171" s="100">
        <f t="shared" si="22"/>
        <v>0</v>
      </c>
      <c r="H171" s="45"/>
      <c r="I171" s="173"/>
    </row>
    <row r="172" spans="1:11" ht="12.75" customHeight="1" x14ac:dyDescent="0.2">
      <c r="A172" s="168" t="s">
        <v>95</v>
      </c>
      <c r="B172" s="171" t="s">
        <v>144</v>
      </c>
      <c r="C172" s="103" t="s">
        <v>145</v>
      </c>
      <c r="D172" s="105"/>
      <c r="E172" s="106"/>
      <c r="F172" s="100"/>
      <c r="G172" s="98">
        <f>SUM(G173:G178)</f>
        <v>0</v>
      </c>
      <c r="H172" s="98">
        <f>ROUND(G172*$D$7,2)</f>
        <v>0</v>
      </c>
      <c r="I172" s="171"/>
    </row>
    <row r="173" spans="1:11" x14ac:dyDescent="0.2">
      <c r="A173" s="169"/>
      <c r="B173" s="172"/>
      <c r="C173" s="104" t="s">
        <v>146</v>
      </c>
      <c r="D173" s="43"/>
      <c r="E173" s="44"/>
      <c r="F173" s="39"/>
      <c r="G173" s="100">
        <f t="shared" ref="G173:G178" si="23">ROUND(E173*F173,2)</f>
        <v>0</v>
      </c>
      <c r="H173" s="45"/>
      <c r="I173" s="172"/>
    </row>
    <row r="174" spans="1:11" x14ac:dyDescent="0.2">
      <c r="A174" s="169"/>
      <c r="B174" s="172"/>
      <c r="C174" s="104" t="s">
        <v>147</v>
      </c>
      <c r="D174" s="43"/>
      <c r="E174" s="44"/>
      <c r="F174" s="39"/>
      <c r="G174" s="100">
        <f t="shared" si="23"/>
        <v>0</v>
      </c>
      <c r="H174" s="45"/>
      <c r="I174" s="172"/>
    </row>
    <row r="175" spans="1:11" x14ac:dyDescent="0.2">
      <c r="A175" s="169"/>
      <c r="B175" s="172"/>
      <c r="C175" s="104" t="s">
        <v>148</v>
      </c>
      <c r="D175" s="43"/>
      <c r="E175" s="44"/>
      <c r="F175" s="39"/>
      <c r="G175" s="100">
        <f t="shared" si="23"/>
        <v>0</v>
      </c>
      <c r="H175" s="45"/>
      <c r="I175" s="172"/>
    </row>
    <row r="176" spans="1:11" x14ac:dyDescent="0.2">
      <c r="A176" s="169"/>
      <c r="B176" s="172"/>
      <c r="C176" s="104" t="s">
        <v>149</v>
      </c>
      <c r="D176" s="43"/>
      <c r="E176" s="44"/>
      <c r="F176" s="39"/>
      <c r="G176" s="100">
        <f t="shared" si="23"/>
        <v>0</v>
      </c>
      <c r="H176" s="45"/>
      <c r="I176" s="172"/>
    </row>
    <row r="177" spans="1:9" x14ac:dyDescent="0.2">
      <c r="A177" s="169"/>
      <c r="B177" s="172"/>
      <c r="C177" s="45" t="s">
        <v>150</v>
      </c>
      <c r="D177" s="43"/>
      <c r="E177" s="44"/>
      <c r="F177" s="39"/>
      <c r="G177" s="100">
        <f t="shared" si="23"/>
        <v>0</v>
      </c>
      <c r="H177" s="45"/>
      <c r="I177" s="172"/>
    </row>
    <row r="178" spans="1:9" x14ac:dyDescent="0.2">
      <c r="A178" s="170"/>
      <c r="B178" s="173"/>
      <c r="C178" s="45" t="s">
        <v>150</v>
      </c>
      <c r="D178" s="43"/>
      <c r="E178" s="44"/>
      <c r="F178" s="39"/>
      <c r="G178" s="100">
        <f t="shared" si="23"/>
        <v>0</v>
      </c>
      <c r="H178" s="45"/>
      <c r="I178" s="173"/>
    </row>
    <row r="179" spans="1:9" ht="12.75" customHeight="1" x14ac:dyDescent="0.2">
      <c r="A179" s="168" t="s">
        <v>96</v>
      </c>
      <c r="B179" s="171" t="s">
        <v>144</v>
      </c>
      <c r="C179" s="103" t="s">
        <v>145</v>
      </c>
      <c r="D179" s="105"/>
      <c r="E179" s="106"/>
      <c r="F179" s="100"/>
      <c r="G179" s="98">
        <f>SUM(G180:G185)</f>
        <v>0</v>
      </c>
      <c r="H179" s="98">
        <f>ROUND(G179*$D$7,2)</f>
        <v>0</v>
      </c>
      <c r="I179" s="171"/>
    </row>
    <row r="180" spans="1:9" x14ac:dyDescent="0.2">
      <c r="A180" s="169"/>
      <c r="B180" s="172"/>
      <c r="C180" s="104" t="s">
        <v>146</v>
      </c>
      <c r="D180" s="43"/>
      <c r="E180" s="44"/>
      <c r="F180" s="39"/>
      <c r="G180" s="100">
        <f t="shared" ref="G180:G185" si="24">ROUND(E180*F180,2)</f>
        <v>0</v>
      </c>
      <c r="H180" s="45"/>
      <c r="I180" s="172"/>
    </row>
    <row r="181" spans="1:9" x14ac:dyDescent="0.2">
      <c r="A181" s="169"/>
      <c r="B181" s="172"/>
      <c r="C181" s="104" t="s">
        <v>147</v>
      </c>
      <c r="D181" s="43"/>
      <c r="E181" s="44"/>
      <c r="F181" s="39"/>
      <c r="G181" s="100">
        <f t="shared" si="24"/>
        <v>0</v>
      </c>
      <c r="H181" s="45"/>
      <c r="I181" s="172"/>
    </row>
    <row r="182" spans="1:9" x14ac:dyDescent="0.2">
      <c r="A182" s="169"/>
      <c r="B182" s="172"/>
      <c r="C182" s="104" t="s">
        <v>148</v>
      </c>
      <c r="D182" s="43"/>
      <c r="E182" s="44"/>
      <c r="F182" s="39"/>
      <c r="G182" s="100">
        <f t="shared" si="24"/>
        <v>0</v>
      </c>
      <c r="H182" s="45"/>
      <c r="I182" s="172"/>
    </row>
    <row r="183" spans="1:9" x14ac:dyDescent="0.2">
      <c r="A183" s="169"/>
      <c r="B183" s="172"/>
      <c r="C183" s="104" t="s">
        <v>149</v>
      </c>
      <c r="D183" s="43"/>
      <c r="E183" s="44"/>
      <c r="F183" s="39"/>
      <c r="G183" s="100">
        <f t="shared" si="24"/>
        <v>0</v>
      </c>
      <c r="H183" s="45"/>
      <c r="I183" s="172"/>
    </row>
    <row r="184" spans="1:9" x14ac:dyDescent="0.2">
      <c r="A184" s="169"/>
      <c r="B184" s="172"/>
      <c r="C184" s="45" t="s">
        <v>150</v>
      </c>
      <c r="D184" s="43"/>
      <c r="E184" s="44"/>
      <c r="F184" s="39"/>
      <c r="G184" s="100">
        <f t="shared" si="24"/>
        <v>0</v>
      </c>
      <c r="H184" s="45"/>
      <c r="I184" s="172"/>
    </row>
    <row r="185" spans="1:9" x14ac:dyDescent="0.2">
      <c r="A185" s="170"/>
      <c r="B185" s="173"/>
      <c r="C185" s="45" t="s">
        <v>150</v>
      </c>
      <c r="D185" s="43"/>
      <c r="E185" s="44"/>
      <c r="F185" s="39"/>
      <c r="G185" s="100">
        <f t="shared" si="24"/>
        <v>0</v>
      </c>
      <c r="H185" s="45"/>
      <c r="I185" s="173"/>
    </row>
    <row r="186" spans="1:9" ht="12.75" customHeight="1" x14ac:dyDescent="0.2">
      <c r="A186" s="168" t="s">
        <v>97</v>
      </c>
      <c r="B186" s="171" t="s">
        <v>144</v>
      </c>
      <c r="C186" s="103" t="s">
        <v>145</v>
      </c>
      <c r="D186" s="105"/>
      <c r="E186" s="106"/>
      <c r="F186" s="100"/>
      <c r="G186" s="98">
        <f>SUM(G187:G192)</f>
        <v>0</v>
      </c>
      <c r="H186" s="98">
        <f>ROUND(G186*$D$7,2)</f>
        <v>0</v>
      </c>
      <c r="I186" s="171"/>
    </row>
    <row r="187" spans="1:9" ht="12.75" customHeight="1" x14ac:dyDescent="0.2">
      <c r="A187" s="169"/>
      <c r="B187" s="172"/>
      <c r="C187" s="104" t="s">
        <v>146</v>
      </c>
      <c r="D187" s="43"/>
      <c r="E187" s="44"/>
      <c r="F187" s="39"/>
      <c r="G187" s="100">
        <f t="shared" ref="G187:G192" si="25">ROUND(E187*F187,2)</f>
        <v>0</v>
      </c>
      <c r="H187" s="45"/>
      <c r="I187" s="172"/>
    </row>
    <row r="188" spans="1:9" ht="12.75" customHeight="1" x14ac:dyDescent="0.2">
      <c r="A188" s="169"/>
      <c r="B188" s="172"/>
      <c r="C188" s="104" t="s">
        <v>147</v>
      </c>
      <c r="D188" s="43"/>
      <c r="E188" s="44"/>
      <c r="F188" s="39"/>
      <c r="G188" s="100">
        <f t="shared" si="25"/>
        <v>0</v>
      </c>
      <c r="H188" s="45"/>
      <c r="I188" s="172"/>
    </row>
    <row r="189" spans="1:9" ht="12.75" customHeight="1" x14ac:dyDescent="0.2">
      <c r="A189" s="169"/>
      <c r="B189" s="172"/>
      <c r="C189" s="104" t="s">
        <v>148</v>
      </c>
      <c r="D189" s="43"/>
      <c r="E189" s="44"/>
      <c r="F189" s="39"/>
      <c r="G189" s="100">
        <f t="shared" si="25"/>
        <v>0</v>
      </c>
      <c r="H189" s="45"/>
      <c r="I189" s="172"/>
    </row>
    <row r="190" spans="1:9" ht="12.75" customHeight="1" x14ac:dyDescent="0.2">
      <c r="A190" s="169"/>
      <c r="B190" s="172"/>
      <c r="C190" s="104" t="s">
        <v>149</v>
      </c>
      <c r="D190" s="43"/>
      <c r="E190" s="44"/>
      <c r="F190" s="39"/>
      <c r="G190" s="100">
        <f t="shared" si="25"/>
        <v>0</v>
      </c>
      <c r="H190" s="45"/>
      <c r="I190" s="172"/>
    </row>
    <row r="191" spans="1:9" ht="12.75" customHeight="1" x14ac:dyDescent="0.2">
      <c r="A191" s="169"/>
      <c r="B191" s="172"/>
      <c r="C191" s="45" t="s">
        <v>150</v>
      </c>
      <c r="D191" s="43"/>
      <c r="E191" s="44"/>
      <c r="F191" s="39"/>
      <c r="G191" s="100">
        <f t="shared" si="25"/>
        <v>0</v>
      </c>
      <c r="H191" s="45"/>
      <c r="I191" s="172"/>
    </row>
    <row r="192" spans="1:9" ht="12.75" customHeight="1" x14ac:dyDescent="0.2">
      <c r="A192" s="170"/>
      <c r="B192" s="173"/>
      <c r="C192" s="45" t="s">
        <v>150</v>
      </c>
      <c r="D192" s="43"/>
      <c r="E192" s="44"/>
      <c r="F192" s="39"/>
      <c r="G192" s="100">
        <f t="shared" si="25"/>
        <v>0</v>
      </c>
      <c r="H192" s="45"/>
      <c r="I192" s="173"/>
    </row>
    <row r="193" spans="1:9" ht="12.75" customHeight="1" x14ac:dyDescent="0.2">
      <c r="A193" s="168" t="s">
        <v>98</v>
      </c>
      <c r="B193" s="171" t="s">
        <v>144</v>
      </c>
      <c r="C193" s="103" t="s">
        <v>145</v>
      </c>
      <c r="D193" s="105"/>
      <c r="E193" s="106"/>
      <c r="F193" s="100"/>
      <c r="G193" s="98">
        <f>SUM(G194:G199)</f>
        <v>0</v>
      </c>
      <c r="H193" s="98">
        <f>ROUND(G193*$D$7,2)</f>
        <v>0</v>
      </c>
      <c r="I193" s="171"/>
    </row>
    <row r="194" spans="1:9" ht="12.75" customHeight="1" x14ac:dyDescent="0.2">
      <c r="A194" s="169"/>
      <c r="B194" s="172"/>
      <c r="C194" s="104" t="s">
        <v>146</v>
      </c>
      <c r="D194" s="43"/>
      <c r="E194" s="44"/>
      <c r="F194" s="39"/>
      <c r="G194" s="100">
        <f t="shared" ref="G194:G199" si="26">ROUND(E194*F194,2)</f>
        <v>0</v>
      </c>
      <c r="H194" s="45"/>
      <c r="I194" s="172"/>
    </row>
    <row r="195" spans="1:9" ht="12.75" customHeight="1" x14ac:dyDescent="0.2">
      <c r="A195" s="169"/>
      <c r="B195" s="172"/>
      <c r="C195" s="104" t="s">
        <v>147</v>
      </c>
      <c r="D195" s="43"/>
      <c r="E195" s="44"/>
      <c r="F195" s="39"/>
      <c r="G195" s="100">
        <f t="shared" si="26"/>
        <v>0</v>
      </c>
      <c r="H195" s="45"/>
      <c r="I195" s="172"/>
    </row>
    <row r="196" spans="1:9" ht="12.75" customHeight="1" x14ac:dyDescent="0.2">
      <c r="A196" s="169"/>
      <c r="B196" s="172"/>
      <c r="C196" s="104" t="s">
        <v>148</v>
      </c>
      <c r="D196" s="43"/>
      <c r="E196" s="44"/>
      <c r="F196" s="39"/>
      <c r="G196" s="100">
        <f t="shared" si="26"/>
        <v>0</v>
      </c>
      <c r="H196" s="45"/>
      <c r="I196" s="172"/>
    </row>
    <row r="197" spans="1:9" ht="12.75" customHeight="1" x14ac:dyDescent="0.2">
      <c r="A197" s="169"/>
      <c r="B197" s="172"/>
      <c r="C197" s="104" t="s">
        <v>149</v>
      </c>
      <c r="D197" s="43"/>
      <c r="E197" s="44"/>
      <c r="F197" s="39"/>
      <c r="G197" s="100">
        <f t="shared" si="26"/>
        <v>0</v>
      </c>
      <c r="H197" s="45"/>
      <c r="I197" s="172"/>
    </row>
    <row r="198" spans="1:9" ht="12.75" customHeight="1" x14ac:dyDescent="0.2">
      <c r="A198" s="169"/>
      <c r="B198" s="172"/>
      <c r="C198" s="45" t="s">
        <v>150</v>
      </c>
      <c r="D198" s="43"/>
      <c r="E198" s="44"/>
      <c r="F198" s="39"/>
      <c r="G198" s="100">
        <f t="shared" si="26"/>
        <v>0</v>
      </c>
      <c r="H198" s="45"/>
      <c r="I198" s="172"/>
    </row>
    <row r="199" spans="1:9" ht="12.75" customHeight="1" x14ac:dyDescent="0.2">
      <c r="A199" s="170"/>
      <c r="B199" s="173"/>
      <c r="C199" s="45" t="s">
        <v>150</v>
      </c>
      <c r="D199" s="43"/>
      <c r="E199" s="44"/>
      <c r="F199" s="39"/>
      <c r="G199" s="100">
        <f t="shared" si="26"/>
        <v>0</v>
      </c>
      <c r="H199" s="45"/>
      <c r="I199" s="173"/>
    </row>
    <row r="200" spans="1:9" ht="12.75" customHeight="1" x14ac:dyDescent="0.2">
      <c r="A200" s="168" t="s">
        <v>200</v>
      </c>
      <c r="B200" s="171" t="s">
        <v>144</v>
      </c>
      <c r="C200" s="103" t="s">
        <v>145</v>
      </c>
      <c r="D200" s="105"/>
      <c r="E200" s="106"/>
      <c r="F200" s="100"/>
      <c r="G200" s="98">
        <f>SUM(G201:G206)</f>
        <v>0</v>
      </c>
      <c r="H200" s="98">
        <f>ROUND(G200*$D$7,2)</f>
        <v>0</v>
      </c>
      <c r="I200" s="171"/>
    </row>
    <row r="201" spans="1:9" ht="12.75" customHeight="1" x14ac:dyDescent="0.2">
      <c r="A201" s="169"/>
      <c r="B201" s="172"/>
      <c r="C201" s="104" t="s">
        <v>146</v>
      </c>
      <c r="D201" s="43"/>
      <c r="E201" s="44"/>
      <c r="F201" s="39"/>
      <c r="G201" s="100">
        <f t="shared" ref="G201:G206" si="27">ROUND(E201*F201,2)</f>
        <v>0</v>
      </c>
      <c r="H201" s="45"/>
      <c r="I201" s="172"/>
    </row>
    <row r="202" spans="1:9" ht="12.75" customHeight="1" x14ac:dyDescent="0.2">
      <c r="A202" s="169"/>
      <c r="B202" s="172"/>
      <c r="C202" s="104" t="s">
        <v>147</v>
      </c>
      <c r="D202" s="43"/>
      <c r="E202" s="44"/>
      <c r="F202" s="39"/>
      <c r="G202" s="100">
        <f t="shared" si="27"/>
        <v>0</v>
      </c>
      <c r="H202" s="45"/>
      <c r="I202" s="172"/>
    </row>
    <row r="203" spans="1:9" ht="12.75" customHeight="1" x14ac:dyDescent="0.2">
      <c r="A203" s="169"/>
      <c r="B203" s="172"/>
      <c r="C203" s="104" t="s">
        <v>148</v>
      </c>
      <c r="D203" s="43"/>
      <c r="E203" s="44"/>
      <c r="F203" s="39"/>
      <c r="G203" s="100">
        <f t="shared" si="27"/>
        <v>0</v>
      </c>
      <c r="H203" s="45"/>
      <c r="I203" s="172"/>
    </row>
    <row r="204" spans="1:9" ht="12.75" customHeight="1" x14ac:dyDescent="0.2">
      <c r="A204" s="169"/>
      <c r="B204" s="172"/>
      <c r="C204" s="104" t="s">
        <v>149</v>
      </c>
      <c r="D204" s="43"/>
      <c r="E204" s="44"/>
      <c r="F204" s="39"/>
      <c r="G204" s="100">
        <f t="shared" si="27"/>
        <v>0</v>
      </c>
      <c r="H204" s="45"/>
      <c r="I204" s="172"/>
    </row>
    <row r="205" spans="1:9" ht="12.75" customHeight="1" x14ac:dyDescent="0.2">
      <c r="A205" s="169"/>
      <c r="B205" s="172"/>
      <c r="C205" s="45" t="s">
        <v>150</v>
      </c>
      <c r="D205" s="43"/>
      <c r="E205" s="44"/>
      <c r="F205" s="39"/>
      <c r="G205" s="100">
        <f t="shared" si="27"/>
        <v>0</v>
      </c>
      <c r="H205" s="45"/>
      <c r="I205" s="172"/>
    </row>
    <row r="206" spans="1:9" ht="12.75" customHeight="1" x14ac:dyDescent="0.2">
      <c r="A206" s="170"/>
      <c r="B206" s="173"/>
      <c r="C206" s="45" t="s">
        <v>150</v>
      </c>
      <c r="D206" s="43"/>
      <c r="E206" s="44"/>
      <c r="F206" s="39"/>
      <c r="G206" s="100">
        <f t="shared" si="27"/>
        <v>0</v>
      </c>
      <c r="H206" s="45"/>
      <c r="I206" s="173"/>
    </row>
    <row r="207" spans="1:9" ht="12.75" customHeight="1" x14ac:dyDescent="0.2">
      <c r="A207" s="168" t="s">
        <v>201</v>
      </c>
      <c r="B207" s="171" t="s">
        <v>144</v>
      </c>
      <c r="C207" s="103" t="s">
        <v>145</v>
      </c>
      <c r="D207" s="105"/>
      <c r="E207" s="106"/>
      <c r="F207" s="100"/>
      <c r="G207" s="98">
        <f>SUM(G208:G213)</f>
        <v>0</v>
      </c>
      <c r="H207" s="98">
        <f>ROUND(G207*$D$7,2)</f>
        <v>0</v>
      </c>
      <c r="I207" s="171"/>
    </row>
    <row r="208" spans="1:9" ht="12.75" customHeight="1" x14ac:dyDescent="0.2">
      <c r="A208" s="169"/>
      <c r="B208" s="172"/>
      <c r="C208" s="104" t="s">
        <v>146</v>
      </c>
      <c r="D208" s="43"/>
      <c r="E208" s="44"/>
      <c r="F208" s="39"/>
      <c r="G208" s="100">
        <f t="shared" ref="G208:G213" si="28">ROUND(E208*F208,2)</f>
        <v>0</v>
      </c>
      <c r="H208" s="45"/>
      <c r="I208" s="172"/>
    </row>
    <row r="209" spans="1:9" ht="12.75" customHeight="1" x14ac:dyDescent="0.2">
      <c r="A209" s="169"/>
      <c r="B209" s="172"/>
      <c r="C209" s="104" t="s">
        <v>147</v>
      </c>
      <c r="D209" s="43"/>
      <c r="E209" s="44"/>
      <c r="F209" s="39"/>
      <c r="G209" s="100">
        <f t="shared" si="28"/>
        <v>0</v>
      </c>
      <c r="H209" s="45"/>
      <c r="I209" s="172"/>
    </row>
    <row r="210" spans="1:9" ht="12.75" customHeight="1" x14ac:dyDescent="0.2">
      <c r="A210" s="169"/>
      <c r="B210" s="172"/>
      <c r="C210" s="104" t="s">
        <v>148</v>
      </c>
      <c r="D210" s="43"/>
      <c r="E210" s="44"/>
      <c r="F210" s="39"/>
      <c r="G210" s="100">
        <f t="shared" si="28"/>
        <v>0</v>
      </c>
      <c r="H210" s="45"/>
      <c r="I210" s="172"/>
    </row>
    <row r="211" spans="1:9" ht="12.75" customHeight="1" x14ac:dyDescent="0.2">
      <c r="A211" s="169"/>
      <c r="B211" s="172"/>
      <c r="C211" s="104" t="s">
        <v>149</v>
      </c>
      <c r="D211" s="43"/>
      <c r="E211" s="44"/>
      <c r="F211" s="39"/>
      <c r="G211" s="100">
        <f t="shared" si="28"/>
        <v>0</v>
      </c>
      <c r="H211" s="45"/>
      <c r="I211" s="172"/>
    </row>
    <row r="212" spans="1:9" ht="12.75" customHeight="1" x14ac:dyDescent="0.2">
      <c r="A212" s="169"/>
      <c r="B212" s="172"/>
      <c r="C212" s="45" t="s">
        <v>150</v>
      </c>
      <c r="D212" s="43"/>
      <c r="E212" s="44"/>
      <c r="F212" s="39"/>
      <c r="G212" s="100">
        <f t="shared" si="28"/>
        <v>0</v>
      </c>
      <c r="H212" s="45"/>
      <c r="I212" s="172"/>
    </row>
    <row r="213" spans="1:9" ht="12.75" customHeight="1" x14ac:dyDescent="0.2">
      <c r="A213" s="170"/>
      <c r="B213" s="173"/>
      <c r="C213" s="45" t="s">
        <v>150</v>
      </c>
      <c r="D213" s="43"/>
      <c r="E213" s="44"/>
      <c r="F213" s="39"/>
      <c r="G213" s="100">
        <f t="shared" si="28"/>
        <v>0</v>
      </c>
      <c r="H213" s="45"/>
      <c r="I213" s="173"/>
    </row>
    <row r="214" spans="1:9" ht="12.75" customHeight="1" x14ac:dyDescent="0.2">
      <c r="A214" s="168" t="s">
        <v>202</v>
      </c>
      <c r="B214" s="171" t="s">
        <v>144</v>
      </c>
      <c r="C214" s="103" t="s">
        <v>145</v>
      </c>
      <c r="D214" s="105"/>
      <c r="E214" s="106"/>
      <c r="F214" s="100"/>
      <c r="G214" s="98">
        <f>SUM(G215:G220)</f>
        <v>0</v>
      </c>
      <c r="H214" s="98">
        <f>ROUND(G214*$D$7,2)</f>
        <v>0</v>
      </c>
      <c r="I214" s="171"/>
    </row>
    <row r="215" spans="1:9" ht="12.75" customHeight="1" x14ac:dyDescent="0.2">
      <c r="A215" s="169"/>
      <c r="B215" s="172"/>
      <c r="C215" s="104" t="s">
        <v>146</v>
      </c>
      <c r="D215" s="43"/>
      <c r="E215" s="44"/>
      <c r="F215" s="39"/>
      <c r="G215" s="100">
        <f t="shared" ref="G215:G220" si="29">ROUND(E215*F215,2)</f>
        <v>0</v>
      </c>
      <c r="H215" s="45"/>
      <c r="I215" s="172"/>
    </row>
    <row r="216" spans="1:9" ht="12.75" customHeight="1" x14ac:dyDescent="0.2">
      <c r="A216" s="169"/>
      <c r="B216" s="172"/>
      <c r="C216" s="104" t="s">
        <v>147</v>
      </c>
      <c r="D216" s="43"/>
      <c r="E216" s="44"/>
      <c r="F216" s="39"/>
      <c r="G216" s="100">
        <f t="shared" si="29"/>
        <v>0</v>
      </c>
      <c r="H216" s="45"/>
      <c r="I216" s="172"/>
    </row>
    <row r="217" spans="1:9" ht="12.75" customHeight="1" x14ac:dyDescent="0.2">
      <c r="A217" s="169"/>
      <c r="B217" s="172"/>
      <c r="C217" s="104" t="s">
        <v>148</v>
      </c>
      <c r="D217" s="43"/>
      <c r="E217" s="44"/>
      <c r="F217" s="39"/>
      <c r="G217" s="100">
        <f t="shared" si="29"/>
        <v>0</v>
      </c>
      <c r="H217" s="45"/>
      <c r="I217" s="172"/>
    </row>
    <row r="218" spans="1:9" ht="12.75" customHeight="1" x14ac:dyDescent="0.2">
      <c r="A218" s="169"/>
      <c r="B218" s="172"/>
      <c r="C218" s="104" t="s">
        <v>149</v>
      </c>
      <c r="D218" s="43"/>
      <c r="E218" s="44"/>
      <c r="F218" s="39"/>
      <c r="G218" s="100">
        <f t="shared" si="29"/>
        <v>0</v>
      </c>
      <c r="H218" s="45"/>
      <c r="I218" s="172"/>
    </row>
    <row r="219" spans="1:9" ht="12.75" customHeight="1" x14ac:dyDescent="0.2">
      <c r="A219" s="169"/>
      <c r="B219" s="172"/>
      <c r="C219" s="45" t="s">
        <v>150</v>
      </c>
      <c r="D219" s="43"/>
      <c r="E219" s="44"/>
      <c r="F219" s="39"/>
      <c r="G219" s="100">
        <f t="shared" si="29"/>
        <v>0</v>
      </c>
      <c r="H219" s="45"/>
      <c r="I219" s="172"/>
    </row>
    <row r="220" spans="1:9" ht="12.75" customHeight="1" x14ac:dyDescent="0.2">
      <c r="A220" s="170"/>
      <c r="B220" s="173"/>
      <c r="C220" s="45" t="s">
        <v>150</v>
      </c>
      <c r="D220" s="43"/>
      <c r="E220" s="44"/>
      <c r="F220" s="39"/>
      <c r="G220" s="100">
        <f t="shared" si="29"/>
        <v>0</v>
      </c>
      <c r="H220" s="45"/>
      <c r="I220" s="173"/>
    </row>
    <row r="221" spans="1:9" ht="12.75" customHeight="1" x14ac:dyDescent="0.2">
      <c r="A221" s="168" t="s">
        <v>203</v>
      </c>
      <c r="B221" s="171" t="s">
        <v>144</v>
      </c>
      <c r="C221" s="103" t="s">
        <v>145</v>
      </c>
      <c r="D221" s="105"/>
      <c r="E221" s="106"/>
      <c r="F221" s="100"/>
      <c r="G221" s="98">
        <f>SUM(G222:G227)</f>
        <v>0</v>
      </c>
      <c r="H221" s="98">
        <f>ROUND(G221*$D$7,2)</f>
        <v>0</v>
      </c>
      <c r="I221" s="171"/>
    </row>
    <row r="222" spans="1:9" ht="12.75" customHeight="1" x14ac:dyDescent="0.2">
      <c r="A222" s="169"/>
      <c r="B222" s="172"/>
      <c r="C222" s="104" t="s">
        <v>146</v>
      </c>
      <c r="D222" s="43"/>
      <c r="E222" s="44"/>
      <c r="F222" s="39"/>
      <c r="G222" s="100">
        <f t="shared" ref="G222:G227" si="30">ROUND(E222*F222,2)</f>
        <v>0</v>
      </c>
      <c r="H222" s="45"/>
      <c r="I222" s="172"/>
    </row>
    <row r="223" spans="1:9" ht="12.75" customHeight="1" x14ac:dyDescent="0.2">
      <c r="A223" s="169"/>
      <c r="B223" s="172"/>
      <c r="C223" s="104" t="s">
        <v>147</v>
      </c>
      <c r="D223" s="43"/>
      <c r="E223" s="44"/>
      <c r="F223" s="39"/>
      <c r="G223" s="100">
        <f t="shared" si="30"/>
        <v>0</v>
      </c>
      <c r="H223" s="45"/>
      <c r="I223" s="172"/>
    </row>
    <row r="224" spans="1:9" ht="12.75" customHeight="1" x14ac:dyDescent="0.2">
      <c r="A224" s="169"/>
      <c r="B224" s="172"/>
      <c r="C224" s="104" t="s">
        <v>148</v>
      </c>
      <c r="D224" s="43"/>
      <c r="E224" s="44"/>
      <c r="F224" s="39"/>
      <c r="G224" s="100">
        <f t="shared" si="30"/>
        <v>0</v>
      </c>
      <c r="H224" s="45"/>
      <c r="I224" s="172"/>
    </row>
    <row r="225" spans="1:12" ht="12.75" customHeight="1" x14ac:dyDescent="0.2">
      <c r="A225" s="169"/>
      <c r="B225" s="172"/>
      <c r="C225" s="104" t="s">
        <v>149</v>
      </c>
      <c r="D225" s="43"/>
      <c r="E225" s="44"/>
      <c r="F225" s="39"/>
      <c r="G225" s="100">
        <f t="shared" si="30"/>
        <v>0</v>
      </c>
      <c r="H225" s="45"/>
      <c r="I225" s="172"/>
    </row>
    <row r="226" spans="1:12" ht="12.75" customHeight="1" x14ac:dyDescent="0.2">
      <c r="A226" s="169"/>
      <c r="B226" s="172"/>
      <c r="C226" s="45" t="s">
        <v>150</v>
      </c>
      <c r="D226" s="43"/>
      <c r="E226" s="44"/>
      <c r="F226" s="39"/>
      <c r="G226" s="100">
        <f t="shared" si="30"/>
        <v>0</v>
      </c>
      <c r="H226" s="45"/>
      <c r="I226" s="172"/>
    </row>
    <row r="227" spans="1:12" ht="12.75" customHeight="1" x14ac:dyDescent="0.2">
      <c r="A227" s="170"/>
      <c r="B227" s="173"/>
      <c r="C227" s="45" t="s">
        <v>150</v>
      </c>
      <c r="D227" s="43"/>
      <c r="E227" s="44"/>
      <c r="F227" s="39"/>
      <c r="G227" s="100">
        <f t="shared" si="30"/>
        <v>0</v>
      </c>
      <c r="H227" s="45"/>
      <c r="I227" s="173"/>
    </row>
    <row r="228" spans="1:12" ht="12.75" customHeight="1" x14ac:dyDescent="0.2">
      <c r="A228" s="168" t="s">
        <v>204</v>
      </c>
      <c r="B228" s="171" t="s">
        <v>144</v>
      </c>
      <c r="C228" s="103" t="s">
        <v>145</v>
      </c>
      <c r="D228" s="105"/>
      <c r="E228" s="106"/>
      <c r="F228" s="100"/>
      <c r="G228" s="98">
        <f>SUM(G229:G234)</f>
        <v>0</v>
      </c>
      <c r="H228" s="98">
        <f>ROUND(G228*$D$7,2)</f>
        <v>0</v>
      </c>
      <c r="I228" s="171"/>
    </row>
    <row r="229" spans="1:12" ht="12.75" customHeight="1" x14ac:dyDescent="0.2">
      <c r="A229" s="169"/>
      <c r="B229" s="172"/>
      <c r="C229" s="104" t="s">
        <v>146</v>
      </c>
      <c r="D229" s="43"/>
      <c r="E229" s="44"/>
      <c r="F229" s="39"/>
      <c r="G229" s="100">
        <f t="shared" ref="G229:G234" si="31">ROUND(E229*F229,2)</f>
        <v>0</v>
      </c>
      <c r="H229" s="45"/>
      <c r="I229" s="172"/>
    </row>
    <row r="230" spans="1:12" ht="12.75" customHeight="1" x14ac:dyDescent="0.2">
      <c r="A230" s="169"/>
      <c r="B230" s="172"/>
      <c r="C230" s="104" t="s">
        <v>147</v>
      </c>
      <c r="D230" s="43"/>
      <c r="E230" s="44"/>
      <c r="F230" s="39"/>
      <c r="G230" s="100">
        <f t="shared" si="31"/>
        <v>0</v>
      </c>
      <c r="H230" s="45"/>
      <c r="I230" s="172"/>
    </row>
    <row r="231" spans="1:12" ht="12.75" customHeight="1" x14ac:dyDescent="0.2">
      <c r="A231" s="169"/>
      <c r="B231" s="172"/>
      <c r="C231" s="104" t="s">
        <v>148</v>
      </c>
      <c r="D231" s="43"/>
      <c r="E231" s="44"/>
      <c r="F231" s="39"/>
      <c r="G231" s="100">
        <f t="shared" si="31"/>
        <v>0</v>
      </c>
      <c r="H231" s="45"/>
      <c r="I231" s="172"/>
    </row>
    <row r="232" spans="1:12" x14ac:dyDescent="0.2">
      <c r="A232" s="169"/>
      <c r="B232" s="172"/>
      <c r="C232" s="104" t="s">
        <v>149</v>
      </c>
      <c r="D232" s="43"/>
      <c r="E232" s="44"/>
      <c r="F232" s="39"/>
      <c r="G232" s="100">
        <f t="shared" si="31"/>
        <v>0</v>
      </c>
      <c r="H232" s="45"/>
      <c r="I232" s="172"/>
    </row>
    <row r="233" spans="1:12" x14ac:dyDescent="0.2">
      <c r="A233" s="169"/>
      <c r="B233" s="172"/>
      <c r="C233" s="45" t="s">
        <v>150</v>
      </c>
      <c r="D233" s="43"/>
      <c r="E233" s="44"/>
      <c r="F233" s="39"/>
      <c r="G233" s="100">
        <f t="shared" si="31"/>
        <v>0</v>
      </c>
      <c r="H233" s="45"/>
      <c r="I233" s="172"/>
    </row>
    <row r="234" spans="1:12" x14ac:dyDescent="0.2">
      <c r="A234" s="170"/>
      <c r="B234" s="173"/>
      <c r="C234" s="45" t="s">
        <v>150</v>
      </c>
      <c r="D234" s="43"/>
      <c r="E234" s="44"/>
      <c r="F234" s="39"/>
      <c r="G234" s="100">
        <f t="shared" si="31"/>
        <v>0</v>
      </c>
      <c r="H234" s="45"/>
      <c r="I234" s="173"/>
    </row>
    <row r="235" spans="1:12" ht="26.25" customHeight="1" x14ac:dyDescent="0.2">
      <c r="A235" s="34" t="s">
        <v>99</v>
      </c>
      <c r="B235" s="137" t="s">
        <v>81</v>
      </c>
      <c r="C235" s="137"/>
      <c r="D235" s="137"/>
      <c r="E235" s="137"/>
      <c r="F235" s="137"/>
      <c r="G235" s="97">
        <f>SUM(G236:G252)</f>
        <v>0</v>
      </c>
      <c r="H235" s="97">
        <f>SUM(H236:H252)</f>
        <v>0</v>
      </c>
      <c r="I235" s="41"/>
      <c r="J235" s="28"/>
      <c r="K235" s="37" t="s">
        <v>143</v>
      </c>
      <c r="L235" s="37" t="s">
        <v>138</v>
      </c>
    </row>
    <row r="236" spans="1:12" x14ac:dyDescent="0.2">
      <c r="A236" s="29" t="s">
        <v>100</v>
      </c>
      <c r="B236" s="135" t="s">
        <v>72</v>
      </c>
      <c r="C236" s="135"/>
      <c r="D236" s="102" t="s">
        <v>120</v>
      </c>
      <c r="E236" s="46"/>
      <c r="F236" s="96">
        <f>K236*L236</f>
        <v>0</v>
      </c>
      <c r="G236" s="96">
        <f t="shared" si="0"/>
        <v>0</v>
      </c>
      <c r="H236" s="96">
        <f>ROUND(G236*$D$7,2)</f>
        <v>0</v>
      </c>
      <c r="I236" s="33"/>
      <c r="J236" s="28"/>
      <c r="K236" s="39"/>
      <c r="L236" s="39"/>
    </row>
    <row r="237" spans="1:12" x14ac:dyDescent="0.2">
      <c r="A237" s="29" t="s">
        <v>101</v>
      </c>
      <c r="B237" s="135" t="s">
        <v>72</v>
      </c>
      <c r="C237" s="135"/>
      <c r="D237" s="102" t="s">
        <v>120</v>
      </c>
      <c r="E237" s="46"/>
      <c r="F237" s="96">
        <f t="shared" ref="F237:F252" si="32">K237*L237</f>
        <v>0</v>
      </c>
      <c r="G237" s="96">
        <f t="shared" si="0"/>
        <v>0</v>
      </c>
      <c r="H237" s="96">
        <f t="shared" ref="H237:H252" si="33">ROUND(G237*$D$7,2)</f>
        <v>0</v>
      </c>
      <c r="I237" s="33"/>
      <c r="J237" s="28"/>
      <c r="K237" s="39"/>
      <c r="L237" s="39"/>
    </row>
    <row r="238" spans="1:12" x14ac:dyDescent="0.2">
      <c r="A238" s="29" t="s">
        <v>102</v>
      </c>
      <c r="B238" s="135" t="s">
        <v>72</v>
      </c>
      <c r="C238" s="135"/>
      <c r="D238" s="102" t="s">
        <v>120</v>
      </c>
      <c r="E238" s="46"/>
      <c r="F238" s="96">
        <f t="shared" si="32"/>
        <v>0</v>
      </c>
      <c r="G238" s="96">
        <f t="shared" si="0"/>
        <v>0</v>
      </c>
      <c r="H238" s="96">
        <f t="shared" si="33"/>
        <v>0</v>
      </c>
      <c r="I238" s="33"/>
      <c r="J238" s="28"/>
      <c r="K238" s="39"/>
      <c r="L238" s="39"/>
    </row>
    <row r="239" spans="1:12" x14ac:dyDescent="0.2">
      <c r="A239" s="29" t="s">
        <v>103</v>
      </c>
      <c r="B239" s="135" t="s">
        <v>72</v>
      </c>
      <c r="C239" s="135"/>
      <c r="D239" s="102" t="s">
        <v>120</v>
      </c>
      <c r="E239" s="46"/>
      <c r="F239" s="96">
        <f t="shared" si="32"/>
        <v>0</v>
      </c>
      <c r="G239" s="96">
        <f t="shared" si="0"/>
        <v>0</v>
      </c>
      <c r="H239" s="96">
        <f t="shared" si="33"/>
        <v>0</v>
      </c>
      <c r="I239" s="33"/>
      <c r="J239" s="28"/>
      <c r="K239" s="39"/>
      <c r="L239" s="39"/>
    </row>
    <row r="240" spans="1:12" x14ac:dyDescent="0.2">
      <c r="A240" s="29" t="s">
        <v>104</v>
      </c>
      <c r="B240" s="135" t="s">
        <v>72</v>
      </c>
      <c r="C240" s="135"/>
      <c r="D240" s="102" t="s">
        <v>120</v>
      </c>
      <c r="E240" s="46"/>
      <c r="F240" s="96">
        <f t="shared" si="32"/>
        <v>0</v>
      </c>
      <c r="G240" s="96">
        <f t="shared" si="0"/>
        <v>0</v>
      </c>
      <c r="H240" s="96">
        <f t="shared" si="33"/>
        <v>0</v>
      </c>
      <c r="I240" s="33"/>
      <c r="J240" s="28"/>
      <c r="K240" s="39"/>
      <c r="L240" s="39"/>
    </row>
    <row r="241" spans="1:12" x14ac:dyDescent="0.2">
      <c r="A241" s="29" t="s">
        <v>251</v>
      </c>
      <c r="B241" s="135" t="s">
        <v>72</v>
      </c>
      <c r="C241" s="135"/>
      <c r="D241" s="102" t="s">
        <v>120</v>
      </c>
      <c r="E241" s="46"/>
      <c r="F241" s="96">
        <f t="shared" si="32"/>
        <v>0</v>
      </c>
      <c r="G241" s="96">
        <f t="shared" si="0"/>
        <v>0</v>
      </c>
      <c r="H241" s="96">
        <f t="shared" si="33"/>
        <v>0</v>
      </c>
      <c r="I241" s="33"/>
      <c r="J241" s="28"/>
      <c r="K241" s="39"/>
      <c r="L241" s="39"/>
    </row>
    <row r="242" spans="1:12" x14ac:dyDescent="0.2">
      <c r="A242" s="29" t="s">
        <v>252</v>
      </c>
      <c r="B242" s="135" t="s">
        <v>72</v>
      </c>
      <c r="C242" s="135"/>
      <c r="D242" s="102" t="s">
        <v>120</v>
      </c>
      <c r="E242" s="46"/>
      <c r="F242" s="96">
        <f t="shared" si="32"/>
        <v>0</v>
      </c>
      <c r="G242" s="96">
        <f t="shared" si="0"/>
        <v>0</v>
      </c>
      <c r="H242" s="96">
        <f t="shared" si="33"/>
        <v>0</v>
      </c>
      <c r="I242" s="33"/>
      <c r="J242" s="28"/>
      <c r="K242" s="39"/>
      <c r="L242" s="39"/>
    </row>
    <row r="243" spans="1:12" x14ac:dyDescent="0.2">
      <c r="A243" s="29" t="s">
        <v>253</v>
      </c>
      <c r="B243" s="135" t="s">
        <v>72</v>
      </c>
      <c r="C243" s="135"/>
      <c r="D243" s="102" t="s">
        <v>120</v>
      </c>
      <c r="E243" s="46"/>
      <c r="F243" s="96">
        <f t="shared" si="32"/>
        <v>0</v>
      </c>
      <c r="G243" s="96">
        <f t="shared" si="0"/>
        <v>0</v>
      </c>
      <c r="H243" s="96">
        <f t="shared" si="33"/>
        <v>0</v>
      </c>
      <c r="I243" s="33"/>
      <c r="J243" s="28"/>
      <c r="K243" s="39"/>
      <c r="L243" s="39"/>
    </row>
    <row r="244" spans="1:12" x14ac:dyDescent="0.2">
      <c r="A244" s="29" t="s">
        <v>254</v>
      </c>
      <c r="B244" s="135" t="s">
        <v>72</v>
      </c>
      <c r="C244" s="135"/>
      <c r="D244" s="102" t="s">
        <v>120</v>
      </c>
      <c r="E244" s="46"/>
      <c r="F244" s="96">
        <f t="shared" si="32"/>
        <v>0</v>
      </c>
      <c r="G244" s="96">
        <f t="shared" si="0"/>
        <v>0</v>
      </c>
      <c r="H244" s="96">
        <f t="shared" si="33"/>
        <v>0</v>
      </c>
      <c r="I244" s="33"/>
      <c r="J244" s="28"/>
      <c r="K244" s="39"/>
      <c r="L244" s="39"/>
    </row>
    <row r="245" spans="1:12" x14ac:dyDescent="0.2">
      <c r="A245" s="29" t="s">
        <v>255</v>
      </c>
      <c r="B245" s="135" t="s">
        <v>72</v>
      </c>
      <c r="C245" s="135"/>
      <c r="D245" s="102" t="s">
        <v>120</v>
      </c>
      <c r="E245" s="46"/>
      <c r="F245" s="96">
        <f t="shared" si="32"/>
        <v>0</v>
      </c>
      <c r="G245" s="96">
        <f t="shared" si="0"/>
        <v>0</v>
      </c>
      <c r="H245" s="96">
        <f t="shared" si="33"/>
        <v>0</v>
      </c>
      <c r="I245" s="33"/>
      <c r="J245" s="28"/>
      <c r="K245" s="39"/>
      <c r="L245" s="39"/>
    </row>
    <row r="246" spans="1:12" x14ac:dyDescent="0.2">
      <c r="A246" s="29" t="s">
        <v>256</v>
      </c>
      <c r="B246" s="135" t="s">
        <v>72</v>
      </c>
      <c r="C246" s="135"/>
      <c r="D246" s="102" t="s">
        <v>120</v>
      </c>
      <c r="E246" s="46"/>
      <c r="F246" s="96">
        <f t="shared" si="32"/>
        <v>0</v>
      </c>
      <c r="G246" s="96">
        <f t="shared" si="0"/>
        <v>0</v>
      </c>
      <c r="H246" s="96">
        <f t="shared" si="33"/>
        <v>0</v>
      </c>
      <c r="I246" s="33"/>
      <c r="J246" s="28"/>
      <c r="K246" s="39"/>
      <c r="L246" s="39"/>
    </row>
    <row r="247" spans="1:12" x14ac:dyDescent="0.2">
      <c r="A247" s="29" t="s">
        <v>257</v>
      </c>
      <c r="B247" s="135" t="s">
        <v>72</v>
      </c>
      <c r="C247" s="135"/>
      <c r="D247" s="102" t="s">
        <v>120</v>
      </c>
      <c r="E247" s="46"/>
      <c r="F247" s="96">
        <f t="shared" si="32"/>
        <v>0</v>
      </c>
      <c r="G247" s="96">
        <f t="shared" si="0"/>
        <v>0</v>
      </c>
      <c r="H247" s="96">
        <f t="shared" si="33"/>
        <v>0</v>
      </c>
      <c r="I247" s="33"/>
      <c r="J247" s="28"/>
      <c r="K247" s="39"/>
      <c r="L247" s="39"/>
    </row>
    <row r="248" spans="1:12" x14ac:dyDescent="0.2">
      <c r="A248" s="29" t="s">
        <v>258</v>
      </c>
      <c r="B248" s="135" t="s">
        <v>72</v>
      </c>
      <c r="C248" s="135"/>
      <c r="D248" s="102" t="s">
        <v>120</v>
      </c>
      <c r="E248" s="46"/>
      <c r="F248" s="96">
        <f t="shared" si="32"/>
        <v>0</v>
      </c>
      <c r="G248" s="96">
        <f t="shared" si="0"/>
        <v>0</v>
      </c>
      <c r="H248" s="96">
        <f t="shared" si="33"/>
        <v>0</v>
      </c>
      <c r="I248" s="33"/>
      <c r="J248" s="28"/>
      <c r="K248" s="39"/>
      <c r="L248" s="39"/>
    </row>
    <row r="249" spans="1:12" x14ac:dyDescent="0.2">
      <c r="A249" s="29" t="s">
        <v>259</v>
      </c>
      <c r="B249" s="135" t="s">
        <v>72</v>
      </c>
      <c r="C249" s="135"/>
      <c r="D249" s="102" t="s">
        <v>120</v>
      </c>
      <c r="E249" s="46"/>
      <c r="F249" s="96">
        <f t="shared" si="32"/>
        <v>0</v>
      </c>
      <c r="G249" s="96">
        <f t="shared" si="0"/>
        <v>0</v>
      </c>
      <c r="H249" s="96">
        <f t="shared" si="33"/>
        <v>0</v>
      </c>
      <c r="I249" s="33"/>
      <c r="J249" s="28"/>
      <c r="K249" s="39"/>
      <c r="L249" s="39"/>
    </row>
    <row r="250" spans="1:12" x14ac:dyDescent="0.2">
      <c r="A250" s="29" t="s">
        <v>260</v>
      </c>
      <c r="B250" s="135" t="s">
        <v>72</v>
      </c>
      <c r="C250" s="135"/>
      <c r="D250" s="102" t="s">
        <v>120</v>
      </c>
      <c r="E250" s="46"/>
      <c r="F250" s="96">
        <f t="shared" si="32"/>
        <v>0</v>
      </c>
      <c r="G250" s="96">
        <f t="shared" si="0"/>
        <v>0</v>
      </c>
      <c r="H250" s="96">
        <f t="shared" si="33"/>
        <v>0</v>
      </c>
      <c r="I250" s="33"/>
      <c r="J250" s="28"/>
      <c r="K250" s="39"/>
      <c r="L250" s="39"/>
    </row>
    <row r="251" spans="1:12" x14ac:dyDescent="0.2">
      <c r="A251" s="29" t="s">
        <v>261</v>
      </c>
      <c r="B251" s="135" t="s">
        <v>72</v>
      </c>
      <c r="C251" s="135"/>
      <c r="D251" s="102" t="s">
        <v>120</v>
      </c>
      <c r="E251" s="46"/>
      <c r="F251" s="96">
        <f t="shared" si="32"/>
        <v>0</v>
      </c>
      <c r="G251" s="96">
        <f t="shared" si="0"/>
        <v>0</v>
      </c>
      <c r="H251" s="96">
        <f t="shared" si="33"/>
        <v>0</v>
      </c>
      <c r="I251" s="33"/>
      <c r="J251" s="28"/>
      <c r="K251" s="39"/>
      <c r="L251" s="39"/>
    </row>
    <row r="252" spans="1:12" x14ac:dyDescent="0.2">
      <c r="A252" s="29" t="s">
        <v>262</v>
      </c>
      <c r="B252" s="135" t="s">
        <v>72</v>
      </c>
      <c r="C252" s="135"/>
      <c r="D252" s="102" t="s">
        <v>120</v>
      </c>
      <c r="E252" s="46"/>
      <c r="F252" s="96">
        <f t="shared" si="32"/>
        <v>0</v>
      </c>
      <c r="G252" s="96">
        <f t="shared" si="0"/>
        <v>0</v>
      </c>
      <c r="H252" s="96">
        <f t="shared" si="33"/>
        <v>0</v>
      </c>
      <c r="I252" s="33"/>
      <c r="J252" s="28"/>
      <c r="K252" s="39"/>
      <c r="L252" s="39"/>
    </row>
    <row r="253" spans="1:12" ht="26.25" customHeight="1" x14ac:dyDescent="0.2">
      <c r="A253" s="34" t="s">
        <v>248</v>
      </c>
      <c r="B253" s="137" t="s">
        <v>105</v>
      </c>
      <c r="C253" s="137"/>
      <c r="D253" s="137"/>
      <c r="E253" s="137"/>
      <c r="F253" s="137"/>
      <c r="G253" s="97">
        <f>SUM(G254:G258)</f>
        <v>0</v>
      </c>
      <c r="H253" s="97">
        <f>SUM(H254:H258)</f>
        <v>0</v>
      </c>
      <c r="I253" s="41"/>
      <c r="J253" s="28"/>
      <c r="K253" s="37" t="s">
        <v>143</v>
      </c>
      <c r="L253" s="37" t="s">
        <v>138</v>
      </c>
    </row>
    <row r="254" spans="1:12" x14ac:dyDescent="0.2">
      <c r="A254" s="29" t="s">
        <v>263</v>
      </c>
      <c r="B254" s="135" t="s">
        <v>106</v>
      </c>
      <c r="C254" s="135"/>
      <c r="D254" s="102" t="s">
        <v>120</v>
      </c>
      <c r="E254" s="46"/>
      <c r="F254" s="96">
        <f>K254*L254</f>
        <v>0</v>
      </c>
      <c r="G254" s="96">
        <f t="shared" ref="G254:G258" si="34">ROUND(E254*F254,2)</f>
        <v>0</v>
      </c>
      <c r="H254" s="96">
        <f t="shared" ref="H254:H258" si="35">ROUND(G254*$D$7,2)</f>
        <v>0</v>
      </c>
      <c r="I254" s="33"/>
      <c r="J254" s="28"/>
      <c r="K254" s="39"/>
      <c r="L254" s="39"/>
    </row>
    <row r="255" spans="1:12" x14ac:dyDescent="0.2">
      <c r="A255" s="29" t="s">
        <v>264</v>
      </c>
      <c r="B255" s="135" t="s">
        <v>106</v>
      </c>
      <c r="C255" s="135"/>
      <c r="D255" s="102" t="s">
        <v>120</v>
      </c>
      <c r="E255" s="46"/>
      <c r="F255" s="96">
        <f t="shared" ref="F255:F258" si="36">K255*L255</f>
        <v>0</v>
      </c>
      <c r="G255" s="96">
        <f t="shared" si="34"/>
        <v>0</v>
      </c>
      <c r="H255" s="96">
        <f t="shared" si="35"/>
        <v>0</v>
      </c>
      <c r="I255" s="33"/>
      <c r="J255" s="28"/>
      <c r="K255" s="39"/>
      <c r="L255" s="39"/>
    </row>
    <row r="256" spans="1:12" x14ac:dyDescent="0.2">
      <c r="A256" s="29" t="s">
        <v>265</v>
      </c>
      <c r="B256" s="135" t="s">
        <v>106</v>
      </c>
      <c r="C256" s="135"/>
      <c r="D256" s="102" t="s">
        <v>120</v>
      </c>
      <c r="E256" s="46"/>
      <c r="F256" s="96">
        <f t="shared" si="36"/>
        <v>0</v>
      </c>
      <c r="G256" s="96">
        <f t="shared" si="34"/>
        <v>0</v>
      </c>
      <c r="H256" s="96">
        <f t="shared" si="35"/>
        <v>0</v>
      </c>
      <c r="I256" s="33"/>
      <c r="J256" s="28"/>
      <c r="K256" s="39"/>
      <c r="L256" s="39"/>
    </row>
    <row r="257" spans="1:12" x14ac:dyDescent="0.2">
      <c r="A257" s="29" t="s">
        <v>266</v>
      </c>
      <c r="B257" s="135" t="s">
        <v>106</v>
      </c>
      <c r="C257" s="135"/>
      <c r="D257" s="102" t="s">
        <v>120</v>
      </c>
      <c r="E257" s="46"/>
      <c r="F257" s="96">
        <f t="shared" si="36"/>
        <v>0</v>
      </c>
      <c r="G257" s="96">
        <f t="shared" si="34"/>
        <v>0</v>
      </c>
      <c r="H257" s="96">
        <f t="shared" si="35"/>
        <v>0</v>
      </c>
      <c r="I257" s="33"/>
      <c r="J257" s="28"/>
      <c r="K257" s="39"/>
      <c r="L257" s="39"/>
    </row>
    <row r="258" spans="1:12" x14ac:dyDescent="0.2">
      <c r="A258" s="29" t="s">
        <v>267</v>
      </c>
      <c r="B258" s="135" t="s">
        <v>106</v>
      </c>
      <c r="C258" s="135"/>
      <c r="D258" s="102" t="s">
        <v>120</v>
      </c>
      <c r="E258" s="46"/>
      <c r="F258" s="96">
        <f t="shared" si="36"/>
        <v>0</v>
      </c>
      <c r="G258" s="96">
        <f t="shared" si="34"/>
        <v>0</v>
      </c>
      <c r="H258" s="96">
        <f t="shared" si="35"/>
        <v>0</v>
      </c>
      <c r="I258" s="33"/>
      <c r="J258" s="28"/>
      <c r="K258" s="39"/>
      <c r="L258" s="39"/>
    </row>
    <row r="259" spans="1:12" ht="12.75" customHeight="1" x14ac:dyDescent="0.2">
      <c r="A259" s="136" t="s">
        <v>43</v>
      </c>
      <c r="B259" s="136"/>
      <c r="C259" s="136"/>
      <c r="D259" s="136"/>
      <c r="E259" s="136"/>
      <c r="F259" s="136"/>
      <c r="G259" s="95">
        <f>G10+G21</f>
        <v>0</v>
      </c>
      <c r="H259" s="95">
        <f>H10+H21</f>
        <v>0</v>
      </c>
      <c r="I259" s="27"/>
      <c r="J259" s="28"/>
    </row>
    <row r="260" spans="1:12" x14ac:dyDescent="0.2">
      <c r="G260" s="47"/>
      <c r="H260" s="47"/>
    </row>
  </sheetData>
  <sheetProtection algorithmName="SHA-512" hashValue="9AOJduMxgUrppeYH3LVpAH+3qOCsMzBPv8ibDQ95zSYIJxwN9kvuSt2eCDJyhgd6Uvq1dm1S8ngYTHrq8zvMdw==" saltValue="Emw1fHvSyxmW3fV4GjxTOQ==" spinCount="100000" sheet="1" formatRows="0"/>
  <mergeCells count="249">
    <mergeCell ref="B256:C256"/>
    <mergeCell ref="B257:C257"/>
    <mergeCell ref="B258:C258"/>
    <mergeCell ref="A259:F259"/>
    <mergeCell ref="B250:C250"/>
    <mergeCell ref="B251:C251"/>
    <mergeCell ref="B252:C252"/>
    <mergeCell ref="B253:F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A228:A234"/>
    <mergeCell ref="B228:B234"/>
    <mergeCell ref="I228:I234"/>
    <mergeCell ref="B235:F235"/>
    <mergeCell ref="B236:C236"/>
    <mergeCell ref="B237:C237"/>
    <mergeCell ref="A214:A220"/>
    <mergeCell ref="B214:B220"/>
    <mergeCell ref="I214:I220"/>
    <mergeCell ref="A221:A227"/>
    <mergeCell ref="B221:B227"/>
    <mergeCell ref="I221:I227"/>
    <mergeCell ref="A200:A206"/>
    <mergeCell ref="B200:B206"/>
    <mergeCell ref="I200:I206"/>
    <mergeCell ref="A207:A213"/>
    <mergeCell ref="B207:B213"/>
    <mergeCell ref="I207:I213"/>
    <mergeCell ref="A186:A192"/>
    <mergeCell ref="B186:B192"/>
    <mergeCell ref="I186:I192"/>
    <mergeCell ref="A193:A199"/>
    <mergeCell ref="B193:B199"/>
    <mergeCell ref="I193:I199"/>
    <mergeCell ref="A172:A178"/>
    <mergeCell ref="B172:B178"/>
    <mergeCell ref="I172:I178"/>
    <mergeCell ref="A179:A185"/>
    <mergeCell ref="B179:B185"/>
    <mergeCell ref="I179:I185"/>
    <mergeCell ref="H159:H163"/>
    <mergeCell ref="I159:I163"/>
    <mergeCell ref="B164:F164"/>
    <mergeCell ref="A165:A171"/>
    <mergeCell ref="B165:B171"/>
    <mergeCell ref="I165:I171"/>
    <mergeCell ref="A159:A163"/>
    <mergeCell ref="B159:B163"/>
    <mergeCell ref="D159:D163"/>
    <mergeCell ref="E159:E163"/>
    <mergeCell ref="F159:F163"/>
    <mergeCell ref="G159:G163"/>
    <mergeCell ref="H149:H153"/>
    <mergeCell ref="I149:I153"/>
    <mergeCell ref="A154:A158"/>
    <mergeCell ref="B154:B158"/>
    <mergeCell ref="D154:D158"/>
    <mergeCell ref="E154:E158"/>
    <mergeCell ref="F154:F158"/>
    <mergeCell ref="G154:G158"/>
    <mergeCell ref="H154:H158"/>
    <mergeCell ref="I154:I158"/>
    <mergeCell ref="A149:A153"/>
    <mergeCell ref="B149:B153"/>
    <mergeCell ref="D149:D153"/>
    <mergeCell ref="E149:E153"/>
    <mergeCell ref="F149:F153"/>
    <mergeCell ref="G149:G153"/>
    <mergeCell ref="H139:H143"/>
    <mergeCell ref="I139:I143"/>
    <mergeCell ref="A144:A148"/>
    <mergeCell ref="B144:B148"/>
    <mergeCell ref="D144:D148"/>
    <mergeCell ref="E144:E148"/>
    <mergeCell ref="F144:F148"/>
    <mergeCell ref="G144:G148"/>
    <mergeCell ref="H144:H148"/>
    <mergeCell ref="I144:I148"/>
    <mergeCell ref="A139:A143"/>
    <mergeCell ref="B139:B143"/>
    <mergeCell ref="D139:D143"/>
    <mergeCell ref="E139:E143"/>
    <mergeCell ref="F139:F143"/>
    <mergeCell ref="G139:G143"/>
    <mergeCell ref="A134:A138"/>
    <mergeCell ref="B134:B138"/>
    <mergeCell ref="D134:D138"/>
    <mergeCell ref="E134:E138"/>
    <mergeCell ref="F134:F138"/>
    <mergeCell ref="G134:G138"/>
    <mergeCell ref="H134:H138"/>
    <mergeCell ref="I134:I138"/>
    <mergeCell ref="A129:A133"/>
    <mergeCell ref="B129:B133"/>
    <mergeCell ref="D129:D133"/>
    <mergeCell ref="E129:E133"/>
    <mergeCell ref="F129:F133"/>
    <mergeCell ref="G129:G133"/>
    <mergeCell ref="A124:A128"/>
    <mergeCell ref="B124:B128"/>
    <mergeCell ref="D124:D128"/>
    <mergeCell ref="E124:E128"/>
    <mergeCell ref="F124:F128"/>
    <mergeCell ref="G124:G128"/>
    <mergeCell ref="H124:H128"/>
    <mergeCell ref="I124:I128"/>
    <mergeCell ref="H129:H133"/>
    <mergeCell ref="I129:I133"/>
    <mergeCell ref="G114:G118"/>
    <mergeCell ref="H114:H118"/>
    <mergeCell ref="I114:I118"/>
    <mergeCell ref="A119:A123"/>
    <mergeCell ref="B119:B123"/>
    <mergeCell ref="D119:D123"/>
    <mergeCell ref="E119:E123"/>
    <mergeCell ref="F119:F123"/>
    <mergeCell ref="G119:G123"/>
    <mergeCell ref="H119:H123"/>
    <mergeCell ref="I119:I123"/>
    <mergeCell ref="B110:C110"/>
    <mergeCell ref="B111:C111"/>
    <mergeCell ref="B112:C112"/>
    <mergeCell ref="B113:F113"/>
    <mergeCell ref="A114:A118"/>
    <mergeCell ref="B114:B118"/>
    <mergeCell ref="D114:D118"/>
    <mergeCell ref="E114:E118"/>
    <mergeCell ref="F114:F118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F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F55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</mergeCells>
  <conditionalFormatting sqref="L10:L20">
    <cfRule type="duplicateValues" dxfId="15" priority="1"/>
  </conditionalFormatting>
  <dataValidations count="9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14:I163"/>
    <dataValidation type="list" allowBlank="1" showInputMessage="1" showErrorMessage="1" sqref="D1:I1">
      <formula1>"Moksliniai tyrimai, Eksperimentinė plėtra"</formula1>
    </dataValidation>
    <dataValidation allowBlank="1" showErrorMessage="1" sqref="F114:F163"/>
    <dataValidation allowBlank="1" showInputMessage="1" showErrorMessage="1" prompt="Įveskite vienos pareigybės darbuotojų fizinio rodiklio pasiekimui skiriamą darbo laiką valandomis." sqref="E114:E163"/>
    <dataValidation type="list" allowBlank="1" showInputMessage="1" showErrorMessage="1" prompt="Pasirinkite finansavimo intensyvumą vadovaudamiesi Aprašo 52 punktu." sqref="D7">
      <formula1>"0%,25%,35%,40%,45%,50%,60%,65%,70%,75%,80%"</formula1>
    </dataValidation>
    <dataValidation type="list" allowBlank="1" showInputMessage="1" showErrorMessage="1" sqref="J1">
      <formula1>"Taikomieji (pramoniniai) moksliniai tyrimai, Eksperimentinė plėtra (bandomoji taikomoji veikla)"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18" max="17" man="1"/>
    <brk id="163" max="17" man="1"/>
    <brk id="206" max="17" man="1"/>
  </rowBreaks>
  <colBreaks count="1" manualBreakCount="1">
    <brk id="9" max="20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8">
    <tabColor rgb="FF92D050"/>
    <pageSetUpPr fitToPage="1"/>
  </sheetPr>
  <dimension ref="A1:S260"/>
  <sheetViews>
    <sheetView zoomScale="85" zoomScaleNormal="85" zoomScaleSheetLayoutView="100" workbookViewId="0">
      <pane ySplit="9" topLeftCell="A10" activePane="bottomLeft" state="frozen"/>
      <selection activeCell="B26" sqref="B26"/>
      <selection pane="bottomLeft" activeCell="H7" sqref="H7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91"/>
      <c r="B1" s="91"/>
      <c r="C1" s="91" t="s">
        <v>88</v>
      </c>
      <c r="D1" s="143"/>
      <c r="E1" s="143"/>
      <c r="F1" s="143"/>
      <c r="G1" s="143"/>
      <c r="H1" s="143"/>
      <c r="I1" s="143"/>
      <c r="J1" s="21"/>
    </row>
    <row r="2" spans="1:10" ht="13.5" customHeight="1" x14ac:dyDescent="0.2">
      <c r="A2" s="91"/>
      <c r="B2" s="91"/>
      <c r="C2" s="91" t="s">
        <v>85</v>
      </c>
      <c r="D2" s="92"/>
      <c r="E2" s="21"/>
      <c r="F2" s="21"/>
      <c r="G2" s="21"/>
      <c r="H2" s="21"/>
      <c r="I2" s="21"/>
      <c r="J2" s="21"/>
    </row>
    <row r="3" spans="1:10" x14ac:dyDescent="0.2">
      <c r="A3" s="142" t="s">
        <v>73</v>
      </c>
      <c r="B3" s="142"/>
      <c r="C3" s="142"/>
      <c r="D3" s="143"/>
      <c r="E3" s="143"/>
      <c r="F3" s="143"/>
      <c r="G3" s="143"/>
      <c r="H3" s="143"/>
      <c r="I3" s="144"/>
      <c r="J3" s="21"/>
    </row>
    <row r="4" spans="1:10" ht="12.75" customHeight="1" x14ac:dyDescent="0.2">
      <c r="A4" s="91"/>
      <c r="B4" s="91"/>
      <c r="C4" s="91" t="s">
        <v>139</v>
      </c>
      <c r="D4" s="148"/>
      <c r="E4" s="148"/>
      <c r="F4" s="149" t="s">
        <v>140</v>
      </c>
      <c r="G4" s="149"/>
      <c r="H4" s="94"/>
      <c r="I4" s="21"/>
      <c r="J4" s="21"/>
    </row>
    <row r="5" spans="1:10" x14ac:dyDescent="0.2">
      <c r="A5" s="142" t="s">
        <v>137</v>
      </c>
      <c r="B5" s="142"/>
      <c r="C5" s="142"/>
      <c r="D5" s="147"/>
      <c r="E5" s="147"/>
      <c r="F5" s="147"/>
      <c r="G5" s="147"/>
      <c r="H5" s="147"/>
      <c r="I5" s="143"/>
      <c r="J5" s="21"/>
    </row>
    <row r="6" spans="1:10" x14ac:dyDescent="0.2">
      <c r="A6" s="91"/>
      <c r="B6" s="91"/>
      <c r="C6" s="91" t="s">
        <v>211</v>
      </c>
      <c r="D6" s="147"/>
      <c r="E6" s="147"/>
      <c r="F6" s="147"/>
      <c r="G6" s="147"/>
      <c r="H6" s="147"/>
      <c r="I6" s="147"/>
      <c r="J6" s="21"/>
    </row>
    <row r="7" spans="1:10" x14ac:dyDescent="0.2">
      <c r="A7" s="91"/>
      <c r="B7" s="91"/>
      <c r="C7" s="91" t="s">
        <v>89</v>
      </c>
      <c r="D7" s="59"/>
      <c r="E7" s="21"/>
      <c r="F7" s="21"/>
      <c r="G7" s="24" t="s">
        <v>158</v>
      </c>
      <c r="H7" s="23" t="s">
        <v>268</v>
      </c>
      <c r="I7" s="21"/>
      <c r="J7" s="21"/>
    </row>
    <row r="8" spans="1:10" ht="6" customHeight="1" x14ac:dyDescent="0.2"/>
    <row r="9" spans="1:10" ht="38.25" x14ac:dyDescent="0.2">
      <c r="A9" s="93" t="s">
        <v>4</v>
      </c>
      <c r="B9" s="145" t="s">
        <v>175</v>
      </c>
      <c r="C9" s="145"/>
      <c r="D9" s="93" t="s">
        <v>1</v>
      </c>
      <c r="E9" s="93" t="s">
        <v>2</v>
      </c>
      <c r="F9" s="93" t="s">
        <v>3</v>
      </c>
      <c r="G9" s="93" t="s">
        <v>87</v>
      </c>
      <c r="H9" s="93" t="s">
        <v>86</v>
      </c>
      <c r="I9" s="93" t="s">
        <v>11</v>
      </c>
      <c r="J9" s="25"/>
    </row>
    <row r="10" spans="1:10" ht="27.75" customHeight="1" x14ac:dyDescent="0.2">
      <c r="A10" s="26">
        <v>4</v>
      </c>
      <c r="B10" s="146" t="s">
        <v>92</v>
      </c>
      <c r="C10" s="146"/>
      <c r="D10" s="146"/>
      <c r="E10" s="146"/>
      <c r="F10" s="146"/>
      <c r="G10" s="95">
        <f>SUM(G11:G20)</f>
        <v>0</v>
      </c>
      <c r="H10" s="95">
        <f>SUM(H11:H20)</f>
        <v>0</v>
      </c>
      <c r="I10" s="27"/>
      <c r="J10" s="28"/>
    </row>
    <row r="11" spans="1:10" ht="12.75" customHeight="1" x14ac:dyDescent="0.2">
      <c r="A11" s="29" t="s">
        <v>13</v>
      </c>
      <c r="B11" s="135" t="s">
        <v>12</v>
      </c>
      <c r="C11" s="135"/>
      <c r="D11" s="30"/>
      <c r="E11" s="31"/>
      <c r="F11" s="32"/>
      <c r="G11" s="96">
        <f t="shared" ref="G11:G252" si="0">ROUND(E11*F11,2)</f>
        <v>0</v>
      </c>
      <c r="H11" s="96">
        <f t="shared" ref="H11:H112" si="1">ROUND(G11*$D$7,2)</f>
        <v>0</v>
      </c>
      <c r="I11" s="33"/>
      <c r="J11" s="28"/>
    </row>
    <row r="12" spans="1:10" ht="12.75" customHeight="1" x14ac:dyDescent="0.2">
      <c r="A12" s="29" t="s">
        <v>14</v>
      </c>
      <c r="B12" s="135" t="s">
        <v>12</v>
      </c>
      <c r="C12" s="135"/>
      <c r="D12" s="30"/>
      <c r="E12" s="31"/>
      <c r="F12" s="32"/>
      <c r="G12" s="96">
        <f t="shared" si="0"/>
        <v>0</v>
      </c>
      <c r="H12" s="96">
        <f t="shared" si="1"/>
        <v>0</v>
      </c>
      <c r="I12" s="33"/>
      <c r="J12" s="28"/>
    </row>
    <row r="13" spans="1:10" ht="12.75" customHeight="1" x14ac:dyDescent="0.2">
      <c r="A13" s="29" t="s">
        <v>15</v>
      </c>
      <c r="B13" s="135" t="s">
        <v>12</v>
      </c>
      <c r="C13" s="135"/>
      <c r="D13" s="30"/>
      <c r="E13" s="31"/>
      <c r="F13" s="32"/>
      <c r="G13" s="96">
        <f t="shared" si="0"/>
        <v>0</v>
      </c>
      <c r="H13" s="96">
        <f t="shared" si="1"/>
        <v>0</v>
      </c>
      <c r="I13" s="33"/>
      <c r="J13" s="28"/>
    </row>
    <row r="14" spans="1:10" ht="12.75" customHeight="1" x14ac:dyDescent="0.2">
      <c r="A14" s="29" t="s">
        <v>16</v>
      </c>
      <c r="B14" s="135" t="s">
        <v>12</v>
      </c>
      <c r="C14" s="135"/>
      <c r="D14" s="30"/>
      <c r="E14" s="31"/>
      <c r="F14" s="32"/>
      <c r="G14" s="96">
        <f t="shared" si="0"/>
        <v>0</v>
      </c>
      <c r="H14" s="96">
        <f t="shared" si="1"/>
        <v>0</v>
      </c>
      <c r="I14" s="33"/>
      <c r="J14" s="28"/>
    </row>
    <row r="15" spans="1:10" ht="12.75" customHeight="1" x14ac:dyDescent="0.2">
      <c r="A15" s="29" t="s">
        <v>17</v>
      </c>
      <c r="B15" s="135" t="s">
        <v>12</v>
      </c>
      <c r="C15" s="135"/>
      <c r="D15" s="30"/>
      <c r="E15" s="31"/>
      <c r="F15" s="32"/>
      <c r="G15" s="96">
        <f t="shared" si="0"/>
        <v>0</v>
      </c>
      <c r="H15" s="96">
        <f t="shared" si="1"/>
        <v>0</v>
      </c>
      <c r="I15" s="33"/>
      <c r="J15" s="28"/>
    </row>
    <row r="16" spans="1:10" ht="12.75" customHeight="1" x14ac:dyDescent="0.2">
      <c r="A16" s="29" t="s">
        <v>18</v>
      </c>
      <c r="B16" s="135" t="s">
        <v>12</v>
      </c>
      <c r="C16" s="135"/>
      <c r="D16" s="30"/>
      <c r="E16" s="31"/>
      <c r="F16" s="32"/>
      <c r="G16" s="96">
        <f t="shared" si="0"/>
        <v>0</v>
      </c>
      <c r="H16" s="96">
        <f t="shared" si="1"/>
        <v>0</v>
      </c>
      <c r="I16" s="33"/>
      <c r="J16" s="28"/>
    </row>
    <row r="17" spans="1:10" ht="12.75" customHeight="1" x14ac:dyDescent="0.2">
      <c r="A17" s="29" t="s">
        <v>19</v>
      </c>
      <c r="B17" s="135" t="s">
        <v>12</v>
      </c>
      <c r="C17" s="135"/>
      <c r="D17" s="30"/>
      <c r="E17" s="31"/>
      <c r="F17" s="32"/>
      <c r="G17" s="96">
        <f t="shared" si="0"/>
        <v>0</v>
      </c>
      <c r="H17" s="96">
        <f t="shared" si="1"/>
        <v>0</v>
      </c>
      <c r="I17" s="33"/>
      <c r="J17" s="28"/>
    </row>
    <row r="18" spans="1:10" ht="12.75" customHeight="1" x14ac:dyDescent="0.2">
      <c r="A18" s="29" t="s">
        <v>20</v>
      </c>
      <c r="B18" s="135" t="s">
        <v>12</v>
      </c>
      <c r="C18" s="135"/>
      <c r="D18" s="30"/>
      <c r="E18" s="31"/>
      <c r="F18" s="32"/>
      <c r="G18" s="96">
        <f t="shared" si="0"/>
        <v>0</v>
      </c>
      <c r="H18" s="96">
        <f t="shared" si="1"/>
        <v>0</v>
      </c>
      <c r="I18" s="33"/>
      <c r="J18" s="28"/>
    </row>
    <row r="19" spans="1:10" ht="12.75" customHeight="1" x14ac:dyDescent="0.2">
      <c r="A19" s="29" t="s">
        <v>21</v>
      </c>
      <c r="B19" s="135" t="s">
        <v>12</v>
      </c>
      <c r="C19" s="135"/>
      <c r="D19" s="30"/>
      <c r="E19" s="31"/>
      <c r="F19" s="32"/>
      <c r="G19" s="96">
        <f t="shared" si="0"/>
        <v>0</v>
      </c>
      <c r="H19" s="96">
        <f t="shared" si="1"/>
        <v>0</v>
      </c>
      <c r="I19" s="33"/>
      <c r="J19" s="28"/>
    </row>
    <row r="20" spans="1:10" ht="12.75" customHeight="1" x14ac:dyDescent="0.2">
      <c r="A20" s="29" t="s">
        <v>22</v>
      </c>
      <c r="B20" s="135" t="s">
        <v>12</v>
      </c>
      <c r="C20" s="135"/>
      <c r="D20" s="30"/>
      <c r="E20" s="31"/>
      <c r="F20" s="32"/>
      <c r="G20" s="96">
        <f t="shared" si="0"/>
        <v>0</v>
      </c>
      <c r="H20" s="96">
        <f t="shared" si="1"/>
        <v>0</v>
      </c>
      <c r="I20" s="33"/>
      <c r="J20" s="28"/>
    </row>
    <row r="21" spans="1:10" x14ac:dyDescent="0.2">
      <c r="A21" s="26">
        <v>5</v>
      </c>
      <c r="B21" s="146" t="s">
        <v>6</v>
      </c>
      <c r="C21" s="146"/>
      <c r="D21" s="146"/>
      <c r="E21" s="146"/>
      <c r="F21" s="146"/>
      <c r="G21" s="95">
        <f>G22+G33+G44+G55+G83+G113+G164+G235+G253</f>
        <v>0</v>
      </c>
      <c r="H21" s="95">
        <f>H22+H33+H44+H55+H83+H113+H164+H235+H253</f>
        <v>0</v>
      </c>
      <c r="I21" s="27"/>
      <c r="J21" s="28"/>
    </row>
    <row r="22" spans="1:10" x14ac:dyDescent="0.2">
      <c r="A22" s="34" t="s">
        <v>7</v>
      </c>
      <c r="B22" s="138" t="s">
        <v>109</v>
      </c>
      <c r="C22" s="139"/>
      <c r="D22" s="139"/>
      <c r="E22" s="139"/>
      <c r="F22" s="140"/>
      <c r="G22" s="97">
        <f>SUM(G23:G32)</f>
        <v>0</v>
      </c>
      <c r="H22" s="97">
        <f>SUM(H23:H32)</f>
        <v>0</v>
      </c>
      <c r="I22" s="35"/>
      <c r="J22" s="36"/>
    </row>
    <row r="23" spans="1:10" x14ac:dyDescent="0.2">
      <c r="A23" s="29" t="s">
        <v>23</v>
      </c>
      <c r="B23" s="135" t="s">
        <v>54</v>
      </c>
      <c r="C23" s="135"/>
      <c r="D23" s="30"/>
      <c r="E23" s="31"/>
      <c r="F23" s="32"/>
      <c r="G23" s="96">
        <f t="shared" ref="G23:G32" si="2">ROUND(E23*F23,2)</f>
        <v>0</v>
      </c>
      <c r="H23" s="96">
        <f t="shared" si="1"/>
        <v>0</v>
      </c>
      <c r="I23" s="33"/>
      <c r="J23" s="28"/>
    </row>
    <row r="24" spans="1:10" x14ac:dyDescent="0.2">
      <c r="A24" s="29" t="s">
        <v>24</v>
      </c>
      <c r="B24" s="135" t="s">
        <v>54</v>
      </c>
      <c r="C24" s="135"/>
      <c r="D24" s="30"/>
      <c r="E24" s="31"/>
      <c r="F24" s="32"/>
      <c r="G24" s="96">
        <f t="shared" si="2"/>
        <v>0</v>
      </c>
      <c r="H24" s="96">
        <f t="shared" si="1"/>
        <v>0</v>
      </c>
      <c r="I24" s="33"/>
      <c r="J24" s="28"/>
    </row>
    <row r="25" spans="1:10" x14ac:dyDescent="0.2">
      <c r="A25" s="29" t="s">
        <v>25</v>
      </c>
      <c r="B25" s="135" t="s">
        <v>54</v>
      </c>
      <c r="C25" s="135"/>
      <c r="D25" s="30"/>
      <c r="E25" s="31"/>
      <c r="F25" s="32"/>
      <c r="G25" s="96">
        <f t="shared" si="2"/>
        <v>0</v>
      </c>
      <c r="H25" s="96">
        <f t="shared" si="1"/>
        <v>0</v>
      </c>
      <c r="I25" s="33"/>
      <c r="J25" s="28"/>
    </row>
    <row r="26" spans="1:10" x14ac:dyDescent="0.2">
      <c r="A26" s="29" t="s">
        <v>26</v>
      </c>
      <c r="B26" s="135" t="s">
        <v>54</v>
      </c>
      <c r="C26" s="135"/>
      <c r="D26" s="30"/>
      <c r="E26" s="31"/>
      <c r="F26" s="32"/>
      <c r="G26" s="96">
        <f t="shared" si="2"/>
        <v>0</v>
      </c>
      <c r="H26" s="96">
        <f t="shared" si="1"/>
        <v>0</v>
      </c>
      <c r="I26" s="33"/>
      <c r="J26" s="28"/>
    </row>
    <row r="27" spans="1:10" x14ac:dyDescent="0.2">
      <c r="A27" s="29" t="s">
        <v>27</v>
      </c>
      <c r="B27" s="135" t="s">
        <v>54</v>
      </c>
      <c r="C27" s="135"/>
      <c r="D27" s="30"/>
      <c r="E27" s="31"/>
      <c r="F27" s="32"/>
      <c r="G27" s="96">
        <f t="shared" si="2"/>
        <v>0</v>
      </c>
      <c r="H27" s="96">
        <f t="shared" si="1"/>
        <v>0</v>
      </c>
      <c r="I27" s="33"/>
      <c r="J27" s="28"/>
    </row>
    <row r="28" spans="1:10" x14ac:dyDescent="0.2">
      <c r="A28" s="29" t="s">
        <v>28</v>
      </c>
      <c r="B28" s="135" t="s">
        <v>54</v>
      </c>
      <c r="C28" s="135"/>
      <c r="D28" s="30"/>
      <c r="E28" s="31"/>
      <c r="F28" s="32"/>
      <c r="G28" s="96">
        <f t="shared" si="2"/>
        <v>0</v>
      </c>
      <c r="H28" s="96">
        <f t="shared" si="1"/>
        <v>0</v>
      </c>
      <c r="I28" s="33"/>
      <c r="J28" s="28"/>
    </row>
    <row r="29" spans="1:10" x14ac:dyDescent="0.2">
      <c r="A29" s="29" t="s">
        <v>29</v>
      </c>
      <c r="B29" s="135" t="s">
        <v>54</v>
      </c>
      <c r="C29" s="135"/>
      <c r="D29" s="30"/>
      <c r="E29" s="31"/>
      <c r="F29" s="32"/>
      <c r="G29" s="96">
        <f t="shared" si="2"/>
        <v>0</v>
      </c>
      <c r="H29" s="96">
        <f t="shared" si="1"/>
        <v>0</v>
      </c>
      <c r="I29" s="33"/>
      <c r="J29" s="28"/>
    </row>
    <row r="30" spans="1:10" x14ac:dyDescent="0.2">
      <c r="A30" s="29" t="s">
        <v>30</v>
      </c>
      <c r="B30" s="135" t="s">
        <v>54</v>
      </c>
      <c r="C30" s="135"/>
      <c r="D30" s="30"/>
      <c r="E30" s="31"/>
      <c r="F30" s="32"/>
      <c r="G30" s="96">
        <f t="shared" si="2"/>
        <v>0</v>
      </c>
      <c r="H30" s="96">
        <f t="shared" si="1"/>
        <v>0</v>
      </c>
      <c r="I30" s="33"/>
      <c r="J30" s="28"/>
    </row>
    <row r="31" spans="1:10" x14ac:dyDescent="0.2">
      <c r="A31" s="29" t="s">
        <v>31</v>
      </c>
      <c r="B31" s="135" t="s">
        <v>54</v>
      </c>
      <c r="C31" s="135"/>
      <c r="D31" s="30"/>
      <c r="E31" s="31"/>
      <c r="F31" s="32"/>
      <c r="G31" s="96">
        <f t="shared" si="2"/>
        <v>0</v>
      </c>
      <c r="H31" s="96">
        <f t="shared" si="1"/>
        <v>0</v>
      </c>
      <c r="I31" s="33"/>
      <c r="J31" s="28"/>
    </row>
    <row r="32" spans="1:10" x14ac:dyDescent="0.2">
      <c r="A32" s="29" t="s">
        <v>32</v>
      </c>
      <c r="B32" s="135" t="s">
        <v>54</v>
      </c>
      <c r="C32" s="135"/>
      <c r="D32" s="30"/>
      <c r="E32" s="31"/>
      <c r="F32" s="32"/>
      <c r="G32" s="96">
        <f t="shared" si="2"/>
        <v>0</v>
      </c>
      <c r="H32" s="96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38" t="s">
        <v>250</v>
      </c>
      <c r="C33" s="139"/>
      <c r="D33" s="139"/>
      <c r="E33" s="139"/>
      <c r="F33" s="140"/>
      <c r="G33" s="97">
        <f>SUM(G34:G43)</f>
        <v>0</v>
      </c>
      <c r="H33" s="97">
        <f>SUM(H34:H43)</f>
        <v>0</v>
      </c>
      <c r="I33" s="35"/>
      <c r="J33" s="36"/>
    </row>
    <row r="34" spans="1:10" x14ac:dyDescent="0.2">
      <c r="A34" s="29" t="s">
        <v>33</v>
      </c>
      <c r="B34" s="135" t="s">
        <v>54</v>
      </c>
      <c r="C34" s="135"/>
      <c r="D34" s="30"/>
      <c r="E34" s="31"/>
      <c r="F34" s="32"/>
      <c r="G34" s="96">
        <f t="shared" ref="G34:G43" si="3">ROUND(E34*F34,2)</f>
        <v>0</v>
      </c>
      <c r="H34" s="96">
        <f t="shared" si="1"/>
        <v>0</v>
      </c>
      <c r="I34" s="33"/>
      <c r="J34" s="28"/>
    </row>
    <row r="35" spans="1:10" x14ac:dyDescent="0.2">
      <c r="A35" s="29" t="s">
        <v>34</v>
      </c>
      <c r="B35" s="135" t="s">
        <v>54</v>
      </c>
      <c r="C35" s="135"/>
      <c r="D35" s="30"/>
      <c r="E35" s="31"/>
      <c r="F35" s="32"/>
      <c r="G35" s="96">
        <f t="shared" si="3"/>
        <v>0</v>
      </c>
      <c r="H35" s="96">
        <f t="shared" si="1"/>
        <v>0</v>
      </c>
      <c r="I35" s="33"/>
      <c r="J35" s="28"/>
    </row>
    <row r="36" spans="1:10" x14ac:dyDescent="0.2">
      <c r="A36" s="29" t="s">
        <v>35</v>
      </c>
      <c r="B36" s="135" t="s">
        <v>54</v>
      </c>
      <c r="C36" s="135"/>
      <c r="D36" s="30"/>
      <c r="E36" s="31"/>
      <c r="F36" s="32"/>
      <c r="G36" s="96">
        <f t="shared" si="3"/>
        <v>0</v>
      </c>
      <c r="H36" s="96">
        <f t="shared" si="1"/>
        <v>0</v>
      </c>
      <c r="I36" s="33"/>
      <c r="J36" s="28"/>
    </row>
    <row r="37" spans="1:10" x14ac:dyDescent="0.2">
      <c r="A37" s="29" t="s">
        <v>36</v>
      </c>
      <c r="B37" s="135" t="s">
        <v>54</v>
      </c>
      <c r="C37" s="135"/>
      <c r="D37" s="30"/>
      <c r="E37" s="31"/>
      <c r="F37" s="32"/>
      <c r="G37" s="96">
        <f t="shared" si="3"/>
        <v>0</v>
      </c>
      <c r="H37" s="96">
        <f t="shared" si="1"/>
        <v>0</v>
      </c>
      <c r="I37" s="33"/>
      <c r="J37" s="28"/>
    </row>
    <row r="38" spans="1:10" x14ac:dyDescent="0.2">
      <c r="A38" s="29" t="s">
        <v>37</v>
      </c>
      <c r="B38" s="135" t="s">
        <v>54</v>
      </c>
      <c r="C38" s="135"/>
      <c r="D38" s="30"/>
      <c r="E38" s="31"/>
      <c r="F38" s="32"/>
      <c r="G38" s="96">
        <f t="shared" si="3"/>
        <v>0</v>
      </c>
      <c r="H38" s="96">
        <f t="shared" si="1"/>
        <v>0</v>
      </c>
      <c r="I38" s="33"/>
      <c r="J38" s="28"/>
    </row>
    <row r="39" spans="1:10" x14ac:dyDescent="0.2">
      <c r="A39" s="29" t="s">
        <v>38</v>
      </c>
      <c r="B39" s="135" t="s">
        <v>54</v>
      </c>
      <c r="C39" s="135"/>
      <c r="D39" s="30"/>
      <c r="E39" s="31"/>
      <c r="F39" s="32"/>
      <c r="G39" s="96">
        <f t="shared" si="3"/>
        <v>0</v>
      </c>
      <c r="H39" s="96">
        <f t="shared" si="1"/>
        <v>0</v>
      </c>
      <c r="I39" s="33"/>
      <c r="J39" s="28"/>
    </row>
    <row r="40" spans="1:10" x14ac:dyDescent="0.2">
      <c r="A40" s="29" t="s">
        <v>39</v>
      </c>
      <c r="B40" s="135" t="s">
        <v>54</v>
      </c>
      <c r="C40" s="135"/>
      <c r="D40" s="30"/>
      <c r="E40" s="31"/>
      <c r="F40" s="32"/>
      <c r="G40" s="96">
        <f t="shared" si="3"/>
        <v>0</v>
      </c>
      <c r="H40" s="96">
        <f t="shared" si="1"/>
        <v>0</v>
      </c>
      <c r="I40" s="33"/>
      <c r="J40" s="28"/>
    </row>
    <row r="41" spans="1:10" x14ac:dyDescent="0.2">
      <c r="A41" s="29" t="s">
        <v>40</v>
      </c>
      <c r="B41" s="135" t="s">
        <v>54</v>
      </c>
      <c r="C41" s="135"/>
      <c r="D41" s="30"/>
      <c r="E41" s="31"/>
      <c r="F41" s="32"/>
      <c r="G41" s="96">
        <f t="shared" si="3"/>
        <v>0</v>
      </c>
      <c r="H41" s="96">
        <f t="shared" si="1"/>
        <v>0</v>
      </c>
      <c r="I41" s="33"/>
      <c r="J41" s="28"/>
    </row>
    <row r="42" spans="1:10" x14ac:dyDescent="0.2">
      <c r="A42" s="29" t="s">
        <v>41</v>
      </c>
      <c r="B42" s="135" t="s">
        <v>54</v>
      </c>
      <c r="C42" s="135"/>
      <c r="D42" s="30"/>
      <c r="E42" s="31"/>
      <c r="F42" s="32"/>
      <c r="G42" s="96">
        <f t="shared" si="3"/>
        <v>0</v>
      </c>
      <c r="H42" s="96">
        <f t="shared" si="1"/>
        <v>0</v>
      </c>
      <c r="I42" s="33"/>
      <c r="J42" s="28"/>
    </row>
    <row r="43" spans="1:10" x14ac:dyDescent="0.2">
      <c r="A43" s="29" t="s">
        <v>42</v>
      </c>
      <c r="B43" s="135" t="s">
        <v>54</v>
      </c>
      <c r="C43" s="135"/>
      <c r="D43" s="30"/>
      <c r="E43" s="31"/>
      <c r="F43" s="32"/>
      <c r="G43" s="96">
        <f t="shared" si="3"/>
        <v>0</v>
      </c>
      <c r="H43" s="96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1" t="s">
        <v>228</v>
      </c>
      <c r="C44" s="139"/>
      <c r="D44" s="139"/>
      <c r="E44" s="139"/>
      <c r="F44" s="140"/>
      <c r="G44" s="97">
        <f>SUM(G45:G54)</f>
        <v>0</v>
      </c>
      <c r="H44" s="97">
        <f>SUM(H45:H54)</f>
        <v>0</v>
      </c>
      <c r="I44" s="35"/>
      <c r="J44" s="36"/>
    </row>
    <row r="45" spans="1:10" x14ac:dyDescent="0.2">
      <c r="A45" s="29" t="s">
        <v>44</v>
      </c>
      <c r="B45" s="135" t="s">
        <v>54</v>
      </c>
      <c r="C45" s="135"/>
      <c r="D45" s="30"/>
      <c r="E45" s="31"/>
      <c r="F45" s="32"/>
      <c r="G45" s="96">
        <f t="shared" ref="G45:G54" si="4">ROUND(E45*F45,2)</f>
        <v>0</v>
      </c>
      <c r="H45" s="96">
        <f t="shared" ref="H45:H54" si="5">ROUND(G45*$D$7,2)</f>
        <v>0</v>
      </c>
      <c r="I45" s="33"/>
      <c r="J45" s="36"/>
    </row>
    <row r="46" spans="1:10" x14ac:dyDescent="0.2">
      <c r="A46" s="29" t="s">
        <v>45</v>
      </c>
      <c r="B46" s="135" t="s">
        <v>54</v>
      </c>
      <c r="C46" s="135"/>
      <c r="D46" s="30"/>
      <c r="E46" s="31"/>
      <c r="F46" s="32"/>
      <c r="G46" s="96">
        <f t="shared" si="4"/>
        <v>0</v>
      </c>
      <c r="H46" s="96">
        <f t="shared" si="5"/>
        <v>0</v>
      </c>
      <c r="I46" s="33"/>
      <c r="J46" s="36"/>
    </row>
    <row r="47" spans="1:10" x14ac:dyDescent="0.2">
      <c r="A47" s="29" t="s">
        <v>46</v>
      </c>
      <c r="B47" s="135" t="s">
        <v>54</v>
      </c>
      <c r="C47" s="135"/>
      <c r="D47" s="30"/>
      <c r="E47" s="31"/>
      <c r="F47" s="32"/>
      <c r="G47" s="96">
        <f t="shared" si="4"/>
        <v>0</v>
      </c>
      <c r="H47" s="96">
        <f t="shared" si="5"/>
        <v>0</v>
      </c>
      <c r="I47" s="33"/>
      <c r="J47" s="36"/>
    </row>
    <row r="48" spans="1:10" x14ac:dyDescent="0.2">
      <c r="A48" s="29" t="s">
        <v>47</v>
      </c>
      <c r="B48" s="135" t="s">
        <v>54</v>
      </c>
      <c r="C48" s="135"/>
      <c r="D48" s="30"/>
      <c r="E48" s="31"/>
      <c r="F48" s="32"/>
      <c r="G48" s="96">
        <f t="shared" si="4"/>
        <v>0</v>
      </c>
      <c r="H48" s="96">
        <f t="shared" si="5"/>
        <v>0</v>
      </c>
      <c r="I48" s="33"/>
      <c r="J48" s="36"/>
    </row>
    <row r="49" spans="1:10" x14ac:dyDescent="0.2">
      <c r="A49" s="29" t="s">
        <v>48</v>
      </c>
      <c r="B49" s="135" t="s">
        <v>54</v>
      </c>
      <c r="C49" s="135"/>
      <c r="D49" s="30"/>
      <c r="E49" s="31"/>
      <c r="F49" s="32"/>
      <c r="G49" s="96">
        <f t="shared" si="4"/>
        <v>0</v>
      </c>
      <c r="H49" s="96">
        <f t="shared" si="5"/>
        <v>0</v>
      </c>
      <c r="I49" s="33"/>
      <c r="J49" s="36"/>
    </row>
    <row r="50" spans="1:10" x14ac:dyDescent="0.2">
      <c r="A50" s="29" t="s">
        <v>49</v>
      </c>
      <c r="B50" s="135" t="s">
        <v>54</v>
      </c>
      <c r="C50" s="135"/>
      <c r="D50" s="30"/>
      <c r="E50" s="31"/>
      <c r="F50" s="32"/>
      <c r="G50" s="96">
        <f t="shared" si="4"/>
        <v>0</v>
      </c>
      <c r="H50" s="96">
        <f t="shared" si="5"/>
        <v>0</v>
      </c>
      <c r="I50" s="33"/>
      <c r="J50" s="36"/>
    </row>
    <row r="51" spans="1:10" x14ac:dyDescent="0.2">
      <c r="A51" s="29" t="s">
        <v>50</v>
      </c>
      <c r="B51" s="135" t="s">
        <v>54</v>
      </c>
      <c r="C51" s="135"/>
      <c r="D51" s="30"/>
      <c r="E51" s="31"/>
      <c r="F51" s="32"/>
      <c r="G51" s="96">
        <f t="shared" si="4"/>
        <v>0</v>
      </c>
      <c r="H51" s="96">
        <f t="shared" si="5"/>
        <v>0</v>
      </c>
      <c r="I51" s="33"/>
      <c r="J51" s="36"/>
    </row>
    <row r="52" spans="1:10" x14ac:dyDescent="0.2">
      <c r="A52" s="29" t="s">
        <v>51</v>
      </c>
      <c r="B52" s="135" t="s">
        <v>54</v>
      </c>
      <c r="C52" s="135"/>
      <c r="D52" s="30"/>
      <c r="E52" s="31"/>
      <c r="F52" s="32"/>
      <c r="G52" s="96">
        <f t="shared" si="4"/>
        <v>0</v>
      </c>
      <c r="H52" s="96">
        <f t="shared" si="5"/>
        <v>0</v>
      </c>
      <c r="I52" s="33"/>
      <c r="J52" s="36"/>
    </row>
    <row r="53" spans="1:10" x14ac:dyDescent="0.2">
      <c r="A53" s="29" t="s">
        <v>52</v>
      </c>
      <c r="B53" s="135" t="s">
        <v>54</v>
      </c>
      <c r="C53" s="135"/>
      <c r="D53" s="30"/>
      <c r="E53" s="31"/>
      <c r="F53" s="32"/>
      <c r="G53" s="96">
        <f t="shared" si="4"/>
        <v>0</v>
      </c>
      <c r="H53" s="96">
        <f t="shared" si="5"/>
        <v>0</v>
      </c>
      <c r="I53" s="33"/>
      <c r="J53" s="36"/>
    </row>
    <row r="54" spans="1:10" x14ac:dyDescent="0.2">
      <c r="A54" s="29" t="s">
        <v>53</v>
      </c>
      <c r="B54" s="135" t="s">
        <v>54</v>
      </c>
      <c r="C54" s="135"/>
      <c r="D54" s="30"/>
      <c r="E54" s="31"/>
      <c r="F54" s="32"/>
      <c r="G54" s="96">
        <f t="shared" si="4"/>
        <v>0</v>
      </c>
      <c r="H54" s="96">
        <f t="shared" si="5"/>
        <v>0</v>
      </c>
      <c r="I54" s="33"/>
      <c r="J54" s="36"/>
    </row>
    <row r="55" spans="1:10" ht="25.5" customHeight="1" x14ac:dyDescent="0.2">
      <c r="A55" s="34" t="s">
        <v>10</v>
      </c>
      <c r="B55" s="138" t="s">
        <v>174</v>
      </c>
      <c r="C55" s="139"/>
      <c r="D55" s="139"/>
      <c r="E55" s="139"/>
      <c r="F55" s="140"/>
      <c r="G55" s="97">
        <f>SUM(G56:G82)</f>
        <v>0</v>
      </c>
      <c r="H55" s="97">
        <f>SUM(H56:H82)</f>
        <v>0</v>
      </c>
      <c r="I55" s="35"/>
      <c r="J55" s="36"/>
    </row>
    <row r="56" spans="1:10" x14ac:dyDescent="0.2">
      <c r="A56" s="29" t="s">
        <v>55</v>
      </c>
      <c r="B56" s="135" t="s">
        <v>12</v>
      </c>
      <c r="C56" s="135"/>
      <c r="D56" s="30"/>
      <c r="E56" s="31"/>
      <c r="F56" s="32"/>
      <c r="G56" s="96">
        <f t="shared" ref="G56:G82" si="6">ROUND(E56*F56,2)</f>
        <v>0</v>
      </c>
      <c r="H56" s="96">
        <f t="shared" ref="H56:H82" si="7">ROUND(G56*$D$7,2)</f>
        <v>0</v>
      </c>
      <c r="I56" s="33"/>
      <c r="J56" s="28"/>
    </row>
    <row r="57" spans="1:10" x14ac:dyDescent="0.2">
      <c r="A57" s="29" t="s">
        <v>56</v>
      </c>
      <c r="B57" s="135" t="s">
        <v>12</v>
      </c>
      <c r="C57" s="135"/>
      <c r="D57" s="30"/>
      <c r="E57" s="31"/>
      <c r="F57" s="32"/>
      <c r="G57" s="96">
        <f t="shared" si="6"/>
        <v>0</v>
      </c>
      <c r="H57" s="96">
        <f t="shared" si="7"/>
        <v>0</v>
      </c>
      <c r="I57" s="33"/>
      <c r="J57" s="28"/>
    </row>
    <row r="58" spans="1:10" x14ac:dyDescent="0.2">
      <c r="A58" s="29" t="s">
        <v>57</v>
      </c>
      <c r="B58" s="135" t="s">
        <v>12</v>
      </c>
      <c r="C58" s="135"/>
      <c r="D58" s="30"/>
      <c r="E58" s="31"/>
      <c r="F58" s="32"/>
      <c r="G58" s="96">
        <f t="shared" si="6"/>
        <v>0</v>
      </c>
      <c r="H58" s="96">
        <f t="shared" si="7"/>
        <v>0</v>
      </c>
      <c r="I58" s="33"/>
      <c r="J58" s="28"/>
    </row>
    <row r="59" spans="1:10" x14ac:dyDescent="0.2">
      <c r="A59" s="29" t="s">
        <v>58</v>
      </c>
      <c r="B59" s="135" t="s">
        <v>12</v>
      </c>
      <c r="C59" s="135"/>
      <c r="D59" s="30"/>
      <c r="E59" s="31"/>
      <c r="F59" s="32"/>
      <c r="G59" s="96">
        <f t="shared" si="6"/>
        <v>0</v>
      </c>
      <c r="H59" s="96">
        <f t="shared" si="7"/>
        <v>0</v>
      </c>
      <c r="I59" s="33"/>
      <c r="J59" s="28"/>
    </row>
    <row r="60" spans="1:10" x14ac:dyDescent="0.2">
      <c r="A60" s="29" t="s">
        <v>59</v>
      </c>
      <c r="B60" s="135" t="s">
        <v>12</v>
      </c>
      <c r="C60" s="135"/>
      <c r="D60" s="30"/>
      <c r="E60" s="31"/>
      <c r="F60" s="32"/>
      <c r="G60" s="96">
        <f t="shared" si="6"/>
        <v>0</v>
      </c>
      <c r="H60" s="96">
        <f t="shared" si="7"/>
        <v>0</v>
      </c>
      <c r="I60" s="33"/>
      <c r="J60" s="28"/>
    </row>
    <row r="61" spans="1:10" x14ac:dyDescent="0.2">
      <c r="A61" s="29" t="s">
        <v>60</v>
      </c>
      <c r="B61" s="135" t="s">
        <v>12</v>
      </c>
      <c r="C61" s="135"/>
      <c r="D61" s="30"/>
      <c r="E61" s="31"/>
      <c r="F61" s="32"/>
      <c r="G61" s="96">
        <f t="shared" si="6"/>
        <v>0</v>
      </c>
      <c r="H61" s="96">
        <f t="shared" si="7"/>
        <v>0</v>
      </c>
      <c r="I61" s="33"/>
      <c r="J61" s="28"/>
    </row>
    <row r="62" spans="1:10" x14ac:dyDescent="0.2">
      <c r="A62" s="29" t="s">
        <v>61</v>
      </c>
      <c r="B62" s="135" t="s">
        <v>12</v>
      </c>
      <c r="C62" s="135"/>
      <c r="D62" s="30"/>
      <c r="E62" s="31"/>
      <c r="F62" s="32"/>
      <c r="G62" s="96">
        <f t="shared" si="6"/>
        <v>0</v>
      </c>
      <c r="H62" s="96">
        <f t="shared" si="7"/>
        <v>0</v>
      </c>
      <c r="I62" s="33"/>
      <c r="J62" s="28"/>
    </row>
    <row r="63" spans="1:10" x14ac:dyDescent="0.2">
      <c r="A63" s="29" t="s">
        <v>62</v>
      </c>
      <c r="B63" s="135" t="s">
        <v>12</v>
      </c>
      <c r="C63" s="135"/>
      <c r="D63" s="30"/>
      <c r="E63" s="31"/>
      <c r="F63" s="32"/>
      <c r="G63" s="96">
        <f t="shared" si="6"/>
        <v>0</v>
      </c>
      <c r="H63" s="96">
        <f t="shared" si="7"/>
        <v>0</v>
      </c>
      <c r="I63" s="33"/>
      <c r="J63" s="28"/>
    </row>
    <row r="64" spans="1:10" x14ac:dyDescent="0.2">
      <c r="A64" s="29" t="s">
        <v>63</v>
      </c>
      <c r="B64" s="135" t="s">
        <v>12</v>
      </c>
      <c r="C64" s="135"/>
      <c r="D64" s="30"/>
      <c r="E64" s="31"/>
      <c r="F64" s="32"/>
      <c r="G64" s="96">
        <f t="shared" si="6"/>
        <v>0</v>
      </c>
      <c r="H64" s="96">
        <f t="shared" si="7"/>
        <v>0</v>
      </c>
      <c r="I64" s="33"/>
      <c r="J64" s="28"/>
    </row>
    <row r="65" spans="1:10" x14ac:dyDescent="0.2">
      <c r="A65" s="29" t="s">
        <v>64</v>
      </c>
      <c r="B65" s="135" t="s">
        <v>12</v>
      </c>
      <c r="C65" s="135"/>
      <c r="D65" s="30"/>
      <c r="E65" s="31"/>
      <c r="F65" s="32"/>
      <c r="G65" s="96">
        <f t="shared" si="6"/>
        <v>0</v>
      </c>
      <c r="H65" s="96">
        <f t="shared" si="7"/>
        <v>0</v>
      </c>
      <c r="I65" s="33"/>
      <c r="J65" s="28"/>
    </row>
    <row r="66" spans="1:10" x14ac:dyDescent="0.2">
      <c r="A66" s="29" t="s">
        <v>130</v>
      </c>
      <c r="B66" s="135" t="s">
        <v>12</v>
      </c>
      <c r="C66" s="135"/>
      <c r="D66" s="30"/>
      <c r="E66" s="31"/>
      <c r="F66" s="32"/>
      <c r="G66" s="96">
        <f t="shared" si="6"/>
        <v>0</v>
      </c>
      <c r="H66" s="96">
        <f t="shared" si="7"/>
        <v>0</v>
      </c>
      <c r="I66" s="33"/>
      <c r="J66" s="28"/>
    </row>
    <row r="67" spans="1:10" x14ac:dyDescent="0.2">
      <c r="A67" s="29" t="s">
        <v>131</v>
      </c>
      <c r="B67" s="135" t="s">
        <v>12</v>
      </c>
      <c r="C67" s="135"/>
      <c r="D67" s="30"/>
      <c r="E67" s="31"/>
      <c r="F67" s="32"/>
      <c r="G67" s="96">
        <f t="shared" si="6"/>
        <v>0</v>
      </c>
      <c r="H67" s="96">
        <f t="shared" si="7"/>
        <v>0</v>
      </c>
      <c r="I67" s="33"/>
      <c r="J67" s="28"/>
    </row>
    <row r="68" spans="1:10" x14ac:dyDescent="0.2">
      <c r="A68" s="29" t="s">
        <v>132</v>
      </c>
      <c r="B68" s="135" t="s">
        <v>12</v>
      </c>
      <c r="C68" s="135"/>
      <c r="D68" s="30"/>
      <c r="E68" s="31"/>
      <c r="F68" s="32"/>
      <c r="G68" s="96">
        <f t="shared" si="6"/>
        <v>0</v>
      </c>
      <c r="H68" s="96">
        <f t="shared" si="7"/>
        <v>0</v>
      </c>
      <c r="I68" s="33"/>
      <c r="J68" s="28"/>
    </row>
    <row r="69" spans="1:10" x14ac:dyDescent="0.2">
      <c r="A69" s="29" t="s">
        <v>133</v>
      </c>
      <c r="B69" s="135" t="s">
        <v>12</v>
      </c>
      <c r="C69" s="135"/>
      <c r="D69" s="30"/>
      <c r="E69" s="31"/>
      <c r="F69" s="32"/>
      <c r="G69" s="96">
        <f t="shared" si="6"/>
        <v>0</v>
      </c>
      <c r="H69" s="96">
        <f t="shared" si="7"/>
        <v>0</v>
      </c>
      <c r="I69" s="33"/>
      <c r="J69" s="28"/>
    </row>
    <row r="70" spans="1:10" x14ac:dyDescent="0.2">
      <c r="A70" s="29" t="s">
        <v>134</v>
      </c>
      <c r="B70" s="135" t="s">
        <v>12</v>
      </c>
      <c r="C70" s="135"/>
      <c r="D70" s="30"/>
      <c r="E70" s="31"/>
      <c r="F70" s="32"/>
      <c r="G70" s="96">
        <f t="shared" si="6"/>
        <v>0</v>
      </c>
      <c r="H70" s="96">
        <f t="shared" si="7"/>
        <v>0</v>
      </c>
      <c r="I70" s="33"/>
      <c r="J70" s="28"/>
    </row>
    <row r="71" spans="1:10" x14ac:dyDescent="0.2">
      <c r="A71" s="29" t="s">
        <v>188</v>
      </c>
      <c r="B71" s="135" t="s">
        <v>12</v>
      </c>
      <c r="C71" s="135"/>
      <c r="D71" s="30"/>
      <c r="E71" s="31"/>
      <c r="F71" s="32"/>
      <c r="G71" s="96">
        <f t="shared" si="6"/>
        <v>0</v>
      </c>
      <c r="H71" s="96">
        <f t="shared" si="7"/>
        <v>0</v>
      </c>
      <c r="I71" s="33"/>
      <c r="J71" s="28"/>
    </row>
    <row r="72" spans="1:10" x14ac:dyDescent="0.2">
      <c r="A72" s="29" t="s">
        <v>189</v>
      </c>
      <c r="B72" s="135" t="s">
        <v>12</v>
      </c>
      <c r="C72" s="135"/>
      <c r="D72" s="30"/>
      <c r="E72" s="31"/>
      <c r="F72" s="32"/>
      <c r="G72" s="96">
        <f t="shared" si="6"/>
        <v>0</v>
      </c>
      <c r="H72" s="96">
        <f t="shared" si="7"/>
        <v>0</v>
      </c>
      <c r="I72" s="33"/>
      <c r="J72" s="28"/>
    </row>
    <row r="73" spans="1:10" x14ac:dyDescent="0.2">
      <c r="A73" s="29" t="s">
        <v>190</v>
      </c>
      <c r="B73" s="135" t="s">
        <v>12</v>
      </c>
      <c r="C73" s="135"/>
      <c r="D73" s="30"/>
      <c r="E73" s="31"/>
      <c r="F73" s="32"/>
      <c r="G73" s="96">
        <f t="shared" si="6"/>
        <v>0</v>
      </c>
      <c r="H73" s="96">
        <f t="shared" si="7"/>
        <v>0</v>
      </c>
      <c r="I73" s="33"/>
      <c r="J73" s="28"/>
    </row>
    <row r="74" spans="1:10" x14ac:dyDescent="0.2">
      <c r="A74" s="29" t="s">
        <v>191</v>
      </c>
      <c r="B74" s="135" t="s">
        <v>12</v>
      </c>
      <c r="C74" s="135"/>
      <c r="D74" s="30"/>
      <c r="E74" s="31"/>
      <c r="F74" s="32"/>
      <c r="G74" s="96">
        <f t="shared" si="6"/>
        <v>0</v>
      </c>
      <c r="H74" s="96">
        <f t="shared" si="7"/>
        <v>0</v>
      </c>
      <c r="I74" s="33"/>
      <c r="J74" s="28"/>
    </row>
    <row r="75" spans="1:10" x14ac:dyDescent="0.2">
      <c r="A75" s="29" t="s">
        <v>192</v>
      </c>
      <c r="B75" s="135" t="s">
        <v>12</v>
      </c>
      <c r="C75" s="135"/>
      <c r="D75" s="30"/>
      <c r="E75" s="31"/>
      <c r="F75" s="32"/>
      <c r="G75" s="96">
        <f t="shared" si="6"/>
        <v>0</v>
      </c>
      <c r="H75" s="96">
        <f t="shared" si="7"/>
        <v>0</v>
      </c>
      <c r="I75" s="33"/>
      <c r="J75" s="28"/>
    </row>
    <row r="76" spans="1:10" x14ac:dyDescent="0.2">
      <c r="A76" s="29" t="s">
        <v>193</v>
      </c>
      <c r="B76" s="135" t="s">
        <v>12</v>
      </c>
      <c r="C76" s="135"/>
      <c r="D76" s="30"/>
      <c r="E76" s="31"/>
      <c r="F76" s="32"/>
      <c r="G76" s="96">
        <f t="shared" si="6"/>
        <v>0</v>
      </c>
      <c r="H76" s="96">
        <f t="shared" si="7"/>
        <v>0</v>
      </c>
      <c r="I76" s="33"/>
      <c r="J76" s="28"/>
    </row>
    <row r="77" spans="1:10" x14ac:dyDescent="0.2">
      <c r="A77" s="29" t="s">
        <v>194</v>
      </c>
      <c r="B77" s="135" t="s">
        <v>12</v>
      </c>
      <c r="C77" s="135"/>
      <c r="D77" s="30"/>
      <c r="E77" s="31"/>
      <c r="F77" s="32"/>
      <c r="G77" s="96">
        <f t="shared" si="6"/>
        <v>0</v>
      </c>
      <c r="H77" s="96">
        <f t="shared" si="7"/>
        <v>0</v>
      </c>
      <c r="I77" s="33"/>
      <c r="J77" s="28"/>
    </row>
    <row r="78" spans="1:10" x14ac:dyDescent="0.2">
      <c r="A78" s="29" t="s">
        <v>195</v>
      </c>
      <c r="B78" s="135" t="s">
        <v>12</v>
      </c>
      <c r="C78" s="135"/>
      <c r="D78" s="30"/>
      <c r="E78" s="31"/>
      <c r="F78" s="32"/>
      <c r="G78" s="96">
        <f t="shared" si="6"/>
        <v>0</v>
      </c>
      <c r="H78" s="96">
        <f t="shared" si="7"/>
        <v>0</v>
      </c>
      <c r="I78" s="33"/>
      <c r="J78" s="28"/>
    </row>
    <row r="79" spans="1:10" x14ac:dyDescent="0.2">
      <c r="A79" s="29" t="s">
        <v>196</v>
      </c>
      <c r="B79" s="135" t="s">
        <v>12</v>
      </c>
      <c r="C79" s="135"/>
      <c r="D79" s="30"/>
      <c r="E79" s="31"/>
      <c r="F79" s="32"/>
      <c r="G79" s="96">
        <f t="shared" si="6"/>
        <v>0</v>
      </c>
      <c r="H79" s="96">
        <f t="shared" si="7"/>
        <v>0</v>
      </c>
      <c r="I79" s="33"/>
      <c r="J79" s="28"/>
    </row>
    <row r="80" spans="1:10" x14ac:dyDescent="0.2">
      <c r="A80" s="29" t="s">
        <v>197</v>
      </c>
      <c r="B80" s="135" t="s">
        <v>12</v>
      </c>
      <c r="C80" s="135"/>
      <c r="D80" s="30"/>
      <c r="E80" s="31"/>
      <c r="F80" s="32"/>
      <c r="G80" s="96">
        <f t="shared" si="6"/>
        <v>0</v>
      </c>
      <c r="H80" s="96">
        <f t="shared" si="7"/>
        <v>0</v>
      </c>
      <c r="I80" s="33"/>
      <c r="J80" s="28"/>
    </row>
    <row r="81" spans="1:19" x14ac:dyDescent="0.2">
      <c r="A81" s="29" t="s">
        <v>198</v>
      </c>
      <c r="B81" s="135" t="s">
        <v>12</v>
      </c>
      <c r="C81" s="135"/>
      <c r="D81" s="30"/>
      <c r="E81" s="31"/>
      <c r="F81" s="32"/>
      <c r="G81" s="96">
        <f t="shared" si="6"/>
        <v>0</v>
      </c>
      <c r="H81" s="96">
        <f t="shared" si="7"/>
        <v>0</v>
      </c>
      <c r="I81" s="33"/>
      <c r="J81" s="28"/>
    </row>
    <row r="82" spans="1:19" x14ac:dyDescent="0.2">
      <c r="A82" s="29" t="s">
        <v>199</v>
      </c>
      <c r="B82" s="135" t="s">
        <v>12</v>
      </c>
      <c r="C82" s="135"/>
      <c r="D82" s="30"/>
      <c r="E82" s="31"/>
      <c r="F82" s="32"/>
      <c r="G82" s="96">
        <f t="shared" si="6"/>
        <v>0</v>
      </c>
      <c r="H82" s="96">
        <f t="shared" si="7"/>
        <v>0</v>
      </c>
      <c r="I82" s="33"/>
      <c r="J82" s="28"/>
    </row>
    <row r="83" spans="1:19" ht="51.75" customHeight="1" x14ac:dyDescent="0.2">
      <c r="A83" s="34" t="s">
        <v>65</v>
      </c>
      <c r="B83" s="138" t="s">
        <v>110</v>
      </c>
      <c r="C83" s="139"/>
      <c r="D83" s="139"/>
      <c r="E83" s="139"/>
      <c r="F83" s="140"/>
      <c r="G83" s="97">
        <f>SUM(G84:G112)</f>
        <v>0</v>
      </c>
      <c r="H83" s="97">
        <f>SUM(H84:H112)</f>
        <v>0</v>
      </c>
      <c r="I83" s="35"/>
      <c r="J83" s="28"/>
      <c r="K83" s="37" t="s">
        <v>112</v>
      </c>
      <c r="L83" s="37" t="s">
        <v>113</v>
      </c>
      <c r="M83" s="37" t="s">
        <v>114</v>
      </c>
      <c r="N83" s="37" t="s">
        <v>115</v>
      </c>
      <c r="O83" s="37" t="s">
        <v>116</v>
      </c>
      <c r="P83" s="37" t="s">
        <v>117</v>
      </c>
      <c r="Q83" s="37" t="s">
        <v>118</v>
      </c>
      <c r="R83" s="37" t="s">
        <v>119</v>
      </c>
    </row>
    <row r="84" spans="1:19" ht="12.75" customHeight="1" x14ac:dyDescent="0.2">
      <c r="A84" s="29" t="s">
        <v>66</v>
      </c>
      <c r="B84" s="135" t="s">
        <v>111</v>
      </c>
      <c r="C84" s="135"/>
      <c r="D84" s="30"/>
      <c r="E84" s="99">
        <v>1</v>
      </c>
      <c r="F84" s="96">
        <f t="shared" ref="F84:F112" si="8">R84</f>
        <v>0</v>
      </c>
      <c r="G84" s="96">
        <f t="shared" ref="G84:G112" si="9">ROUND(E84*F84,2)</f>
        <v>0</v>
      </c>
      <c r="H84" s="96">
        <f t="shared" si="1"/>
        <v>0</v>
      </c>
      <c r="I84" s="33"/>
      <c r="J84" s="28"/>
      <c r="K84" s="38"/>
      <c r="L84" s="39"/>
      <c r="M84" s="39"/>
      <c r="N84" s="39"/>
      <c r="O84" s="100" t="str">
        <f>IFERROR(ROUND((L84-N84)/M84,2),"0")</f>
        <v>0</v>
      </c>
      <c r="P84" s="39"/>
      <c r="Q84" s="40"/>
      <c r="R84" s="100">
        <f>O84*P84*Q84</f>
        <v>0</v>
      </c>
      <c r="S84" s="101" t="str">
        <f ca="1">IF(K84=0," ",IF(K84+(M84*30.5)&lt;TODAY(),"DĖMESIO! Patikrinkite, ar nurodytas turtas dar nėra nudėvėtas, amortizuotas"," "))</f>
        <v xml:space="preserve"> </v>
      </c>
    </row>
    <row r="85" spans="1:19" ht="12.75" customHeight="1" x14ac:dyDescent="0.2">
      <c r="A85" s="29" t="s">
        <v>67</v>
      </c>
      <c r="B85" s="135" t="s">
        <v>111</v>
      </c>
      <c r="C85" s="135"/>
      <c r="D85" s="30"/>
      <c r="E85" s="99">
        <v>1</v>
      </c>
      <c r="F85" s="96">
        <f t="shared" si="8"/>
        <v>0</v>
      </c>
      <c r="G85" s="96">
        <f t="shared" si="9"/>
        <v>0</v>
      </c>
      <c r="H85" s="96">
        <f t="shared" si="1"/>
        <v>0</v>
      </c>
      <c r="I85" s="33"/>
      <c r="J85" s="28"/>
      <c r="K85" s="38"/>
      <c r="L85" s="39"/>
      <c r="M85" s="39"/>
      <c r="N85" s="39"/>
      <c r="O85" s="100" t="str">
        <f t="shared" ref="O85:O112" si="10">IFERROR(ROUND((L85-N85)/M85,2),"0")</f>
        <v>0</v>
      </c>
      <c r="P85" s="39"/>
      <c r="Q85" s="40"/>
      <c r="R85" s="100">
        <f t="shared" ref="R85:R112" si="11">O85*P85*Q85</f>
        <v>0</v>
      </c>
      <c r="S85" s="101" t="str">
        <f t="shared" ref="S85:S112" ca="1" si="12">IF(K85=0," ",IF(K85+(M85*30.5)&lt;TODAY(),"DĖMESIO! Patikrinkite, ar nurodytas turtas dar nėra nudėvėtas, amortizuotas"," "))</f>
        <v xml:space="preserve"> </v>
      </c>
    </row>
    <row r="86" spans="1:19" ht="12.75" customHeight="1" x14ac:dyDescent="0.2">
      <c r="A86" s="29" t="s">
        <v>68</v>
      </c>
      <c r="B86" s="135" t="s">
        <v>111</v>
      </c>
      <c r="C86" s="135"/>
      <c r="D86" s="30"/>
      <c r="E86" s="99">
        <v>1</v>
      </c>
      <c r="F86" s="96">
        <f t="shared" si="8"/>
        <v>0</v>
      </c>
      <c r="G86" s="96">
        <f t="shared" si="9"/>
        <v>0</v>
      </c>
      <c r="H86" s="96">
        <f t="shared" si="1"/>
        <v>0</v>
      </c>
      <c r="I86" s="33"/>
      <c r="J86" s="28"/>
      <c r="K86" s="38"/>
      <c r="L86" s="39"/>
      <c r="M86" s="39"/>
      <c r="N86" s="39"/>
      <c r="O86" s="100" t="str">
        <f t="shared" si="10"/>
        <v>0</v>
      </c>
      <c r="P86" s="39"/>
      <c r="Q86" s="40"/>
      <c r="R86" s="100">
        <f t="shared" si="11"/>
        <v>0</v>
      </c>
      <c r="S86" s="101" t="str">
        <f t="shared" ca="1" si="12"/>
        <v xml:space="preserve"> </v>
      </c>
    </row>
    <row r="87" spans="1:19" ht="12.75" customHeight="1" x14ac:dyDescent="0.2">
      <c r="A87" s="29" t="s">
        <v>69</v>
      </c>
      <c r="B87" s="135" t="s">
        <v>111</v>
      </c>
      <c r="C87" s="135"/>
      <c r="D87" s="30"/>
      <c r="E87" s="99">
        <v>1</v>
      </c>
      <c r="F87" s="96">
        <f t="shared" si="8"/>
        <v>0</v>
      </c>
      <c r="G87" s="96">
        <f t="shared" si="9"/>
        <v>0</v>
      </c>
      <c r="H87" s="96">
        <f t="shared" si="1"/>
        <v>0</v>
      </c>
      <c r="I87" s="33"/>
      <c r="J87" s="28"/>
      <c r="K87" s="38"/>
      <c r="L87" s="39"/>
      <c r="M87" s="39"/>
      <c r="N87" s="39"/>
      <c r="O87" s="100" t="str">
        <f t="shared" si="10"/>
        <v>0</v>
      </c>
      <c r="P87" s="39"/>
      <c r="Q87" s="40"/>
      <c r="R87" s="100">
        <f t="shared" si="11"/>
        <v>0</v>
      </c>
      <c r="S87" s="101" t="str">
        <f t="shared" ca="1" si="12"/>
        <v xml:space="preserve"> </v>
      </c>
    </row>
    <row r="88" spans="1:19" ht="12.75" customHeight="1" x14ac:dyDescent="0.2">
      <c r="A88" s="29" t="s">
        <v>70</v>
      </c>
      <c r="B88" s="135" t="s">
        <v>111</v>
      </c>
      <c r="C88" s="135"/>
      <c r="D88" s="30"/>
      <c r="E88" s="99">
        <v>1</v>
      </c>
      <c r="F88" s="96">
        <f t="shared" si="8"/>
        <v>0</v>
      </c>
      <c r="G88" s="96">
        <f t="shared" si="9"/>
        <v>0</v>
      </c>
      <c r="H88" s="96">
        <f t="shared" si="1"/>
        <v>0</v>
      </c>
      <c r="I88" s="33"/>
      <c r="J88" s="28"/>
      <c r="K88" s="38"/>
      <c r="L88" s="39"/>
      <c r="M88" s="39"/>
      <c r="N88" s="39"/>
      <c r="O88" s="100" t="str">
        <f t="shared" si="10"/>
        <v>0</v>
      </c>
      <c r="P88" s="39"/>
      <c r="Q88" s="40"/>
      <c r="R88" s="100">
        <f t="shared" si="11"/>
        <v>0</v>
      </c>
      <c r="S88" s="101" t="str">
        <f t="shared" ca="1" si="12"/>
        <v xml:space="preserve"> </v>
      </c>
    </row>
    <row r="89" spans="1:19" ht="12.75" customHeight="1" x14ac:dyDescent="0.2">
      <c r="A89" s="29" t="s">
        <v>74</v>
      </c>
      <c r="B89" s="135" t="s">
        <v>111</v>
      </c>
      <c r="C89" s="135"/>
      <c r="D89" s="30"/>
      <c r="E89" s="99">
        <v>1</v>
      </c>
      <c r="F89" s="96">
        <f t="shared" si="8"/>
        <v>0</v>
      </c>
      <c r="G89" s="96">
        <f t="shared" si="9"/>
        <v>0</v>
      </c>
      <c r="H89" s="96">
        <f t="shared" si="1"/>
        <v>0</v>
      </c>
      <c r="I89" s="33"/>
      <c r="J89" s="28"/>
      <c r="K89" s="38"/>
      <c r="L89" s="39"/>
      <c r="M89" s="39"/>
      <c r="N89" s="39"/>
      <c r="O89" s="100" t="str">
        <f t="shared" si="10"/>
        <v>0</v>
      </c>
      <c r="P89" s="39"/>
      <c r="Q89" s="40"/>
      <c r="R89" s="100">
        <f t="shared" si="11"/>
        <v>0</v>
      </c>
      <c r="S89" s="101" t="str">
        <f t="shared" ca="1" si="12"/>
        <v xml:space="preserve"> </v>
      </c>
    </row>
    <row r="90" spans="1:19" ht="12.75" customHeight="1" x14ac:dyDescent="0.2">
      <c r="A90" s="29" t="s">
        <v>75</v>
      </c>
      <c r="B90" s="135" t="s">
        <v>111</v>
      </c>
      <c r="C90" s="135"/>
      <c r="D90" s="30"/>
      <c r="E90" s="99">
        <v>1</v>
      </c>
      <c r="F90" s="96">
        <f t="shared" si="8"/>
        <v>0</v>
      </c>
      <c r="G90" s="96">
        <f t="shared" si="9"/>
        <v>0</v>
      </c>
      <c r="H90" s="96">
        <f t="shared" si="1"/>
        <v>0</v>
      </c>
      <c r="I90" s="33"/>
      <c r="J90" s="28"/>
      <c r="K90" s="38"/>
      <c r="L90" s="39"/>
      <c r="M90" s="39"/>
      <c r="N90" s="39"/>
      <c r="O90" s="100" t="str">
        <f t="shared" si="10"/>
        <v>0</v>
      </c>
      <c r="P90" s="39"/>
      <c r="Q90" s="40"/>
      <c r="R90" s="100">
        <f t="shared" si="11"/>
        <v>0</v>
      </c>
      <c r="S90" s="101" t="str">
        <f t="shared" ca="1" si="12"/>
        <v xml:space="preserve"> </v>
      </c>
    </row>
    <row r="91" spans="1:19" ht="12.75" customHeight="1" x14ac:dyDescent="0.2">
      <c r="A91" s="29" t="s">
        <v>76</v>
      </c>
      <c r="B91" s="135" t="s">
        <v>111</v>
      </c>
      <c r="C91" s="135"/>
      <c r="D91" s="30"/>
      <c r="E91" s="99">
        <v>1</v>
      </c>
      <c r="F91" s="96">
        <f t="shared" si="8"/>
        <v>0</v>
      </c>
      <c r="G91" s="96">
        <f t="shared" si="9"/>
        <v>0</v>
      </c>
      <c r="H91" s="96">
        <f t="shared" si="1"/>
        <v>0</v>
      </c>
      <c r="I91" s="33"/>
      <c r="J91" s="28"/>
      <c r="K91" s="38"/>
      <c r="L91" s="39"/>
      <c r="M91" s="39"/>
      <c r="N91" s="39"/>
      <c r="O91" s="100" t="str">
        <f t="shared" si="10"/>
        <v>0</v>
      </c>
      <c r="P91" s="39"/>
      <c r="Q91" s="40"/>
      <c r="R91" s="100">
        <f t="shared" si="11"/>
        <v>0</v>
      </c>
      <c r="S91" s="101" t="str">
        <f t="shared" ca="1" si="12"/>
        <v xml:space="preserve"> </v>
      </c>
    </row>
    <row r="92" spans="1:19" ht="12.75" customHeight="1" x14ac:dyDescent="0.2">
      <c r="A92" s="29" t="s">
        <v>77</v>
      </c>
      <c r="B92" s="135" t="s">
        <v>111</v>
      </c>
      <c r="C92" s="135"/>
      <c r="D92" s="30"/>
      <c r="E92" s="99">
        <v>1</v>
      </c>
      <c r="F92" s="96">
        <f t="shared" si="8"/>
        <v>0</v>
      </c>
      <c r="G92" s="96">
        <f t="shared" si="9"/>
        <v>0</v>
      </c>
      <c r="H92" s="96">
        <f t="shared" si="1"/>
        <v>0</v>
      </c>
      <c r="I92" s="33"/>
      <c r="J92" s="28"/>
      <c r="K92" s="38"/>
      <c r="L92" s="39"/>
      <c r="M92" s="39"/>
      <c r="N92" s="39"/>
      <c r="O92" s="100" t="str">
        <f t="shared" si="10"/>
        <v>0</v>
      </c>
      <c r="P92" s="39"/>
      <c r="Q92" s="40"/>
      <c r="R92" s="100">
        <f t="shared" si="11"/>
        <v>0</v>
      </c>
      <c r="S92" s="101" t="str">
        <f t="shared" ca="1" si="12"/>
        <v xml:space="preserve"> </v>
      </c>
    </row>
    <row r="93" spans="1:19" ht="12.75" customHeight="1" x14ac:dyDescent="0.2">
      <c r="A93" s="29" t="s">
        <v>78</v>
      </c>
      <c r="B93" s="135" t="s">
        <v>111</v>
      </c>
      <c r="C93" s="135"/>
      <c r="D93" s="30"/>
      <c r="E93" s="99">
        <v>1</v>
      </c>
      <c r="F93" s="96">
        <f t="shared" si="8"/>
        <v>0</v>
      </c>
      <c r="G93" s="96">
        <f t="shared" si="9"/>
        <v>0</v>
      </c>
      <c r="H93" s="96">
        <f t="shared" si="1"/>
        <v>0</v>
      </c>
      <c r="I93" s="33"/>
      <c r="J93" s="28"/>
      <c r="K93" s="38"/>
      <c r="L93" s="39"/>
      <c r="M93" s="39"/>
      <c r="N93" s="39"/>
      <c r="O93" s="100" t="str">
        <f t="shared" si="10"/>
        <v>0</v>
      </c>
      <c r="P93" s="39"/>
      <c r="Q93" s="40"/>
      <c r="R93" s="100">
        <f t="shared" si="11"/>
        <v>0</v>
      </c>
      <c r="S93" s="101" t="str">
        <f t="shared" ca="1" si="12"/>
        <v xml:space="preserve"> </v>
      </c>
    </row>
    <row r="94" spans="1:19" ht="12.75" customHeight="1" x14ac:dyDescent="0.2">
      <c r="A94" s="29" t="s">
        <v>229</v>
      </c>
      <c r="B94" s="135" t="s">
        <v>111</v>
      </c>
      <c r="C94" s="135"/>
      <c r="D94" s="30"/>
      <c r="E94" s="99">
        <v>1</v>
      </c>
      <c r="F94" s="96">
        <f t="shared" si="8"/>
        <v>0</v>
      </c>
      <c r="G94" s="96">
        <f t="shared" si="9"/>
        <v>0</v>
      </c>
      <c r="H94" s="96">
        <f t="shared" si="1"/>
        <v>0</v>
      </c>
      <c r="I94" s="33"/>
      <c r="J94" s="28"/>
      <c r="K94" s="38"/>
      <c r="L94" s="39"/>
      <c r="M94" s="39"/>
      <c r="N94" s="39"/>
      <c r="O94" s="100" t="str">
        <f t="shared" si="10"/>
        <v>0</v>
      </c>
      <c r="P94" s="39"/>
      <c r="Q94" s="40"/>
      <c r="R94" s="100">
        <f t="shared" si="11"/>
        <v>0</v>
      </c>
      <c r="S94" s="101" t="str">
        <f t="shared" ca="1" si="12"/>
        <v xml:space="preserve"> </v>
      </c>
    </row>
    <row r="95" spans="1:19" ht="12.75" customHeight="1" x14ac:dyDescent="0.2">
      <c r="A95" s="29" t="s">
        <v>230</v>
      </c>
      <c r="B95" s="135" t="s">
        <v>111</v>
      </c>
      <c r="C95" s="135"/>
      <c r="D95" s="30"/>
      <c r="E95" s="99">
        <v>1</v>
      </c>
      <c r="F95" s="96">
        <f t="shared" si="8"/>
        <v>0</v>
      </c>
      <c r="G95" s="96">
        <f t="shared" si="9"/>
        <v>0</v>
      </c>
      <c r="H95" s="96">
        <f t="shared" si="1"/>
        <v>0</v>
      </c>
      <c r="I95" s="33"/>
      <c r="J95" s="28"/>
      <c r="K95" s="38"/>
      <c r="L95" s="39"/>
      <c r="M95" s="39"/>
      <c r="N95" s="39"/>
      <c r="O95" s="100" t="str">
        <f t="shared" si="10"/>
        <v>0</v>
      </c>
      <c r="P95" s="39"/>
      <c r="Q95" s="40"/>
      <c r="R95" s="100">
        <f t="shared" si="11"/>
        <v>0</v>
      </c>
      <c r="S95" s="101" t="str">
        <f t="shared" ca="1" si="12"/>
        <v xml:space="preserve"> </v>
      </c>
    </row>
    <row r="96" spans="1:19" ht="12.75" customHeight="1" x14ac:dyDescent="0.2">
      <c r="A96" s="29" t="s">
        <v>231</v>
      </c>
      <c r="B96" s="135" t="s">
        <v>111</v>
      </c>
      <c r="C96" s="135"/>
      <c r="D96" s="30"/>
      <c r="E96" s="99">
        <v>1</v>
      </c>
      <c r="F96" s="96">
        <f t="shared" si="8"/>
        <v>0</v>
      </c>
      <c r="G96" s="96">
        <f t="shared" si="9"/>
        <v>0</v>
      </c>
      <c r="H96" s="96">
        <f t="shared" si="1"/>
        <v>0</v>
      </c>
      <c r="I96" s="33"/>
      <c r="J96" s="28"/>
      <c r="K96" s="38"/>
      <c r="L96" s="39"/>
      <c r="M96" s="39"/>
      <c r="N96" s="39"/>
      <c r="O96" s="100" t="str">
        <f t="shared" si="10"/>
        <v>0</v>
      </c>
      <c r="P96" s="39"/>
      <c r="Q96" s="40"/>
      <c r="R96" s="100">
        <f t="shared" si="11"/>
        <v>0</v>
      </c>
      <c r="S96" s="101" t="str">
        <f t="shared" ca="1" si="12"/>
        <v xml:space="preserve"> </v>
      </c>
    </row>
    <row r="97" spans="1:19" ht="12.75" customHeight="1" x14ac:dyDescent="0.2">
      <c r="A97" s="29" t="s">
        <v>232</v>
      </c>
      <c r="B97" s="135" t="s">
        <v>111</v>
      </c>
      <c r="C97" s="135"/>
      <c r="D97" s="30"/>
      <c r="E97" s="99">
        <v>1</v>
      </c>
      <c r="F97" s="96">
        <f t="shared" si="8"/>
        <v>0</v>
      </c>
      <c r="G97" s="96">
        <f t="shared" si="9"/>
        <v>0</v>
      </c>
      <c r="H97" s="96">
        <f t="shared" si="1"/>
        <v>0</v>
      </c>
      <c r="I97" s="33"/>
      <c r="J97" s="28"/>
      <c r="K97" s="38"/>
      <c r="L97" s="39"/>
      <c r="M97" s="39"/>
      <c r="N97" s="39"/>
      <c r="O97" s="100" t="str">
        <f t="shared" si="10"/>
        <v>0</v>
      </c>
      <c r="P97" s="39"/>
      <c r="Q97" s="40"/>
      <c r="R97" s="100">
        <f t="shared" si="11"/>
        <v>0</v>
      </c>
      <c r="S97" s="101" t="str">
        <f t="shared" ca="1" si="12"/>
        <v xml:space="preserve"> </v>
      </c>
    </row>
    <row r="98" spans="1:19" ht="12.75" customHeight="1" x14ac:dyDescent="0.2">
      <c r="A98" s="29" t="s">
        <v>233</v>
      </c>
      <c r="B98" s="135" t="s">
        <v>111</v>
      </c>
      <c r="C98" s="135"/>
      <c r="D98" s="30"/>
      <c r="E98" s="99">
        <v>1</v>
      </c>
      <c r="F98" s="96">
        <f t="shared" si="8"/>
        <v>0</v>
      </c>
      <c r="G98" s="96">
        <f t="shared" si="9"/>
        <v>0</v>
      </c>
      <c r="H98" s="96">
        <f t="shared" si="1"/>
        <v>0</v>
      </c>
      <c r="I98" s="33"/>
      <c r="J98" s="28"/>
      <c r="K98" s="38"/>
      <c r="L98" s="39"/>
      <c r="M98" s="39"/>
      <c r="N98" s="39"/>
      <c r="O98" s="100" t="str">
        <f t="shared" si="10"/>
        <v>0</v>
      </c>
      <c r="P98" s="39"/>
      <c r="Q98" s="40"/>
      <c r="R98" s="100">
        <f t="shared" si="11"/>
        <v>0</v>
      </c>
      <c r="S98" s="101" t="str">
        <f t="shared" ca="1" si="12"/>
        <v xml:space="preserve"> </v>
      </c>
    </row>
    <row r="99" spans="1:19" ht="12.75" customHeight="1" x14ac:dyDescent="0.2">
      <c r="A99" s="29" t="s">
        <v>234</v>
      </c>
      <c r="B99" s="135" t="s">
        <v>111</v>
      </c>
      <c r="C99" s="135"/>
      <c r="D99" s="30"/>
      <c r="E99" s="99">
        <v>1</v>
      </c>
      <c r="F99" s="96">
        <f t="shared" si="8"/>
        <v>0</v>
      </c>
      <c r="G99" s="96">
        <f t="shared" si="9"/>
        <v>0</v>
      </c>
      <c r="H99" s="96">
        <f t="shared" si="1"/>
        <v>0</v>
      </c>
      <c r="I99" s="33"/>
      <c r="J99" s="28"/>
      <c r="K99" s="38"/>
      <c r="L99" s="39"/>
      <c r="M99" s="39"/>
      <c r="N99" s="39"/>
      <c r="O99" s="100" t="str">
        <f t="shared" si="10"/>
        <v>0</v>
      </c>
      <c r="P99" s="39"/>
      <c r="Q99" s="40"/>
      <c r="R99" s="100">
        <f t="shared" si="11"/>
        <v>0</v>
      </c>
      <c r="S99" s="101" t="str">
        <f t="shared" ca="1" si="12"/>
        <v xml:space="preserve"> </v>
      </c>
    </row>
    <row r="100" spans="1:19" ht="12.75" customHeight="1" x14ac:dyDescent="0.2">
      <c r="A100" s="29" t="s">
        <v>235</v>
      </c>
      <c r="B100" s="135" t="s">
        <v>111</v>
      </c>
      <c r="C100" s="135"/>
      <c r="D100" s="30"/>
      <c r="E100" s="99">
        <v>1</v>
      </c>
      <c r="F100" s="96">
        <f t="shared" si="8"/>
        <v>0</v>
      </c>
      <c r="G100" s="96">
        <f t="shared" si="9"/>
        <v>0</v>
      </c>
      <c r="H100" s="96">
        <f t="shared" si="1"/>
        <v>0</v>
      </c>
      <c r="I100" s="33"/>
      <c r="J100" s="28"/>
      <c r="K100" s="38"/>
      <c r="L100" s="39"/>
      <c r="M100" s="39"/>
      <c r="N100" s="39"/>
      <c r="O100" s="100" t="str">
        <f t="shared" si="10"/>
        <v>0</v>
      </c>
      <c r="P100" s="39"/>
      <c r="Q100" s="40"/>
      <c r="R100" s="100">
        <f t="shared" si="11"/>
        <v>0</v>
      </c>
      <c r="S100" s="101" t="str">
        <f t="shared" ca="1" si="12"/>
        <v xml:space="preserve"> </v>
      </c>
    </row>
    <row r="101" spans="1:19" ht="12.75" customHeight="1" x14ac:dyDescent="0.2">
      <c r="A101" s="29" t="s">
        <v>236</v>
      </c>
      <c r="B101" s="135" t="s">
        <v>111</v>
      </c>
      <c r="C101" s="135"/>
      <c r="D101" s="30"/>
      <c r="E101" s="99">
        <v>1</v>
      </c>
      <c r="F101" s="96">
        <f t="shared" si="8"/>
        <v>0</v>
      </c>
      <c r="G101" s="96">
        <f t="shared" si="9"/>
        <v>0</v>
      </c>
      <c r="H101" s="96">
        <f t="shared" si="1"/>
        <v>0</v>
      </c>
      <c r="I101" s="33"/>
      <c r="J101" s="28"/>
      <c r="K101" s="38"/>
      <c r="L101" s="39"/>
      <c r="M101" s="39"/>
      <c r="N101" s="39"/>
      <c r="O101" s="100" t="str">
        <f t="shared" si="10"/>
        <v>0</v>
      </c>
      <c r="P101" s="39"/>
      <c r="Q101" s="40"/>
      <c r="R101" s="100">
        <f t="shared" si="11"/>
        <v>0</v>
      </c>
      <c r="S101" s="101" t="str">
        <f t="shared" ca="1" si="12"/>
        <v xml:space="preserve"> </v>
      </c>
    </row>
    <row r="102" spans="1:19" ht="12.75" customHeight="1" x14ac:dyDescent="0.2">
      <c r="A102" s="29" t="s">
        <v>237</v>
      </c>
      <c r="B102" s="135" t="s">
        <v>111</v>
      </c>
      <c r="C102" s="135"/>
      <c r="D102" s="30"/>
      <c r="E102" s="99">
        <v>1</v>
      </c>
      <c r="F102" s="96">
        <f t="shared" si="8"/>
        <v>0</v>
      </c>
      <c r="G102" s="96">
        <f t="shared" si="9"/>
        <v>0</v>
      </c>
      <c r="H102" s="96">
        <f t="shared" si="1"/>
        <v>0</v>
      </c>
      <c r="I102" s="33"/>
      <c r="J102" s="28"/>
      <c r="K102" s="38"/>
      <c r="L102" s="39"/>
      <c r="M102" s="39"/>
      <c r="N102" s="39"/>
      <c r="O102" s="100" t="str">
        <f t="shared" si="10"/>
        <v>0</v>
      </c>
      <c r="P102" s="39"/>
      <c r="Q102" s="40"/>
      <c r="R102" s="100">
        <f t="shared" si="11"/>
        <v>0</v>
      </c>
      <c r="S102" s="101" t="str">
        <f t="shared" ca="1" si="12"/>
        <v xml:space="preserve"> </v>
      </c>
    </row>
    <row r="103" spans="1:19" ht="12.75" customHeight="1" x14ac:dyDescent="0.2">
      <c r="A103" s="29" t="s">
        <v>238</v>
      </c>
      <c r="B103" s="135" t="s">
        <v>111</v>
      </c>
      <c r="C103" s="135"/>
      <c r="D103" s="30"/>
      <c r="E103" s="99">
        <v>1</v>
      </c>
      <c r="F103" s="96">
        <f t="shared" si="8"/>
        <v>0</v>
      </c>
      <c r="G103" s="96">
        <f t="shared" si="9"/>
        <v>0</v>
      </c>
      <c r="H103" s="96">
        <f t="shared" si="1"/>
        <v>0</v>
      </c>
      <c r="I103" s="33"/>
      <c r="J103" s="28"/>
      <c r="K103" s="38"/>
      <c r="L103" s="39"/>
      <c r="M103" s="39"/>
      <c r="N103" s="39"/>
      <c r="O103" s="100" t="str">
        <f t="shared" si="10"/>
        <v>0</v>
      </c>
      <c r="P103" s="39"/>
      <c r="Q103" s="40"/>
      <c r="R103" s="100">
        <f t="shared" si="11"/>
        <v>0</v>
      </c>
      <c r="S103" s="101" t="str">
        <f t="shared" ca="1" si="12"/>
        <v xml:space="preserve"> </v>
      </c>
    </row>
    <row r="104" spans="1:19" ht="12.75" customHeight="1" x14ac:dyDescent="0.2">
      <c r="A104" s="29" t="s">
        <v>239</v>
      </c>
      <c r="B104" s="135" t="s">
        <v>111</v>
      </c>
      <c r="C104" s="135"/>
      <c r="D104" s="30"/>
      <c r="E104" s="99">
        <v>1</v>
      </c>
      <c r="F104" s="96">
        <f t="shared" si="8"/>
        <v>0</v>
      </c>
      <c r="G104" s="96">
        <f t="shared" si="9"/>
        <v>0</v>
      </c>
      <c r="H104" s="96">
        <f t="shared" si="1"/>
        <v>0</v>
      </c>
      <c r="I104" s="33"/>
      <c r="J104" s="28"/>
      <c r="K104" s="38"/>
      <c r="L104" s="39"/>
      <c r="M104" s="39"/>
      <c r="N104" s="39"/>
      <c r="O104" s="100" t="str">
        <f t="shared" si="10"/>
        <v>0</v>
      </c>
      <c r="P104" s="39"/>
      <c r="Q104" s="40"/>
      <c r="R104" s="100">
        <f t="shared" si="11"/>
        <v>0</v>
      </c>
      <c r="S104" s="101" t="str">
        <f t="shared" ca="1" si="12"/>
        <v xml:space="preserve"> </v>
      </c>
    </row>
    <row r="105" spans="1:19" ht="12.75" customHeight="1" x14ac:dyDescent="0.2">
      <c r="A105" s="29" t="s">
        <v>240</v>
      </c>
      <c r="B105" s="135" t="s">
        <v>111</v>
      </c>
      <c r="C105" s="135"/>
      <c r="D105" s="30"/>
      <c r="E105" s="99">
        <v>1</v>
      </c>
      <c r="F105" s="96">
        <f t="shared" si="8"/>
        <v>0</v>
      </c>
      <c r="G105" s="96">
        <f t="shared" si="9"/>
        <v>0</v>
      </c>
      <c r="H105" s="96">
        <f t="shared" si="1"/>
        <v>0</v>
      </c>
      <c r="I105" s="33"/>
      <c r="J105" s="28"/>
      <c r="K105" s="38"/>
      <c r="L105" s="39"/>
      <c r="M105" s="39"/>
      <c r="N105" s="39"/>
      <c r="O105" s="100" t="str">
        <f t="shared" si="10"/>
        <v>0</v>
      </c>
      <c r="P105" s="39"/>
      <c r="Q105" s="40"/>
      <c r="R105" s="100">
        <f t="shared" si="11"/>
        <v>0</v>
      </c>
      <c r="S105" s="101" t="str">
        <f t="shared" ca="1" si="12"/>
        <v xml:space="preserve"> </v>
      </c>
    </row>
    <row r="106" spans="1:19" ht="12.75" customHeight="1" x14ac:dyDescent="0.2">
      <c r="A106" s="29" t="s">
        <v>241</v>
      </c>
      <c r="B106" s="135" t="s">
        <v>111</v>
      </c>
      <c r="C106" s="135"/>
      <c r="D106" s="30"/>
      <c r="E106" s="99">
        <v>1</v>
      </c>
      <c r="F106" s="96">
        <f t="shared" si="8"/>
        <v>0</v>
      </c>
      <c r="G106" s="96">
        <f t="shared" si="9"/>
        <v>0</v>
      </c>
      <c r="H106" s="96">
        <f t="shared" si="1"/>
        <v>0</v>
      </c>
      <c r="I106" s="33"/>
      <c r="J106" s="28"/>
      <c r="K106" s="38"/>
      <c r="L106" s="39"/>
      <c r="M106" s="39"/>
      <c r="N106" s="39"/>
      <c r="O106" s="100" t="str">
        <f t="shared" si="10"/>
        <v>0</v>
      </c>
      <c r="P106" s="39"/>
      <c r="Q106" s="40"/>
      <c r="R106" s="100">
        <f t="shared" si="11"/>
        <v>0</v>
      </c>
      <c r="S106" s="101" t="str">
        <f t="shared" ca="1" si="12"/>
        <v xml:space="preserve"> </v>
      </c>
    </row>
    <row r="107" spans="1:19" ht="12.75" customHeight="1" x14ac:dyDescent="0.2">
      <c r="A107" s="29" t="s">
        <v>242</v>
      </c>
      <c r="B107" s="135" t="s">
        <v>111</v>
      </c>
      <c r="C107" s="135"/>
      <c r="D107" s="30"/>
      <c r="E107" s="99">
        <v>1</v>
      </c>
      <c r="F107" s="96">
        <f t="shared" si="8"/>
        <v>0</v>
      </c>
      <c r="G107" s="96">
        <f t="shared" si="9"/>
        <v>0</v>
      </c>
      <c r="H107" s="96">
        <f t="shared" si="1"/>
        <v>0</v>
      </c>
      <c r="I107" s="33"/>
      <c r="J107" s="28"/>
      <c r="K107" s="38"/>
      <c r="L107" s="39"/>
      <c r="M107" s="39"/>
      <c r="N107" s="39"/>
      <c r="O107" s="100" t="str">
        <f t="shared" si="10"/>
        <v>0</v>
      </c>
      <c r="P107" s="39"/>
      <c r="Q107" s="40"/>
      <c r="R107" s="100">
        <f t="shared" si="11"/>
        <v>0</v>
      </c>
      <c r="S107" s="101" t="str">
        <f t="shared" ca="1" si="12"/>
        <v xml:space="preserve"> </v>
      </c>
    </row>
    <row r="108" spans="1:19" ht="12.75" customHeight="1" x14ac:dyDescent="0.2">
      <c r="A108" s="29" t="s">
        <v>243</v>
      </c>
      <c r="B108" s="135" t="s">
        <v>111</v>
      </c>
      <c r="C108" s="135"/>
      <c r="D108" s="30"/>
      <c r="E108" s="99">
        <v>1</v>
      </c>
      <c r="F108" s="96">
        <f t="shared" si="8"/>
        <v>0</v>
      </c>
      <c r="G108" s="96">
        <f t="shared" si="9"/>
        <v>0</v>
      </c>
      <c r="H108" s="96">
        <f t="shared" si="1"/>
        <v>0</v>
      </c>
      <c r="I108" s="33"/>
      <c r="J108" s="28"/>
      <c r="K108" s="38"/>
      <c r="L108" s="39"/>
      <c r="M108" s="39"/>
      <c r="N108" s="39"/>
      <c r="O108" s="100" t="str">
        <f t="shared" si="10"/>
        <v>0</v>
      </c>
      <c r="P108" s="39"/>
      <c r="Q108" s="40"/>
      <c r="R108" s="100">
        <f t="shared" si="11"/>
        <v>0</v>
      </c>
      <c r="S108" s="101" t="str">
        <f t="shared" ca="1" si="12"/>
        <v xml:space="preserve"> </v>
      </c>
    </row>
    <row r="109" spans="1:19" ht="12.75" customHeight="1" x14ac:dyDescent="0.2">
      <c r="A109" s="29" t="s">
        <v>244</v>
      </c>
      <c r="B109" s="135" t="s">
        <v>111</v>
      </c>
      <c r="C109" s="135"/>
      <c r="D109" s="30"/>
      <c r="E109" s="99">
        <v>1</v>
      </c>
      <c r="F109" s="96">
        <f t="shared" si="8"/>
        <v>0</v>
      </c>
      <c r="G109" s="96">
        <f t="shared" si="9"/>
        <v>0</v>
      </c>
      <c r="H109" s="96">
        <f t="shared" si="1"/>
        <v>0</v>
      </c>
      <c r="I109" s="33"/>
      <c r="J109" s="28"/>
      <c r="K109" s="38"/>
      <c r="L109" s="39"/>
      <c r="M109" s="39"/>
      <c r="N109" s="39"/>
      <c r="O109" s="100" t="str">
        <f t="shared" si="10"/>
        <v>0</v>
      </c>
      <c r="P109" s="39"/>
      <c r="Q109" s="40"/>
      <c r="R109" s="100">
        <f t="shared" si="11"/>
        <v>0</v>
      </c>
      <c r="S109" s="101" t="str">
        <f t="shared" ca="1" si="12"/>
        <v xml:space="preserve"> </v>
      </c>
    </row>
    <row r="110" spans="1:19" ht="12.75" customHeight="1" x14ac:dyDescent="0.2">
      <c r="A110" s="29" t="s">
        <v>245</v>
      </c>
      <c r="B110" s="135" t="s">
        <v>111</v>
      </c>
      <c r="C110" s="135"/>
      <c r="D110" s="30"/>
      <c r="E110" s="99">
        <v>1</v>
      </c>
      <c r="F110" s="96">
        <f t="shared" si="8"/>
        <v>0</v>
      </c>
      <c r="G110" s="96">
        <f t="shared" si="9"/>
        <v>0</v>
      </c>
      <c r="H110" s="96">
        <f t="shared" si="1"/>
        <v>0</v>
      </c>
      <c r="I110" s="33"/>
      <c r="J110" s="28"/>
      <c r="K110" s="38"/>
      <c r="L110" s="39"/>
      <c r="M110" s="39"/>
      <c r="N110" s="39"/>
      <c r="O110" s="100" t="str">
        <f t="shared" si="10"/>
        <v>0</v>
      </c>
      <c r="P110" s="39"/>
      <c r="Q110" s="40"/>
      <c r="R110" s="100">
        <f t="shared" si="11"/>
        <v>0</v>
      </c>
      <c r="S110" s="101" t="str">
        <f t="shared" ca="1" si="12"/>
        <v xml:space="preserve"> </v>
      </c>
    </row>
    <row r="111" spans="1:19" ht="12.75" customHeight="1" x14ac:dyDescent="0.2">
      <c r="A111" s="29" t="s">
        <v>246</v>
      </c>
      <c r="B111" s="135" t="s">
        <v>111</v>
      </c>
      <c r="C111" s="135"/>
      <c r="D111" s="30"/>
      <c r="E111" s="99">
        <v>1</v>
      </c>
      <c r="F111" s="96">
        <f t="shared" si="8"/>
        <v>0</v>
      </c>
      <c r="G111" s="96">
        <f t="shared" si="9"/>
        <v>0</v>
      </c>
      <c r="H111" s="96">
        <f t="shared" si="1"/>
        <v>0</v>
      </c>
      <c r="I111" s="33"/>
      <c r="J111" s="28"/>
      <c r="K111" s="38"/>
      <c r="L111" s="39"/>
      <c r="M111" s="39"/>
      <c r="N111" s="39"/>
      <c r="O111" s="100" t="str">
        <f t="shared" si="10"/>
        <v>0</v>
      </c>
      <c r="P111" s="39"/>
      <c r="Q111" s="40"/>
      <c r="R111" s="100">
        <f t="shared" si="11"/>
        <v>0</v>
      </c>
      <c r="S111" s="101" t="str">
        <f t="shared" ca="1" si="12"/>
        <v xml:space="preserve"> </v>
      </c>
    </row>
    <row r="112" spans="1:19" ht="12.75" customHeight="1" x14ac:dyDescent="0.2">
      <c r="A112" s="29" t="s">
        <v>247</v>
      </c>
      <c r="B112" s="135" t="s">
        <v>111</v>
      </c>
      <c r="C112" s="135"/>
      <c r="D112" s="30"/>
      <c r="E112" s="99">
        <v>1</v>
      </c>
      <c r="F112" s="96">
        <f t="shared" si="8"/>
        <v>0</v>
      </c>
      <c r="G112" s="96">
        <f t="shared" si="9"/>
        <v>0</v>
      </c>
      <c r="H112" s="96">
        <f t="shared" si="1"/>
        <v>0</v>
      </c>
      <c r="I112" s="33"/>
      <c r="J112" s="28"/>
      <c r="K112" s="38"/>
      <c r="L112" s="39"/>
      <c r="M112" s="39"/>
      <c r="N112" s="39"/>
      <c r="O112" s="100" t="str">
        <f t="shared" si="10"/>
        <v>0</v>
      </c>
      <c r="P112" s="39"/>
      <c r="Q112" s="40"/>
      <c r="R112" s="100">
        <f t="shared" si="11"/>
        <v>0</v>
      </c>
      <c r="S112" s="101" t="str">
        <f t="shared" ca="1" si="12"/>
        <v xml:space="preserve"> </v>
      </c>
    </row>
    <row r="113" spans="1:11" ht="57" customHeight="1" x14ac:dyDescent="0.2">
      <c r="A113" s="34" t="s">
        <v>71</v>
      </c>
      <c r="B113" s="174" t="s">
        <v>79</v>
      </c>
      <c r="C113" s="175"/>
      <c r="D113" s="175"/>
      <c r="E113" s="175"/>
      <c r="F113" s="176"/>
      <c r="G113" s="97">
        <f>SUM(G114:G163)</f>
        <v>0</v>
      </c>
      <c r="H113" s="97">
        <f>SUM(H114:H163)</f>
        <v>0</v>
      </c>
      <c r="I113" s="41"/>
      <c r="J113" s="28"/>
      <c r="K113" s="37" t="s">
        <v>176</v>
      </c>
    </row>
    <row r="114" spans="1:11" x14ac:dyDescent="0.2">
      <c r="A114" s="150" t="s">
        <v>177</v>
      </c>
      <c r="B114" s="159" t="s">
        <v>107</v>
      </c>
      <c r="C114" s="33" t="s">
        <v>108</v>
      </c>
      <c r="D114" s="162" t="s">
        <v>5</v>
      </c>
      <c r="E114" s="165"/>
      <c r="F114" s="153" t="str">
        <f>IFERROR(ROUND(AVERAGE(K114:K118),2),"0")</f>
        <v>0</v>
      </c>
      <c r="G114" s="153">
        <f>ROUND(E114*F114,2)</f>
        <v>0</v>
      </c>
      <c r="H114" s="153">
        <f>ROUND(G114*$D$7,2)</f>
        <v>0</v>
      </c>
      <c r="I114" s="156"/>
      <c r="J114" s="42"/>
      <c r="K114" s="39"/>
    </row>
    <row r="115" spans="1:11" x14ac:dyDescent="0.2">
      <c r="A115" s="151"/>
      <c r="B115" s="160"/>
      <c r="C115" s="33" t="s">
        <v>108</v>
      </c>
      <c r="D115" s="163"/>
      <c r="E115" s="166"/>
      <c r="F115" s="154"/>
      <c r="G115" s="154"/>
      <c r="H115" s="154"/>
      <c r="I115" s="157"/>
      <c r="J115" s="42"/>
      <c r="K115" s="39"/>
    </row>
    <row r="116" spans="1:11" x14ac:dyDescent="0.2">
      <c r="A116" s="151"/>
      <c r="B116" s="160"/>
      <c r="C116" s="33" t="s">
        <v>108</v>
      </c>
      <c r="D116" s="163"/>
      <c r="E116" s="166"/>
      <c r="F116" s="154"/>
      <c r="G116" s="154"/>
      <c r="H116" s="154"/>
      <c r="I116" s="157"/>
      <c r="J116" s="42"/>
      <c r="K116" s="39"/>
    </row>
    <row r="117" spans="1:11" x14ac:dyDescent="0.2">
      <c r="A117" s="151"/>
      <c r="B117" s="160"/>
      <c r="C117" s="33" t="s">
        <v>108</v>
      </c>
      <c r="D117" s="163"/>
      <c r="E117" s="166"/>
      <c r="F117" s="154"/>
      <c r="G117" s="154"/>
      <c r="H117" s="154"/>
      <c r="I117" s="157"/>
      <c r="J117" s="42"/>
      <c r="K117" s="39"/>
    </row>
    <row r="118" spans="1:11" x14ac:dyDescent="0.2">
      <c r="A118" s="152"/>
      <c r="B118" s="161"/>
      <c r="C118" s="33" t="s">
        <v>108</v>
      </c>
      <c r="D118" s="164"/>
      <c r="E118" s="167"/>
      <c r="F118" s="155"/>
      <c r="G118" s="155"/>
      <c r="H118" s="155"/>
      <c r="I118" s="158"/>
      <c r="J118" s="42"/>
      <c r="K118" s="39"/>
    </row>
    <row r="119" spans="1:11" x14ac:dyDescent="0.2">
      <c r="A119" s="150" t="s">
        <v>178</v>
      </c>
      <c r="B119" s="159" t="s">
        <v>107</v>
      </c>
      <c r="C119" s="33" t="s">
        <v>108</v>
      </c>
      <c r="D119" s="162" t="s">
        <v>5</v>
      </c>
      <c r="E119" s="165"/>
      <c r="F119" s="153" t="str">
        <f t="shared" ref="F119" si="13">IFERROR(ROUND(AVERAGE(K119:K123),2),"0")</f>
        <v>0</v>
      </c>
      <c r="G119" s="153">
        <f>ROUND(E119*F119,2)</f>
        <v>0</v>
      </c>
      <c r="H119" s="153">
        <f>ROUND(G119*$D$7,2)</f>
        <v>0</v>
      </c>
      <c r="I119" s="156"/>
      <c r="J119" s="42"/>
      <c r="K119" s="39"/>
    </row>
    <row r="120" spans="1:11" x14ac:dyDescent="0.2">
      <c r="A120" s="151"/>
      <c r="B120" s="160"/>
      <c r="C120" s="33" t="s">
        <v>108</v>
      </c>
      <c r="D120" s="163"/>
      <c r="E120" s="166"/>
      <c r="F120" s="154"/>
      <c r="G120" s="154"/>
      <c r="H120" s="154"/>
      <c r="I120" s="157"/>
      <c r="J120" s="42"/>
      <c r="K120" s="39"/>
    </row>
    <row r="121" spans="1:11" x14ac:dyDescent="0.2">
      <c r="A121" s="151"/>
      <c r="B121" s="160"/>
      <c r="C121" s="33" t="s">
        <v>108</v>
      </c>
      <c r="D121" s="163"/>
      <c r="E121" s="166"/>
      <c r="F121" s="154"/>
      <c r="G121" s="154"/>
      <c r="H121" s="154"/>
      <c r="I121" s="157"/>
      <c r="J121" s="42"/>
      <c r="K121" s="39"/>
    </row>
    <row r="122" spans="1:11" x14ac:dyDescent="0.2">
      <c r="A122" s="151"/>
      <c r="B122" s="160"/>
      <c r="C122" s="33" t="s">
        <v>108</v>
      </c>
      <c r="D122" s="163"/>
      <c r="E122" s="166"/>
      <c r="F122" s="154"/>
      <c r="G122" s="154"/>
      <c r="H122" s="154"/>
      <c r="I122" s="157"/>
      <c r="J122" s="42"/>
      <c r="K122" s="39"/>
    </row>
    <row r="123" spans="1:11" x14ac:dyDescent="0.2">
      <c r="A123" s="152"/>
      <c r="B123" s="161"/>
      <c r="C123" s="33" t="s">
        <v>108</v>
      </c>
      <c r="D123" s="164"/>
      <c r="E123" s="167"/>
      <c r="F123" s="155"/>
      <c r="G123" s="155"/>
      <c r="H123" s="155"/>
      <c r="I123" s="158"/>
      <c r="J123" s="42"/>
      <c r="K123" s="39"/>
    </row>
    <row r="124" spans="1:11" x14ac:dyDescent="0.2">
      <c r="A124" s="150" t="s">
        <v>179</v>
      </c>
      <c r="B124" s="159" t="s">
        <v>107</v>
      </c>
      <c r="C124" s="33" t="s">
        <v>108</v>
      </c>
      <c r="D124" s="162" t="s">
        <v>5</v>
      </c>
      <c r="E124" s="165"/>
      <c r="F124" s="153" t="str">
        <f t="shared" ref="F124" si="14">IFERROR(ROUND(AVERAGE(K124:K128),2),"0")</f>
        <v>0</v>
      </c>
      <c r="G124" s="153">
        <f>ROUND(E124*F124,2)</f>
        <v>0</v>
      </c>
      <c r="H124" s="153">
        <f>ROUND(G124*$D$7,2)</f>
        <v>0</v>
      </c>
      <c r="I124" s="156"/>
      <c r="J124" s="42"/>
      <c r="K124" s="39"/>
    </row>
    <row r="125" spans="1:11" x14ac:dyDescent="0.2">
      <c r="A125" s="151"/>
      <c r="B125" s="160"/>
      <c r="C125" s="33" t="s">
        <v>108</v>
      </c>
      <c r="D125" s="163"/>
      <c r="E125" s="166"/>
      <c r="F125" s="154"/>
      <c r="G125" s="154"/>
      <c r="H125" s="154"/>
      <c r="I125" s="157"/>
      <c r="J125" s="42"/>
      <c r="K125" s="39"/>
    </row>
    <row r="126" spans="1:11" x14ac:dyDescent="0.2">
      <c r="A126" s="151"/>
      <c r="B126" s="160"/>
      <c r="C126" s="33" t="s">
        <v>108</v>
      </c>
      <c r="D126" s="163"/>
      <c r="E126" s="166"/>
      <c r="F126" s="154"/>
      <c r="G126" s="154"/>
      <c r="H126" s="154"/>
      <c r="I126" s="157"/>
      <c r="J126" s="42"/>
      <c r="K126" s="39"/>
    </row>
    <row r="127" spans="1:11" x14ac:dyDescent="0.2">
      <c r="A127" s="151"/>
      <c r="B127" s="160"/>
      <c r="C127" s="33" t="s">
        <v>108</v>
      </c>
      <c r="D127" s="163"/>
      <c r="E127" s="166"/>
      <c r="F127" s="154"/>
      <c r="G127" s="154"/>
      <c r="H127" s="154"/>
      <c r="I127" s="157"/>
      <c r="J127" s="42"/>
      <c r="K127" s="39"/>
    </row>
    <row r="128" spans="1:11" x14ac:dyDescent="0.2">
      <c r="A128" s="152"/>
      <c r="B128" s="161"/>
      <c r="C128" s="33" t="s">
        <v>108</v>
      </c>
      <c r="D128" s="164"/>
      <c r="E128" s="167"/>
      <c r="F128" s="155"/>
      <c r="G128" s="155"/>
      <c r="H128" s="155"/>
      <c r="I128" s="158"/>
      <c r="J128" s="42"/>
      <c r="K128" s="39"/>
    </row>
    <row r="129" spans="1:11" x14ac:dyDescent="0.2">
      <c r="A129" s="150" t="s">
        <v>180</v>
      </c>
      <c r="B129" s="159" t="s">
        <v>107</v>
      </c>
      <c r="C129" s="33" t="s">
        <v>108</v>
      </c>
      <c r="D129" s="162" t="s">
        <v>5</v>
      </c>
      <c r="E129" s="165"/>
      <c r="F129" s="153" t="str">
        <f t="shared" ref="F129" si="15">IFERROR(ROUND(AVERAGE(K129:K133),2),"0")</f>
        <v>0</v>
      </c>
      <c r="G129" s="153">
        <f>ROUND(E129*F129,2)</f>
        <v>0</v>
      </c>
      <c r="H129" s="153">
        <f>ROUND(G129*$D$7,2)</f>
        <v>0</v>
      </c>
      <c r="I129" s="156"/>
      <c r="J129" s="42"/>
      <c r="K129" s="39"/>
    </row>
    <row r="130" spans="1:11" x14ac:dyDescent="0.2">
      <c r="A130" s="151"/>
      <c r="B130" s="160"/>
      <c r="C130" s="33" t="s">
        <v>108</v>
      </c>
      <c r="D130" s="163"/>
      <c r="E130" s="166"/>
      <c r="F130" s="154"/>
      <c r="G130" s="154"/>
      <c r="H130" s="154"/>
      <c r="I130" s="157"/>
      <c r="J130" s="42"/>
      <c r="K130" s="39"/>
    </row>
    <row r="131" spans="1:11" x14ac:dyDescent="0.2">
      <c r="A131" s="151"/>
      <c r="B131" s="160"/>
      <c r="C131" s="33" t="s">
        <v>108</v>
      </c>
      <c r="D131" s="163"/>
      <c r="E131" s="166"/>
      <c r="F131" s="154"/>
      <c r="G131" s="154"/>
      <c r="H131" s="154"/>
      <c r="I131" s="157"/>
      <c r="J131" s="42"/>
      <c r="K131" s="39"/>
    </row>
    <row r="132" spans="1:11" x14ac:dyDescent="0.2">
      <c r="A132" s="151"/>
      <c r="B132" s="160"/>
      <c r="C132" s="33" t="s">
        <v>108</v>
      </c>
      <c r="D132" s="163"/>
      <c r="E132" s="166"/>
      <c r="F132" s="154"/>
      <c r="G132" s="154"/>
      <c r="H132" s="154"/>
      <c r="I132" s="157"/>
      <c r="J132" s="42"/>
      <c r="K132" s="39"/>
    </row>
    <row r="133" spans="1:11" x14ac:dyDescent="0.2">
      <c r="A133" s="152"/>
      <c r="B133" s="161"/>
      <c r="C133" s="33" t="s">
        <v>108</v>
      </c>
      <c r="D133" s="164"/>
      <c r="E133" s="167"/>
      <c r="F133" s="155"/>
      <c r="G133" s="155"/>
      <c r="H133" s="155"/>
      <c r="I133" s="158"/>
      <c r="J133" s="42"/>
      <c r="K133" s="39"/>
    </row>
    <row r="134" spans="1:11" x14ac:dyDescent="0.2">
      <c r="A134" s="150" t="s">
        <v>181</v>
      </c>
      <c r="B134" s="159" t="s">
        <v>107</v>
      </c>
      <c r="C134" s="33" t="s">
        <v>108</v>
      </c>
      <c r="D134" s="162" t="s">
        <v>5</v>
      </c>
      <c r="E134" s="165"/>
      <c r="F134" s="153" t="str">
        <f t="shared" ref="F134" si="16">IFERROR(ROUND(AVERAGE(K134:K138),2),"0")</f>
        <v>0</v>
      </c>
      <c r="G134" s="153">
        <f>ROUND(E134*F134,2)</f>
        <v>0</v>
      </c>
      <c r="H134" s="153">
        <f>ROUND(G134*$D$7,2)</f>
        <v>0</v>
      </c>
      <c r="I134" s="156"/>
      <c r="J134" s="42"/>
      <c r="K134" s="39"/>
    </row>
    <row r="135" spans="1:11" x14ac:dyDescent="0.2">
      <c r="A135" s="151"/>
      <c r="B135" s="160"/>
      <c r="C135" s="33" t="s">
        <v>108</v>
      </c>
      <c r="D135" s="163"/>
      <c r="E135" s="166"/>
      <c r="F135" s="154"/>
      <c r="G135" s="154"/>
      <c r="H135" s="154"/>
      <c r="I135" s="157"/>
      <c r="J135" s="42"/>
      <c r="K135" s="39"/>
    </row>
    <row r="136" spans="1:11" x14ac:dyDescent="0.2">
      <c r="A136" s="151"/>
      <c r="B136" s="160"/>
      <c r="C136" s="33" t="s">
        <v>108</v>
      </c>
      <c r="D136" s="163"/>
      <c r="E136" s="166"/>
      <c r="F136" s="154"/>
      <c r="G136" s="154"/>
      <c r="H136" s="154"/>
      <c r="I136" s="157"/>
      <c r="J136" s="42"/>
      <c r="K136" s="39"/>
    </row>
    <row r="137" spans="1:11" x14ac:dyDescent="0.2">
      <c r="A137" s="151"/>
      <c r="B137" s="160"/>
      <c r="C137" s="33" t="s">
        <v>108</v>
      </c>
      <c r="D137" s="163"/>
      <c r="E137" s="166"/>
      <c r="F137" s="154"/>
      <c r="G137" s="154"/>
      <c r="H137" s="154"/>
      <c r="I137" s="157"/>
      <c r="J137" s="42"/>
      <c r="K137" s="39"/>
    </row>
    <row r="138" spans="1:11" x14ac:dyDescent="0.2">
      <c r="A138" s="152"/>
      <c r="B138" s="161"/>
      <c r="C138" s="33" t="s">
        <v>108</v>
      </c>
      <c r="D138" s="164"/>
      <c r="E138" s="167"/>
      <c r="F138" s="155"/>
      <c r="G138" s="155"/>
      <c r="H138" s="155"/>
      <c r="I138" s="158"/>
      <c r="J138" s="42"/>
      <c r="K138" s="39"/>
    </row>
    <row r="139" spans="1:11" x14ac:dyDescent="0.2">
      <c r="A139" s="150" t="s">
        <v>182</v>
      </c>
      <c r="B139" s="159" t="s">
        <v>107</v>
      </c>
      <c r="C139" s="33" t="s">
        <v>108</v>
      </c>
      <c r="D139" s="162" t="s">
        <v>5</v>
      </c>
      <c r="E139" s="165"/>
      <c r="F139" s="153" t="str">
        <f t="shared" ref="F139" si="17">IFERROR(ROUND(AVERAGE(K139:K143),2),"0")</f>
        <v>0</v>
      </c>
      <c r="G139" s="153">
        <f>ROUND(E139*F139,2)</f>
        <v>0</v>
      </c>
      <c r="H139" s="153">
        <f>ROUND(G139*$D$7,2)</f>
        <v>0</v>
      </c>
      <c r="I139" s="156"/>
      <c r="J139" s="42"/>
      <c r="K139" s="39"/>
    </row>
    <row r="140" spans="1:11" x14ac:dyDescent="0.2">
      <c r="A140" s="151"/>
      <c r="B140" s="160"/>
      <c r="C140" s="33" t="s">
        <v>108</v>
      </c>
      <c r="D140" s="163"/>
      <c r="E140" s="166"/>
      <c r="F140" s="154"/>
      <c r="G140" s="154"/>
      <c r="H140" s="154"/>
      <c r="I140" s="157"/>
      <c r="J140" s="42"/>
      <c r="K140" s="39"/>
    </row>
    <row r="141" spans="1:11" x14ac:dyDescent="0.2">
      <c r="A141" s="151"/>
      <c r="B141" s="160"/>
      <c r="C141" s="33" t="s">
        <v>108</v>
      </c>
      <c r="D141" s="163"/>
      <c r="E141" s="166"/>
      <c r="F141" s="154"/>
      <c r="G141" s="154"/>
      <c r="H141" s="154"/>
      <c r="I141" s="157"/>
      <c r="J141" s="42"/>
      <c r="K141" s="39"/>
    </row>
    <row r="142" spans="1:11" x14ac:dyDescent="0.2">
      <c r="A142" s="151"/>
      <c r="B142" s="160"/>
      <c r="C142" s="33" t="s">
        <v>108</v>
      </c>
      <c r="D142" s="163"/>
      <c r="E142" s="166"/>
      <c r="F142" s="154"/>
      <c r="G142" s="154"/>
      <c r="H142" s="154"/>
      <c r="I142" s="157"/>
      <c r="J142" s="42"/>
      <c r="K142" s="39"/>
    </row>
    <row r="143" spans="1:11" x14ac:dyDescent="0.2">
      <c r="A143" s="152"/>
      <c r="B143" s="161"/>
      <c r="C143" s="33" t="s">
        <v>108</v>
      </c>
      <c r="D143" s="164"/>
      <c r="E143" s="167"/>
      <c r="F143" s="155"/>
      <c r="G143" s="155"/>
      <c r="H143" s="155"/>
      <c r="I143" s="158"/>
      <c r="J143" s="42"/>
      <c r="K143" s="39"/>
    </row>
    <row r="144" spans="1:11" x14ac:dyDescent="0.2">
      <c r="A144" s="150" t="s">
        <v>183</v>
      </c>
      <c r="B144" s="159" t="s">
        <v>107</v>
      </c>
      <c r="C144" s="33" t="s">
        <v>108</v>
      </c>
      <c r="D144" s="162" t="s">
        <v>5</v>
      </c>
      <c r="E144" s="165"/>
      <c r="F144" s="153" t="str">
        <f t="shared" ref="F144" si="18">IFERROR(ROUND(AVERAGE(K144:K148),2),"0")</f>
        <v>0</v>
      </c>
      <c r="G144" s="153">
        <f>ROUND(E144*F144,2)</f>
        <v>0</v>
      </c>
      <c r="H144" s="153">
        <f>ROUND(G144*$D$7,2)</f>
        <v>0</v>
      </c>
      <c r="I144" s="156"/>
      <c r="J144" s="42"/>
      <c r="K144" s="39"/>
    </row>
    <row r="145" spans="1:11" x14ac:dyDescent="0.2">
      <c r="A145" s="151"/>
      <c r="B145" s="160"/>
      <c r="C145" s="33" t="s">
        <v>108</v>
      </c>
      <c r="D145" s="163"/>
      <c r="E145" s="166"/>
      <c r="F145" s="154"/>
      <c r="G145" s="154"/>
      <c r="H145" s="154"/>
      <c r="I145" s="157"/>
      <c r="J145" s="42"/>
      <c r="K145" s="39"/>
    </row>
    <row r="146" spans="1:11" x14ac:dyDescent="0.2">
      <c r="A146" s="151"/>
      <c r="B146" s="160"/>
      <c r="C146" s="33" t="s">
        <v>108</v>
      </c>
      <c r="D146" s="163"/>
      <c r="E146" s="166"/>
      <c r="F146" s="154"/>
      <c r="G146" s="154"/>
      <c r="H146" s="154"/>
      <c r="I146" s="157"/>
      <c r="J146" s="42"/>
      <c r="K146" s="39"/>
    </row>
    <row r="147" spans="1:11" x14ac:dyDescent="0.2">
      <c r="A147" s="151"/>
      <c r="B147" s="160"/>
      <c r="C147" s="33" t="s">
        <v>108</v>
      </c>
      <c r="D147" s="163"/>
      <c r="E147" s="166"/>
      <c r="F147" s="154"/>
      <c r="G147" s="154"/>
      <c r="H147" s="154"/>
      <c r="I147" s="157"/>
      <c r="J147" s="42"/>
      <c r="K147" s="39"/>
    </row>
    <row r="148" spans="1:11" x14ac:dyDescent="0.2">
      <c r="A148" s="152"/>
      <c r="B148" s="161"/>
      <c r="C148" s="33" t="s">
        <v>108</v>
      </c>
      <c r="D148" s="164"/>
      <c r="E148" s="167"/>
      <c r="F148" s="155"/>
      <c r="G148" s="155"/>
      <c r="H148" s="155"/>
      <c r="I148" s="158"/>
      <c r="J148" s="42"/>
      <c r="K148" s="39"/>
    </row>
    <row r="149" spans="1:11" x14ac:dyDescent="0.2">
      <c r="A149" s="150" t="s">
        <v>184</v>
      </c>
      <c r="B149" s="159" t="s">
        <v>107</v>
      </c>
      <c r="C149" s="33" t="s">
        <v>108</v>
      </c>
      <c r="D149" s="162" t="s">
        <v>5</v>
      </c>
      <c r="E149" s="165"/>
      <c r="F149" s="153" t="str">
        <f t="shared" ref="F149" si="19">IFERROR(ROUND(AVERAGE(K149:K153),2),"0")</f>
        <v>0</v>
      </c>
      <c r="G149" s="153">
        <f>ROUND(E149*F149,2)</f>
        <v>0</v>
      </c>
      <c r="H149" s="153">
        <f>ROUND(G149*$D$7,2)</f>
        <v>0</v>
      </c>
      <c r="I149" s="156"/>
      <c r="J149" s="42"/>
      <c r="K149" s="39"/>
    </row>
    <row r="150" spans="1:11" x14ac:dyDescent="0.2">
      <c r="A150" s="151"/>
      <c r="B150" s="160"/>
      <c r="C150" s="33" t="s">
        <v>108</v>
      </c>
      <c r="D150" s="163"/>
      <c r="E150" s="166"/>
      <c r="F150" s="154"/>
      <c r="G150" s="154"/>
      <c r="H150" s="154"/>
      <c r="I150" s="157"/>
      <c r="J150" s="42"/>
      <c r="K150" s="39"/>
    </row>
    <row r="151" spans="1:11" x14ac:dyDescent="0.2">
      <c r="A151" s="151"/>
      <c r="B151" s="160"/>
      <c r="C151" s="33" t="s">
        <v>108</v>
      </c>
      <c r="D151" s="163"/>
      <c r="E151" s="166"/>
      <c r="F151" s="154"/>
      <c r="G151" s="154"/>
      <c r="H151" s="154"/>
      <c r="I151" s="157"/>
      <c r="J151" s="42"/>
      <c r="K151" s="39"/>
    </row>
    <row r="152" spans="1:11" x14ac:dyDescent="0.2">
      <c r="A152" s="151"/>
      <c r="B152" s="160"/>
      <c r="C152" s="33" t="s">
        <v>108</v>
      </c>
      <c r="D152" s="163"/>
      <c r="E152" s="166"/>
      <c r="F152" s="154"/>
      <c r="G152" s="154"/>
      <c r="H152" s="154"/>
      <c r="I152" s="157"/>
      <c r="J152" s="42"/>
      <c r="K152" s="39"/>
    </row>
    <row r="153" spans="1:11" x14ac:dyDescent="0.2">
      <c r="A153" s="152"/>
      <c r="B153" s="161"/>
      <c r="C153" s="33" t="s">
        <v>108</v>
      </c>
      <c r="D153" s="164"/>
      <c r="E153" s="167"/>
      <c r="F153" s="155"/>
      <c r="G153" s="155"/>
      <c r="H153" s="155"/>
      <c r="I153" s="158"/>
      <c r="J153" s="42"/>
      <c r="K153" s="39"/>
    </row>
    <row r="154" spans="1:11" x14ac:dyDescent="0.2">
      <c r="A154" s="150" t="s">
        <v>185</v>
      </c>
      <c r="B154" s="159" t="s">
        <v>107</v>
      </c>
      <c r="C154" s="33" t="s">
        <v>108</v>
      </c>
      <c r="D154" s="162" t="s">
        <v>5</v>
      </c>
      <c r="E154" s="165"/>
      <c r="F154" s="153" t="str">
        <f t="shared" ref="F154" si="20">IFERROR(ROUND(AVERAGE(K154:K158),2),"0")</f>
        <v>0</v>
      </c>
      <c r="G154" s="153">
        <f>ROUND(E154*F154,2)</f>
        <v>0</v>
      </c>
      <c r="H154" s="153">
        <f>ROUND(G154*$D$7,2)</f>
        <v>0</v>
      </c>
      <c r="I154" s="156"/>
      <c r="J154" s="42"/>
      <c r="K154" s="39"/>
    </row>
    <row r="155" spans="1:11" x14ac:dyDescent="0.2">
      <c r="A155" s="151"/>
      <c r="B155" s="160"/>
      <c r="C155" s="33" t="s">
        <v>108</v>
      </c>
      <c r="D155" s="163"/>
      <c r="E155" s="166"/>
      <c r="F155" s="154"/>
      <c r="G155" s="154"/>
      <c r="H155" s="154"/>
      <c r="I155" s="157"/>
      <c r="J155" s="42"/>
      <c r="K155" s="39"/>
    </row>
    <row r="156" spans="1:11" x14ac:dyDescent="0.2">
      <c r="A156" s="151"/>
      <c r="B156" s="160"/>
      <c r="C156" s="33" t="s">
        <v>108</v>
      </c>
      <c r="D156" s="163"/>
      <c r="E156" s="166"/>
      <c r="F156" s="154"/>
      <c r="G156" s="154"/>
      <c r="H156" s="154"/>
      <c r="I156" s="157"/>
      <c r="J156" s="42"/>
      <c r="K156" s="39"/>
    </row>
    <row r="157" spans="1:11" x14ac:dyDescent="0.2">
      <c r="A157" s="151"/>
      <c r="B157" s="160"/>
      <c r="C157" s="33" t="s">
        <v>108</v>
      </c>
      <c r="D157" s="163"/>
      <c r="E157" s="166"/>
      <c r="F157" s="154"/>
      <c r="G157" s="154"/>
      <c r="H157" s="154"/>
      <c r="I157" s="157"/>
      <c r="J157" s="42"/>
      <c r="K157" s="39"/>
    </row>
    <row r="158" spans="1:11" x14ac:dyDescent="0.2">
      <c r="A158" s="152"/>
      <c r="B158" s="161"/>
      <c r="C158" s="33" t="s">
        <v>108</v>
      </c>
      <c r="D158" s="164"/>
      <c r="E158" s="167"/>
      <c r="F158" s="155"/>
      <c r="G158" s="155"/>
      <c r="H158" s="155"/>
      <c r="I158" s="158"/>
      <c r="J158" s="42"/>
      <c r="K158" s="39"/>
    </row>
    <row r="159" spans="1:11" x14ac:dyDescent="0.2">
      <c r="A159" s="150" t="s">
        <v>186</v>
      </c>
      <c r="B159" s="159" t="s">
        <v>107</v>
      </c>
      <c r="C159" s="33" t="s">
        <v>108</v>
      </c>
      <c r="D159" s="162" t="s">
        <v>5</v>
      </c>
      <c r="E159" s="165"/>
      <c r="F159" s="153" t="str">
        <f t="shared" ref="F159" si="21">IFERROR(ROUND(AVERAGE(K159:K163),2),"0")</f>
        <v>0</v>
      </c>
      <c r="G159" s="153">
        <f>ROUND(E159*F159,2)</f>
        <v>0</v>
      </c>
      <c r="H159" s="153">
        <f>ROUND(G159*$D$7,2)</f>
        <v>0</v>
      </c>
      <c r="I159" s="156"/>
      <c r="J159" s="42"/>
      <c r="K159" s="39"/>
    </row>
    <row r="160" spans="1:11" x14ac:dyDescent="0.2">
      <c r="A160" s="151"/>
      <c r="B160" s="160"/>
      <c r="C160" s="33" t="s">
        <v>108</v>
      </c>
      <c r="D160" s="163"/>
      <c r="E160" s="166"/>
      <c r="F160" s="154"/>
      <c r="G160" s="154"/>
      <c r="H160" s="154"/>
      <c r="I160" s="157"/>
      <c r="J160" s="42"/>
      <c r="K160" s="39"/>
    </row>
    <row r="161" spans="1:11" x14ac:dyDescent="0.2">
      <c r="A161" s="151"/>
      <c r="B161" s="160"/>
      <c r="C161" s="33" t="s">
        <v>108</v>
      </c>
      <c r="D161" s="163"/>
      <c r="E161" s="166"/>
      <c r="F161" s="154"/>
      <c r="G161" s="154"/>
      <c r="H161" s="154"/>
      <c r="I161" s="157"/>
      <c r="J161" s="42"/>
      <c r="K161" s="39"/>
    </row>
    <row r="162" spans="1:11" x14ac:dyDescent="0.2">
      <c r="A162" s="151"/>
      <c r="B162" s="160"/>
      <c r="C162" s="33" t="s">
        <v>108</v>
      </c>
      <c r="D162" s="163"/>
      <c r="E162" s="166"/>
      <c r="F162" s="154"/>
      <c r="G162" s="154"/>
      <c r="H162" s="154"/>
      <c r="I162" s="157"/>
      <c r="J162" s="42"/>
      <c r="K162" s="39"/>
    </row>
    <row r="163" spans="1:11" x14ac:dyDescent="0.2">
      <c r="A163" s="152"/>
      <c r="B163" s="161"/>
      <c r="C163" s="33" t="s">
        <v>108</v>
      </c>
      <c r="D163" s="164"/>
      <c r="E163" s="167"/>
      <c r="F163" s="155"/>
      <c r="G163" s="155"/>
      <c r="H163" s="155"/>
      <c r="I163" s="158"/>
      <c r="J163" s="42"/>
      <c r="K163" s="39"/>
    </row>
    <row r="164" spans="1:11" ht="12.75" customHeight="1" x14ac:dyDescent="0.2">
      <c r="A164" s="34" t="s">
        <v>93</v>
      </c>
      <c r="B164" s="174" t="s">
        <v>80</v>
      </c>
      <c r="C164" s="175"/>
      <c r="D164" s="175"/>
      <c r="E164" s="175"/>
      <c r="F164" s="176"/>
      <c r="G164" s="97">
        <f>SUM(G165,G172,G179,G186,G193,G200,G207,G214,G221,G228)</f>
        <v>0</v>
      </c>
      <c r="H164" s="97">
        <f>SUM(H165,H172,H179,H186,H193,H200,H207,H214,H221,H228)</f>
        <v>0</v>
      </c>
      <c r="I164" s="41"/>
      <c r="J164" s="28"/>
    </row>
    <row r="165" spans="1:11" ht="12.75" customHeight="1" x14ac:dyDescent="0.2">
      <c r="A165" s="168" t="s">
        <v>94</v>
      </c>
      <c r="B165" s="171" t="s">
        <v>144</v>
      </c>
      <c r="C165" s="103" t="s">
        <v>145</v>
      </c>
      <c r="D165" s="105"/>
      <c r="E165" s="106"/>
      <c r="F165" s="100"/>
      <c r="G165" s="98">
        <f>SUM(G166:G171)</f>
        <v>0</v>
      </c>
      <c r="H165" s="98">
        <f>ROUND(G165*$D$7,2)</f>
        <v>0</v>
      </c>
      <c r="I165" s="171"/>
    </row>
    <row r="166" spans="1:11" x14ac:dyDescent="0.2">
      <c r="A166" s="169"/>
      <c r="B166" s="172"/>
      <c r="C166" s="104" t="s">
        <v>146</v>
      </c>
      <c r="D166" s="43"/>
      <c r="E166" s="44"/>
      <c r="F166" s="39"/>
      <c r="G166" s="100">
        <f t="shared" ref="G166:G171" si="22">ROUND(E166*F166,2)</f>
        <v>0</v>
      </c>
      <c r="H166" s="45"/>
      <c r="I166" s="172"/>
    </row>
    <row r="167" spans="1:11" ht="13.5" customHeight="1" x14ac:dyDescent="0.2">
      <c r="A167" s="169"/>
      <c r="B167" s="172"/>
      <c r="C167" s="104" t="s">
        <v>147</v>
      </c>
      <c r="D167" s="43"/>
      <c r="E167" s="44"/>
      <c r="F167" s="39"/>
      <c r="G167" s="100">
        <f t="shared" si="22"/>
        <v>0</v>
      </c>
      <c r="H167" s="45"/>
      <c r="I167" s="172"/>
    </row>
    <row r="168" spans="1:11" x14ac:dyDescent="0.2">
      <c r="A168" s="169"/>
      <c r="B168" s="172"/>
      <c r="C168" s="104" t="s">
        <v>148</v>
      </c>
      <c r="D168" s="43"/>
      <c r="E168" s="44"/>
      <c r="F168" s="39"/>
      <c r="G168" s="100">
        <f t="shared" si="22"/>
        <v>0</v>
      </c>
      <c r="H168" s="45"/>
      <c r="I168" s="172"/>
    </row>
    <row r="169" spans="1:11" x14ac:dyDescent="0.2">
      <c r="A169" s="169"/>
      <c r="B169" s="172"/>
      <c r="C169" s="104" t="s">
        <v>149</v>
      </c>
      <c r="D169" s="43"/>
      <c r="E169" s="44"/>
      <c r="F169" s="39"/>
      <c r="G169" s="100">
        <f t="shared" si="22"/>
        <v>0</v>
      </c>
      <c r="H169" s="45"/>
      <c r="I169" s="172"/>
    </row>
    <row r="170" spans="1:11" x14ac:dyDescent="0.2">
      <c r="A170" s="169"/>
      <c r="B170" s="172"/>
      <c r="C170" s="45" t="s">
        <v>150</v>
      </c>
      <c r="D170" s="43"/>
      <c r="E170" s="44"/>
      <c r="F170" s="39"/>
      <c r="G170" s="100">
        <f t="shared" si="22"/>
        <v>0</v>
      </c>
      <c r="H170" s="45"/>
      <c r="I170" s="172"/>
    </row>
    <row r="171" spans="1:11" x14ac:dyDescent="0.2">
      <c r="A171" s="170"/>
      <c r="B171" s="173"/>
      <c r="C171" s="45" t="s">
        <v>150</v>
      </c>
      <c r="D171" s="43"/>
      <c r="E171" s="44"/>
      <c r="F171" s="39"/>
      <c r="G171" s="100">
        <f t="shared" si="22"/>
        <v>0</v>
      </c>
      <c r="H171" s="45"/>
      <c r="I171" s="173"/>
    </row>
    <row r="172" spans="1:11" ht="12.75" customHeight="1" x14ac:dyDescent="0.2">
      <c r="A172" s="168" t="s">
        <v>95</v>
      </c>
      <c r="B172" s="171" t="s">
        <v>144</v>
      </c>
      <c r="C172" s="103" t="s">
        <v>145</v>
      </c>
      <c r="D172" s="105"/>
      <c r="E172" s="106"/>
      <c r="F172" s="100"/>
      <c r="G172" s="98">
        <f>SUM(G173:G178)</f>
        <v>0</v>
      </c>
      <c r="H172" s="98">
        <f>ROUND(G172*$D$7,2)</f>
        <v>0</v>
      </c>
      <c r="I172" s="171"/>
    </row>
    <row r="173" spans="1:11" x14ac:dyDescent="0.2">
      <c r="A173" s="169"/>
      <c r="B173" s="172"/>
      <c r="C173" s="104" t="s">
        <v>146</v>
      </c>
      <c r="D173" s="43"/>
      <c r="E173" s="44"/>
      <c r="F173" s="39"/>
      <c r="G173" s="100">
        <f t="shared" ref="G173:G178" si="23">ROUND(E173*F173,2)</f>
        <v>0</v>
      </c>
      <c r="H173" s="45"/>
      <c r="I173" s="172"/>
    </row>
    <row r="174" spans="1:11" x14ac:dyDescent="0.2">
      <c r="A174" s="169"/>
      <c r="B174" s="172"/>
      <c r="C174" s="104" t="s">
        <v>147</v>
      </c>
      <c r="D174" s="43"/>
      <c r="E174" s="44"/>
      <c r="F174" s="39"/>
      <c r="G174" s="100">
        <f t="shared" si="23"/>
        <v>0</v>
      </c>
      <c r="H174" s="45"/>
      <c r="I174" s="172"/>
    </row>
    <row r="175" spans="1:11" x14ac:dyDescent="0.2">
      <c r="A175" s="169"/>
      <c r="B175" s="172"/>
      <c r="C175" s="104" t="s">
        <v>148</v>
      </c>
      <c r="D175" s="43"/>
      <c r="E175" s="44"/>
      <c r="F175" s="39"/>
      <c r="G175" s="100">
        <f t="shared" si="23"/>
        <v>0</v>
      </c>
      <c r="H175" s="45"/>
      <c r="I175" s="172"/>
    </row>
    <row r="176" spans="1:11" x14ac:dyDescent="0.2">
      <c r="A176" s="169"/>
      <c r="B176" s="172"/>
      <c r="C176" s="104" t="s">
        <v>149</v>
      </c>
      <c r="D176" s="43"/>
      <c r="E176" s="44"/>
      <c r="F176" s="39"/>
      <c r="G176" s="100">
        <f t="shared" si="23"/>
        <v>0</v>
      </c>
      <c r="H176" s="45"/>
      <c r="I176" s="172"/>
    </row>
    <row r="177" spans="1:9" x14ac:dyDescent="0.2">
      <c r="A177" s="169"/>
      <c r="B177" s="172"/>
      <c r="C177" s="45" t="s">
        <v>150</v>
      </c>
      <c r="D177" s="43"/>
      <c r="E177" s="44"/>
      <c r="F177" s="39"/>
      <c r="G177" s="100">
        <f t="shared" si="23"/>
        <v>0</v>
      </c>
      <c r="H177" s="45"/>
      <c r="I177" s="172"/>
    </row>
    <row r="178" spans="1:9" x14ac:dyDescent="0.2">
      <c r="A178" s="170"/>
      <c r="B178" s="173"/>
      <c r="C178" s="45" t="s">
        <v>150</v>
      </c>
      <c r="D178" s="43"/>
      <c r="E178" s="44"/>
      <c r="F178" s="39"/>
      <c r="G178" s="100">
        <f t="shared" si="23"/>
        <v>0</v>
      </c>
      <c r="H178" s="45"/>
      <c r="I178" s="173"/>
    </row>
    <row r="179" spans="1:9" ht="12.75" customHeight="1" x14ac:dyDescent="0.2">
      <c r="A179" s="168" t="s">
        <v>96</v>
      </c>
      <c r="B179" s="171" t="s">
        <v>144</v>
      </c>
      <c r="C179" s="103" t="s">
        <v>145</v>
      </c>
      <c r="D179" s="105"/>
      <c r="E179" s="106"/>
      <c r="F179" s="100"/>
      <c r="G179" s="98">
        <f>SUM(G180:G185)</f>
        <v>0</v>
      </c>
      <c r="H179" s="98">
        <f>ROUND(G179*$D$7,2)</f>
        <v>0</v>
      </c>
      <c r="I179" s="171"/>
    </row>
    <row r="180" spans="1:9" x14ac:dyDescent="0.2">
      <c r="A180" s="169"/>
      <c r="B180" s="172"/>
      <c r="C180" s="104" t="s">
        <v>146</v>
      </c>
      <c r="D180" s="43"/>
      <c r="E180" s="44"/>
      <c r="F180" s="39"/>
      <c r="G180" s="100">
        <f t="shared" ref="G180:G185" si="24">ROUND(E180*F180,2)</f>
        <v>0</v>
      </c>
      <c r="H180" s="45"/>
      <c r="I180" s="172"/>
    </row>
    <row r="181" spans="1:9" x14ac:dyDescent="0.2">
      <c r="A181" s="169"/>
      <c r="B181" s="172"/>
      <c r="C181" s="104" t="s">
        <v>147</v>
      </c>
      <c r="D181" s="43"/>
      <c r="E181" s="44"/>
      <c r="F181" s="39"/>
      <c r="G181" s="100">
        <f t="shared" si="24"/>
        <v>0</v>
      </c>
      <c r="H181" s="45"/>
      <c r="I181" s="172"/>
    </row>
    <row r="182" spans="1:9" x14ac:dyDescent="0.2">
      <c r="A182" s="169"/>
      <c r="B182" s="172"/>
      <c r="C182" s="104" t="s">
        <v>148</v>
      </c>
      <c r="D182" s="43"/>
      <c r="E182" s="44"/>
      <c r="F182" s="39"/>
      <c r="G182" s="100">
        <f t="shared" si="24"/>
        <v>0</v>
      </c>
      <c r="H182" s="45"/>
      <c r="I182" s="172"/>
    </row>
    <row r="183" spans="1:9" x14ac:dyDescent="0.2">
      <c r="A183" s="169"/>
      <c r="B183" s="172"/>
      <c r="C183" s="104" t="s">
        <v>149</v>
      </c>
      <c r="D183" s="43"/>
      <c r="E183" s="44"/>
      <c r="F183" s="39"/>
      <c r="G183" s="100">
        <f t="shared" si="24"/>
        <v>0</v>
      </c>
      <c r="H183" s="45"/>
      <c r="I183" s="172"/>
    </row>
    <row r="184" spans="1:9" x14ac:dyDescent="0.2">
      <c r="A184" s="169"/>
      <c r="B184" s="172"/>
      <c r="C184" s="45" t="s">
        <v>150</v>
      </c>
      <c r="D184" s="43"/>
      <c r="E184" s="44"/>
      <c r="F184" s="39"/>
      <c r="G184" s="100">
        <f t="shared" si="24"/>
        <v>0</v>
      </c>
      <c r="H184" s="45"/>
      <c r="I184" s="172"/>
    </row>
    <row r="185" spans="1:9" x14ac:dyDescent="0.2">
      <c r="A185" s="170"/>
      <c r="B185" s="173"/>
      <c r="C185" s="45" t="s">
        <v>150</v>
      </c>
      <c r="D185" s="43"/>
      <c r="E185" s="44"/>
      <c r="F185" s="39"/>
      <c r="G185" s="100">
        <f t="shared" si="24"/>
        <v>0</v>
      </c>
      <c r="H185" s="45"/>
      <c r="I185" s="173"/>
    </row>
    <row r="186" spans="1:9" ht="12.75" customHeight="1" x14ac:dyDescent="0.2">
      <c r="A186" s="168" t="s">
        <v>97</v>
      </c>
      <c r="B186" s="171" t="s">
        <v>144</v>
      </c>
      <c r="C186" s="103" t="s">
        <v>145</v>
      </c>
      <c r="D186" s="105"/>
      <c r="E186" s="106"/>
      <c r="F186" s="100"/>
      <c r="G186" s="98">
        <f>SUM(G187:G192)</f>
        <v>0</v>
      </c>
      <c r="H186" s="98">
        <f>ROUND(G186*$D$7,2)</f>
        <v>0</v>
      </c>
      <c r="I186" s="171"/>
    </row>
    <row r="187" spans="1:9" ht="12.75" customHeight="1" x14ac:dyDescent="0.2">
      <c r="A187" s="169"/>
      <c r="B187" s="172"/>
      <c r="C187" s="104" t="s">
        <v>146</v>
      </c>
      <c r="D187" s="43"/>
      <c r="E187" s="44"/>
      <c r="F187" s="39"/>
      <c r="G187" s="100">
        <f t="shared" ref="G187:G192" si="25">ROUND(E187*F187,2)</f>
        <v>0</v>
      </c>
      <c r="H187" s="45"/>
      <c r="I187" s="172"/>
    </row>
    <row r="188" spans="1:9" ht="12.75" customHeight="1" x14ac:dyDescent="0.2">
      <c r="A188" s="169"/>
      <c r="B188" s="172"/>
      <c r="C188" s="104" t="s">
        <v>147</v>
      </c>
      <c r="D188" s="43"/>
      <c r="E188" s="44"/>
      <c r="F188" s="39"/>
      <c r="G188" s="100">
        <f t="shared" si="25"/>
        <v>0</v>
      </c>
      <c r="H188" s="45"/>
      <c r="I188" s="172"/>
    </row>
    <row r="189" spans="1:9" ht="12.75" customHeight="1" x14ac:dyDescent="0.2">
      <c r="A189" s="169"/>
      <c r="B189" s="172"/>
      <c r="C189" s="104" t="s">
        <v>148</v>
      </c>
      <c r="D189" s="43"/>
      <c r="E189" s="44"/>
      <c r="F189" s="39"/>
      <c r="G189" s="100">
        <f t="shared" si="25"/>
        <v>0</v>
      </c>
      <c r="H189" s="45"/>
      <c r="I189" s="172"/>
    </row>
    <row r="190" spans="1:9" ht="12.75" customHeight="1" x14ac:dyDescent="0.2">
      <c r="A190" s="169"/>
      <c r="B190" s="172"/>
      <c r="C190" s="104" t="s">
        <v>149</v>
      </c>
      <c r="D190" s="43"/>
      <c r="E190" s="44"/>
      <c r="F190" s="39"/>
      <c r="G190" s="100">
        <f t="shared" si="25"/>
        <v>0</v>
      </c>
      <c r="H190" s="45"/>
      <c r="I190" s="172"/>
    </row>
    <row r="191" spans="1:9" ht="12.75" customHeight="1" x14ac:dyDescent="0.2">
      <c r="A191" s="169"/>
      <c r="B191" s="172"/>
      <c r="C191" s="45" t="s">
        <v>150</v>
      </c>
      <c r="D191" s="43"/>
      <c r="E191" s="44"/>
      <c r="F191" s="39"/>
      <c r="G191" s="100">
        <f t="shared" si="25"/>
        <v>0</v>
      </c>
      <c r="H191" s="45"/>
      <c r="I191" s="172"/>
    </row>
    <row r="192" spans="1:9" ht="12.75" customHeight="1" x14ac:dyDescent="0.2">
      <c r="A192" s="170"/>
      <c r="B192" s="173"/>
      <c r="C192" s="45" t="s">
        <v>150</v>
      </c>
      <c r="D192" s="43"/>
      <c r="E192" s="44"/>
      <c r="F192" s="39"/>
      <c r="G192" s="100">
        <f t="shared" si="25"/>
        <v>0</v>
      </c>
      <c r="H192" s="45"/>
      <c r="I192" s="173"/>
    </row>
    <row r="193" spans="1:9" ht="12.75" customHeight="1" x14ac:dyDescent="0.2">
      <c r="A193" s="168" t="s">
        <v>98</v>
      </c>
      <c r="B193" s="171" t="s">
        <v>144</v>
      </c>
      <c r="C193" s="103" t="s">
        <v>145</v>
      </c>
      <c r="D193" s="105"/>
      <c r="E193" s="106"/>
      <c r="F193" s="100"/>
      <c r="G193" s="98">
        <f>SUM(G194:G199)</f>
        <v>0</v>
      </c>
      <c r="H193" s="98">
        <f>ROUND(G193*$D$7,2)</f>
        <v>0</v>
      </c>
      <c r="I193" s="171"/>
    </row>
    <row r="194" spans="1:9" ht="12.75" customHeight="1" x14ac:dyDescent="0.2">
      <c r="A194" s="169"/>
      <c r="B194" s="172"/>
      <c r="C194" s="104" t="s">
        <v>146</v>
      </c>
      <c r="D194" s="43"/>
      <c r="E194" s="44"/>
      <c r="F194" s="39"/>
      <c r="G194" s="100">
        <f t="shared" ref="G194:G199" si="26">ROUND(E194*F194,2)</f>
        <v>0</v>
      </c>
      <c r="H194" s="45"/>
      <c r="I194" s="172"/>
    </row>
    <row r="195" spans="1:9" ht="12.75" customHeight="1" x14ac:dyDescent="0.2">
      <c r="A195" s="169"/>
      <c r="B195" s="172"/>
      <c r="C195" s="104" t="s">
        <v>147</v>
      </c>
      <c r="D195" s="43"/>
      <c r="E195" s="44"/>
      <c r="F195" s="39"/>
      <c r="G195" s="100">
        <f t="shared" si="26"/>
        <v>0</v>
      </c>
      <c r="H195" s="45"/>
      <c r="I195" s="172"/>
    </row>
    <row r="196" spans="1:9" ht="12.75" customHeight="1" x14ac:dyDescent="0.2">
      <c r="A196" s="169"/>
      <c r="B196" s="172"/>
      <c r="C196" s="104" t="s">
        <v>148</v>
      </c>
      <c r="D196" s="43"/>
      <c r="E196" s="44"/>
      <c r="F196" s="39"/>
      <c r="G196" s="100">
        <f t="shared" si="26"/>
        <v>0</v>
      </c>
      <c r="H196" s="45"/>
      <c r="I196" s="172"/>
    </row>
    <row r="197" spans="1:9" ht="12.75" customHeight="1" x14ac:dyDescent="0.2">
      <c r="A197" s="169"/>
      <c r="B197" s="172"/>
      <c r="C197" s="104" t="s">
        <v>149</v>
      </c>
      <c r="D197" s="43"/>
      <c r="E197" s="44"/>
      <c r="F197" s="39"/>
      <c r="G197" s="100">
        <f t="shared" si="26"/>
        <v>0</v>
      </c>
      <c r="H197" s="45"/>
      <c r="I197" s="172"/>
    </row>
    <row r="198" spans="1:9" ht="12.75" customHeight="1" x14ac:dyDescent="0.2">
      <c r="A198" s="169"/>
      <c r="B198" s="172"/>
      <c r="C198" s="45" t="s">
        <v>150</v>
      </c>
      <c r="D198" s="43"/>
      <c r="E198" s="44"/>
      <c r="F198" s="39"/>
      <c r="G198" s="100">
        <f t="shared" si="26"/>
        <v>0</v>
      </c>
      <c r="H198" s="45"/>
      <c r="I198" s="172"/>
    </row>
    <row r="199" spans="1:9" ht="12.75" customHeight="1" x14ac:dyDescent="0.2">
      <c r="A199" s="170"/>
      <c r="B199" s="173"/>
      <c r="C199" s="45" t="s">
        <v>150</v>
      </c>
      <c r="D199" s="43"/>
      <c r="E199" s="44"/>
      <c r="F199" s="39"/>
      <c r="G199" s="100">
        <f t="shared" si="26"/>
        <v>0</v>
      </c>
      <c r="H199" s="45"/>
      <c r="I199" s="173"/>
    </row>
    <row r="200" spans="1:9" ht="12.75" customHeight="1" x14ac:dyDescent="0.2">
      <c r="A200" s="168" t="s">
        <v>200</v>
      </c>
      <c r="B200" s="171" t="s">
        <v>144</v>
      </c>
      <c r="C200" s="103" t="s">
        <v>145</v>
      </c>
      <c r="D200" s="105"/>
      <c r="E200" s="106"/>
      <c r="F200" s="100"/>
      <c r="G200" s="98">
        <f>SUM(G201:G206)</f>
        <v>0</v>
      </c>
      <c r="H200" s="98">
        <f>ROUND(G200*$D$7,2)</f>
        <v>0</v>
      </c>
      <c r="I200" s="171"/>
    </row>
    <row r="201" spans="1:9" ht="12.75" customHeight="1" x14ac:dyDescent="0.2">
      <c r="A201" s="169"/>
      <c r="B201" s="172"/>
      <c r="C201" s="104" t="s">
        <v>146</v>
      </c>
      <c r="D201" s="43"/>
      <c r="E201" s="44"/>
      <c r="F201" s="39"/>
      <c r="G201" s="100">
        <f t="shared" ref="G201:G206" si="27">ROUND(E201*F201,2)</f>
        <v>0</v>
      </c>
      <c r="H201" s="45"/>
      <c r="I201" s="172"/>
    </row>
    <row r="202" spans="1:9" ht="12.75" customHeight="1" x14ac:dyDescent="0.2">
      <c r="A202" s="169"/>
      <c r="B202" s="172"/>
      <c r="C202" s="104" t="s">
        <v>147</v>
      </c>
      <c r="D202" s="43"/>
      <c r="E202" s="44"/>
      <c r="F202" s="39"/>
      <c r="G202" s="100">
        <f t="shared" si="27"/>
        <v>0</v>
      </c>
      <c r="H202" s="45"/>
      <c r="I202" s="172"/>
    </row>
    <row r="203" spans="1:9" ht="12.75" customHeight="1" x14ac:dyDescent="0.2">
      <c r="A203" s="169"/>
      <c r="B203" s="172"/>
      <c r="C203" s="104" t="s">
        <v>148</v>
      </c>
      <c r="D203" s="43"/>
      <c r="E203" s="44"/>
      <c r="F203" s="39"/>
      <c r="G203" s="100">
        <f t="shared" si="27"/>
        <v>0</v>
      </c>
      <c r="H203" s="45"/>
      <c r="I203" s="172"/>
    </row>
    <row r="204" spans="1:9" ht="12.75" customHeight="1" x14ac:dyDescent="0.2">
      <c r="A204" s="169"/>
      <c r="B204" s="172"/>
      <c r="C204" s="104" t="s">
        <v>149</v>
      </c>
      <c r="D204" s="43"/>
      <c r="E204" s="44"/>
      <c r="F204" s="39"/>
      <c r="G204" s="100">
        <f t="shared" si="27"/>
        <v>0</v>
      </c>
      <c r="H204" s="45"/>
      <c r="I204" s="172"/>
    </row>
    <row r="205" spans="1:9" ht="12.75" customHeight="1" x14ac:dyDescent="0.2">
      <c r="A205" s="169"/>
      <c r="B205" s="172"/>
      <c r="C205" s="45" t="s">
        <v>150</v>
      </c>
      <c r="D205" s="43"/>
      <c r="E205" s="44"/>
      <c r="F205" s="39"/>
      <c r="G205" s="100">
        <f t="shared" si="27"/>
        <v>0</v>
      </c>
      <c r="H205" s="45"/>
      <c r="I205" s="172"/>
    </row>
    <row r="206" spans="1:9" ht="12.75" customHeight="1" x14ac:dyDescent="0.2">
      <c r="A206" s="170"/>
      <c r="B206" s="173"/>
      <c r="C206" s="45" t="s">
        <v>150</v>
      </c>
      <c r="D206" s="43"/>
      <c r="E206" s="44"/>
      <c r="F206" s="39"/>
      <c r="G206" s="100">
        <f t="shared" si="27"/>
        <v>0</v>
      </c>
      <c r="H206" s="45"/>
      <c r="I206" s="173"/>
    </row>
    <row r="207" spans="1:9" ht="12.75" customHeight="1" x14ac:dyDescent="0.2">
      <c r="A207" s="168" t="s">
        <v>201</v>
      </c>
      <c r="B207" s="171" t="s">
        <v>144</v>
      </c>
      <c r="C207" s="103" t="s">
        <v>145</v>
      </c>
      <c r="D207" s="105"/>
      <c r="E207" s="106"/>
      <c r="F207" s="100"/>
      <c r="G207" s="98">
        <f>SUM(G208:G213)</f>
        <v>0</v>
      </c>
      <c r="H207" s="98">
        <f>ROUND(G207*$D$7,2)</f>
        <v>0</v>
      </c>
      <c r="I207" s="171"/>
    </row>
    <row r="208" spans="1:9" ht="12.75" customHeight="1" x14ac:dyDescent="0.2">
      <c r="A208" s="169"/>
      <c r="B208" s="172"/>
      <c r="C208" s="104" t="s">
        <v>146</v>
      </c>
      <c r="D208" s="43"/>
      <c r="E208" s="44"/>
      <c r="F208" s="39"/>
      <c r="G208" s="100">
        <f t="shared" ref="G208:G213" si="28">ROUND(E208*F208,2)</f>
        <v>0</v>
      </c>
      <c r="H208" s="45"/>
      <c r="I208" s="172"/>
    </row>
    <row r="209" spans="1:9" ht="12.75" customHeight="1" x14ac:dyDescent="0.2">
      <c r="A209" s="169"/>
      <c r="B209" s="172"/>
      <c r="C209" s="104" t="s">
        <v>147</v>
      </c>
      <c r="D209" s="43"/>
      <c r="E209" s="44"/>
      <c r="F209" s="39"/>
      <c r="G209" s="100">
        <f t="shared" si="28"/>
        <v>0</v>
      </c>
      <c r="H209" s="45"/>
      <c r="I209" s="172"/>
    </row>
    <row r="210" spans="1:9" ht="12.75" customHeight="1" x14ac:dyDescent="0.2">
      <c r="A210" s="169"/>
      <c r="B210" s="172"/>
      <c r="C210" s="104" t="s">
        <v>148</v>
      </c>
      <c r="D210" s="43"/>
      <c r="E210" s="44"/>
      <c r="F210" s="39"/>
      <c r="G210" s="100">
        <f t="shared" si="28"/>
        <v>0</v>
      </c>
      <c r="H210" s="45"/>
      <c r="I210" s="172"/>
    </row>
    <row r="211" spans="1:9" ht="12.75" customHeight="1" x14ac:dyDescent="0.2">
      <c r="A211" s="169"/>
      <c r="B211" s="172"/>
      <c r="C211" s="104" t="s">
        <v>149</v>
      </c>
      <c r="D211" s="43"/>
      <c r="E211" s="44"/>
      <c r="F211" s="39"/>
      <c r="G211" s="100">
        <f t="shared" si="28"/>
        <v>0</v>
      </c>
      <c r="H211" s="45"/>
      <c r="I211" s="172"/>
    </row>
    <row r="212" spans="1:9" ht="12.75" customHeight="1" x14ac:dyDescent="0.2">
      <c r="A212" s="169"/>
      <c r="B212" s="172"/>
      <c r="C212" s="45" t="s">
        <v>150</v>
      </c>
      <c r="D212" s="43"/>
      <c r="E212" s="44"/>
      <c r="F212" s="39"/>
      <c r="G212" s="100">
        <f t="shared" si="28"/>
        <v>0</v>
      </c>
      <c r="H212" s="45"/>
      <c r="I212" s="172"/>
    </row>
    <row r="213" spans="1:9" ht="12.75" customHeight="1" x14ac:dyDescent="0.2">
      <c r="A213" s="170"/>
      <c r="B213" s="173"/>
      <c r="C213" s="45" t="s">
        <v>150</v>
      </c>
      <c r="D213" s="43"/>
      <c r="E213" s="44"/>
      <c r="F213" s="39"/>
      <c r="G213" s="100">
        <f t="shared" si="28"/>
        <v>0</v>
      </c>
      <c r="H213" s="45"/>
      <c r="I213" s="173"/>
    </row>
    <row r="214" spans="1:9" ht="12.75" customHeight="1" x14ac:dyDescent="0.2">
      <c r="A214" s="168" t="s">
        <v>202</v>
      </c>
      <c r="B214" s="171" t="s">
        <v>144</v>
      </c>
      <c r="C214" s="103" t="s">
        <v>145</v>
      </c>
      <c r="D214" s="105"/>
      <c r="E214" s="106"/>
      <c r="F214" s="100"/>
      <c r="G214" s="98">
        <f>SUM(G215:G220)</f>
        <v>0</v>
      </c>
      <c r="H214" s="98">
        <f>ROUND(G214*$D$7,2)</f>
        <v>0</v>
      </c>
      <c r="I214" s="171"/>
    </row>
    <row r="215" spans="1:9" ht="12.75" customHeight="1" x14ac:dyDescent="0.2">
      <c r="A215" s="169"/>
      <c r="B215" s="172"/>
      <c r="C215" s="104" t="s">
        <v>146</v>
      </c>
      <c r="D215" s="43"/>
      <c r="E215" s="44"/>
      <c r="F215" s="39"/>
      <c r="G215" s="100">
        <f t="shared" ref="G215:G220" si="29">ROUND(E215*F215,2)</f>
        <v>0</v>
      </c>
      <c r="H215" s="45"/>
      <c r="I215" s="172"/>
    </row>
    <row r="216" spans="1:9" ht="12.75" customHeight="1" x14ac:dyDescent="0.2">
      <c r="A216" s="169"/>
      <c r="B216" s="172"/>
      <c r="C216" s="104" t="s">
        <v>147</v>
      </c>
      <c r="D216" s="43"/>
      <c r="E216" s="44"/>
      <c r="F216" s="39"/>
      <c r="G216" s="100">
        <f t="shared" si="29"/>
        <v>0</v>
      </c>
      <c r="H216" s="45"/>
      <c r="I216" s="172"/>
    </row>
    <row r="217" spans="1:9" ht="12.75" customHeight="1" x14ac:dyDescent="0.2">
      <c r="A217" s="169"/>
      <c r="B217" s="172"/>
      <c r="C217" s="104" t="s">
        <v>148</v>
      </c>
      <c r="D217" s="43"/>
      <c r="E217" s="44"/>
      <c r="F217" s="39"/>
      <c r="G217" s="100">
        <f t="shared" si="29"/>
        <v>0</v>
      </c>
      <c r="H217" s="45"/>
      <c r="I217" s="172"/>
    </row>
    <row r="218" spans="1:9" ht="12.75" customHeight="1" x14ac:dyDescent="0.2">
      <c r="A218" s="169"/>
      <c r="B218" s="172"/>
      <c r="C218" s="104" t="s">
        <v>149</v>
      </c>
      <c r="D218" s="43"/>
      <c r="E218" s="44"/>
      <c r="F218" s="39"/>
      <c r="G218" s="100">
        <f t="shared" si="29"/>
        <v>0</v>
      </c>
      <c r="H218" s="45"/>
      <c r="I218" s="172"/>
    </row>
    <row r="219" spans="1:9" ht="12.75" customHeight="1" x14ac:dyDescent="0.2">
      <c r="A219" s="169"/>
      <c r="B219" s="172"/>
      <c r="C219" s="45" t="s">
        <v>150</v>
      </c>
      <c r="D219" s="43"/>
      <c r="E219" s="44"/>
      <c r="F219" s="39"/>
      <c r="G219" s="100">
        <f t="shared" si="29"/>
        <v>0</v>
      </c>
      <c r="H219" s="45"/>
      <c r="I219" s="172"/>
    </row>
    <row r="220" spans="1:9" ht="12.75" customHeight="1" x14ac:dyDescent="0.2">
      <c r="A220" s="170"/>
      <c r="B220" s="173"/>
      <c r="C220" s="45" t="s">
        <v>150</v>
      </c>
      <c r="D220" s="43"/>
      <c r="E220" s="44"/>
      <c r="F220" s="39"/>
      <c r="G220" s="100">
        <f t="shared" si="29"/>
        <v>0</v>
      </c>
      <c r="H220" s="45"/>
      <c r="I220" s="173"/>
    </row>
    <row r="221" spans="1:9" ht="12.75" customHeight="1" x14ac:dyDescent="0.2">
      <c r="A221" s="168" t="s">
        <v>203</v>
      </c>
      <c r="B221" s="171" t="s">
        <v>144</v>
      </c>
      <c r="C221" s="103" t="s">
        <v>145</v>
      </c>
      <c r="D221" s="105"/>
      <c r="E221" s="106"/>
      <c r="F221" s="100"/>
      <c r="G221" s="98">
        <f>SUM(G222:G227)</f>
        <v>0</v>
      </c>
      <c r="H221" s="98">
        <f>ROUND(G221*$D$7,2)</f>
        <v>0</v>
      </c>
      <c r="I221" s="171"/>
    </row>
    <row r="222" spans="1:9" ht="12.75" customHeight="1" x14ac:dyDescent="0.2">
      <c r="A222" s="169"/>
      <c r="B222" s="172"/>
      <c r="C222" s="104" t="s">
        <v>146</v>
      </c>
      <c r="D222" s="43"/>
      <c r="E222" s="44"/>
      <c r="F222" s="39"/>
      <c r="G222" s="100">
        <f t="shared" ref="G222:G227" si="30">ROUND(E222*F222,2)</f>
        <v>0</v>
      </c>
      <c r="H222" s="45"/>
      <c r="I222" s="172"/>
    </row>
    <row r="223" spans="1:9" ht="12.75" customHeight="1" x14ac:dyDescent="0.2">
      <c r="A223" s="169"/>
      <c r="B223" s="172"/>
      <c r="C223" s="104" t="s">
        <v>147</v>
      </c>
      <c r="D223" s="43"/>
      <c r="E223" s="44"/>
      <c r="F223" s="39"/>
      <c r="G223" s="100">
        <f t="shared" si="30"/>
        <v>0</v>
      </c>
      <c r="H223" s="45"/>
      <c r="I223" s="172"/>
    </row>
    <row r="224" spans="1:9" ht="12.75" customHeight="1" x14ac:dyDescent="0.2">
      <c r="A224" s="169"/>
      <c r="B224" s="172"/>
      <c r="C224" s="104" t="s">
        <v>148</v>
      </c>
      <c r="D224" s="43"/>
      <c r="E224" s="44"/>
      <c r="F224" s="39"/>
      <c r="G224" s="100">
        <f t="shared" si="30"/>
        <v>0</v>
      </c>
      <c r="H224" s="45"/>
      <c r="I224" s="172"/>
    </row>
    <row r="225" spans="1:12" ht="12.75" customHeight="1" x14ac:dyDescent="0.2">
      <c r="A225" s="169"/>
      <c r="B225" s="172"/>
      <c r="C225" s="104" t="s">
        <v>149</v>
      </c>
      <c r="D225" s="43"/>
      <c r="E225" s="44"/>
      <c r="F225" s="39"/>
      <c r="G225" s="100">
        <f t="shared" si="30"/>
        <v>0</v>
      </c>
      <c r="H225" s="45"/>
      <c r="I225" s="172"/>
    </row>
    <row r="226" spans="1:12" ht="12.75" customHeight="1" x14ac:dyDescent="0.2">
      <c r="A226" s="169"/>
      <c r="B226" s="172"/>
      <c r="C226" s="45" t="s">
        <v>150</v>
      </c>
      <c r="D226" s="43"/>
      <c r="E226" s="44"/>
      <c r="F226" s="39"/>
      <c r="G226" s="100">
        <f t="shared" si="30"/>
        <v>0</v>
      </c>
      <c r="H226" s="45"/>
      <c r="I226" s="172"/>
    </row>
    <row r="227" spans="1:12" ht="12.75" customHeight="1" x14ac:dyDescent="0.2">
      <c r="A227" s="170"/>
      <c r="B227" s="173"/>
      <c r="C227" s="45" t="s">
        <v>150</v>
      </c>
      <c r="D227" s="43"/>
      <c r="E227" s="44"/>
      <c r="F227" s="39"/>
      <c r="G227" s="100">
        <f t="shared" si="30"/>
        <v>0</v>
      </c>
      <c r="H227" s="45"/>
      <c r="I227" s="173"/>
    </row>
    <row r="228" spans="1:12" ht="12.75" customHeight="1" x14ac:dyDescent="0.2">
      <c r="A228" s="168" t="s">
        <v>204</v>
      </c>
      <c r="B228" s="171" t="s">
        <v>144</v>
      </c>
      <c r="C228" s="103" t="s">
        <v>145</v>
      </c>
      <c r="D228" s="105"/>
      <c r="E228" s="106"/>
      <c r="F228" s="100"/>
      <c r="G228" s="98">
        <f>SUM(G229:G234)</f>
        <v>0</v>
      </c>
      <c r="H228" s="98">
        <f>ROUND(G228*$D$7,2)</f>
        <v>0</v>
      </c>
      <c r="I228" s="171"/>
    </row>
    <row r="229" spans="1:12" ht="12.75" customHeight="1" x14ac:dyDescent="0.2">
      <c r="A229" s="169"/>
      <c r="B229" s="172"/>
      <c r="C229" s="104" t="s">
        <v>146</v>
      </c>
      <c r="D229" s="43"/>
      <c r="E229" s="44"/>
      <c r="F229" s="39"/>
      <c r="G229" s="100">
        <f t="shared" ref="G229:G234" si="31">ROUND(E229*F229,2)</f>
        <v>0</v>
      </c>
      <c r="H229" s="45"/>
      <c r="I229" s="172"/>
    </row>
    <row r="230" spans="1:12" ht="12.75" customHeight="1" x14ac:dyDescent="0.2">
      <c r="A230" s="169"/>
      <c r="B230" s="172"/>
      <c r="C230" s="104" t="s">
        <v>147</v>
      </c>
      <c r="D230" s="43"/>
      <c r="E230" s="44"/>
      <c r="F230" s="39"/>
      <c r="G230" s="100">
        <f t="shared" si="31"/>
        <v>0</v>
      </c>
      <c r="H230" s="45"/>
      <c r="I230" s="172"/>
    </row>
    <row r="231" spans="1:12" ht="12.75" customHeight="1" x14ac:dyDescent="0.2">
      <c r="A231" s="169"/>
      <c r="B231" s="172"/>
      <c r="C231" s="104" t="s">
        <v>148</v>
      </c>
      <c r="D231" s="43"/>
      <c r="E231" s="44"/>
      <c r="F231" s="39"/>
      <c r="G231" s="100">
        <f t="shared" si="31"/>
        <v>0</v>
      </c>
      <c r="H231" s="45"/>
      <c r="I231" s="172"/>
    </row>
    <row r="232" spans="1:12" x14ac:dyDescent="0.2">
      <c r="A232" s="169"/>
      <c r="B232" s="172"/>
      <c r="C232" s="104" t="s">
        <v>149</v>
      </c>
      <c r="D232" s="43"/>
      <c r="E232" s="44"/>
      <c r="F232" s="39"/>
      <c r="G232" s="100">
        <f t="shared" si="31"/>
        <v>0</v>
      </c>
      <c r="H232" s="45"/>
      <c r="I232" s="172"/>
    </row>
    <row r="233" spans="1:12" x14ac:dyDescent="0.2">
      <c r="A233" s="169"/>
      <c r="B233" s="172"/>
      <c r="C233" s="45" t="s">
        <v>150</v>
      </c>
      <c r="D233" s="43"/>
      <c r="E233" s="44"/>
      <c r="F233" s="39"/>
      <c r="G233" s="100">
        <f t="shared" si="31"/>
        <v>0</v>
      </c>
      <c r="H233" s="45"/>
      <c r="I233" s="172"/>
    </row>
    <row r="234" spans="1:12" x14ac:dyDescent="0.2">
      <c r="A234" s="170"/>
      <c r="B234" s="173"/>
      <c r="C234" s="45" t="s">
        <v>150</v>
      </c>
      <c r="D234" s="43"/>
      <c r="E234" s="44"/>
      <c r="F234" s="39"/>
      <c r="G234" s="100">
        <f t="shared" si="31"/>
        <v>0</v>
      </c>
      <c r="H234" s="45"/>
      <c r="I234" s="173"/>
    </row>
    <row r="235" spans="1:12" ht="26.25" customHeight="1" x14ac:dyDescent="0.2">
      <c r="A235" s="34" t="s">
        <v>99</v>
      </c>
      <c r="B235" s="137" t="s">
        <v>81</v>
      </c>
      <c r="C235" s="137"/>
      <c r="D235" s="137"/>
      <c r="E235" s="137"/>
      <c r="F235" s="137"/>
      <c r="G235" s="97">
        <f>SUM(G236:G252)</f>
        <v>0</v>
      </c>
      <c r="H235" s="97">
        <f>SUM(H236:H252)</f>
        <v>0</v>
      </c>
      <c r="I235" s="41"/>
      <c r="J235" s="28"/>
      <c r="K235" s="37" t="s">
        <v>143</v>
      </c>
      <c r="L235" s="37" t="s">
        <v>138</v>
      </c>
    </row>
    <row r="236" spans="1:12" x14ac:dyDescent="0.2">
      <c r="A236" s="29" t="s">
        <v>100</v>
      </c>
      <c r="B236" s="135" t="s">
        <v>72</v>
      </c>
      <c r="C236" s="135"/>
      <c r="D236" s="102" t="s">
        <v>120</v>
      </c>
      <c r="E236" s="46"/>
      <c r="F236" s="96">
        <f>K236*L236</f>
        <v>0</v>
      </c>
      <c r="G236" s="96">
        <f t="shared" si="0"/>
        <v>0</v>
      </c>
      <c r="H236" s="96">
        <f>ROUND(G236*$D$7,2)</f>
        <v>0</v>
      </c>
      <c r="I236" s="33"/>
      <c r="J236" s="28"/>
      <c r="K236" s="39"/>
      <c r="L236" s="39"/>
    </row>
    <row r="237" spans="1:12" x14ac:dyDescent="0.2">
      <c r="A237" s="29" t="s">
        <v>101</v>
      </c>
      <c r="B237" s="135" t="s">
        <v>72</v>
      </c>
      <c r="C237" s="135"/>
      <c r="D237" s="102" t="s">
        <v>120</v>
      </c>
      <c r="E237" s="46"/>
      <c r="F237" s="96">
        <f t="shared" ref="F237:F252" si="32">K237*L237</f>
        <v>0</v>
      </c>
      <c r="G237" s="96">
        <f t="shared" si="0"/>
        <v>0</v>
      </c>
      <c r="H237" s="96">
        <f t="shared" ref="H237:H252" si="33">ROUND(G237*$D$7,2)</f>
        <v>0</v>
      </c>
      <c r="I237" s="33"/>
      <c r="J237" s="28"/>
      <c r="K237" s="39"/>
      <c r="L237" s="39"/>
    </row>
    <row r="238" spans="1:12" x14ac:dyDescent="0.2">
      <c r="A238" s="29" t="s">
        <v>102</v>
      </c>
      <c r="B238" s="135" t="s">
        <v>72</v>
      </c>
      <c r="C238" s="135"/>
      <c r="D238" s="102" t="s">
        <v>120</v>
      </c>
      <c r="E238" s="46"/>
      <c r="F238" s="96">
        <f t="shared" si="32"/>
        <v>0</v>
      </c>
      <c r="G238" s="96">
        <f t="shared" si="0"/>
        <v>0</v>
      </c>
      <c r="H238" s="96">
        <f t="shared" si="33"/>
        <v>0</v>
      </c>
      <c r="I238" s="33"/>
      <c r="J238" s="28"/>
      <c r="K238" s="39"/>
      <c r="L238" s="39"/>
    </row>
    <row r="239" spans="1:12" x14ac:dyDescent="0.2">
      <c r="A239" s="29" t="s">
        <v>103</v>
      </c>
      <c r="B239" s="135" t="s">
        <v>72</v>
      </c>
      <c r="C239" s="135"/>
      <c r="D239" s="102" t="s">
        <v>120</v>
      </c>
      <c r="E239" s="46"/>
      <c r="F239" s="96">
        <f t="shared" si="32"/>
        <v>0</v>
      </c>
      <c r="G239" s="96">
        <f t="shared" si="0"/>
        <v>0</v>
      </c>
      <c r="H239" s="96">
        <f t="shared" si="33"/>
        <v>0</v>
      </c>
      <c r="I239" s="33"/>
      <c r="J239" s="28"/>
      <c r="K239" s="39"/>
      <c r="L239" s="39"/>
    </row>
    <row r="240" spans="1:12" x14ac:dyDescent="0.2">
      <c r="A240" s="29" t="s">
        <v>104</v>
      </c>
      <c r="B240" s="135" t="s">
        <v>72</v>
      </c>
      <c r="C240" s="135"/>
      <c r="D240" s="102" t="s">
        <v>120</v>
      </c>
      <c r="E240" s="46"/>
      <c r="F240" s="96">
        <f t="shared" si="32"/>
        <v>0</v>
      </c>
      <c r="G240" s="96">
        <f t="shared" si="0"/>
        <v>0</v>
      </c>
      <c r="H240" s="96">
        <f t="shared" si="33"/>
        <v>0</v>
      </c>
      <c r="I240" s="33"/>
      <c r="J240" s="28"/>
      <c r="K240" s="39"/>
      <c r="L240" s="39"/>
    </row>
    <row r="241" spans="1:12" x14ac:dyDescent="0.2">
      <c r="A241" s="29" t="s">
        <v>251</v>
      </c>
      <c r="B241" s="135" t="s">
        <v>72</v>
      </c>
      <c r="C241" s="135"/>
      <c r="D241" s="102" t="s">
        <v>120</v>
      </c>
      <c r="E241" s="46"/>
      <c r="F241" s="96">
        <f t="shared" si="32"/>
        <v>0</v>
      </c>
      <c r="G241" s="96">
        <f t="shared" si="0"/>
        <v>0</v>
      </c>
      <c r="H241" s="96">
        <f t="shared" si="33"/>
        <v>0</v>
      </c>
      <c r="I241" s="33"/>
      <c r="J241" s="28"/>
      <c r="K241" s="39"/>
      <c r="L241" s="39"/>
    </row>
    <row r="242" spans="1:12" x14ac:dyDescent="0.2">
      <c r="A242" s="29" t="s">
        <v>252</v>
      </c>
      <c r="B242" s="135" t="s">
        <v>72</v>
      </c>
      <c r="C242" s="135"/>
      <c r="D242" s="102" t="s">
        <v>120</v>
      </c>
      <c r="E242" s="46"/>
      <c r="F242" s="96">
        <f t="shared" si="32"/>
        <v>0</v>
      </c>
      <c r="G242" s="96">
        <f t="shared" si="0"/>
        <v>0</v>
      </c>
      <c r="H242" s="96">
        <f t="shared" si="33"/>
        <v>0</v>
      </c>
      <c r="I242" s="33"/>
      <c r="J242" s="28"/>
      <c r="K242" s="39"/>
      <c r="L242" s="39"/>
    </row>
    <row r="243" spans="1:12" x14ac:dyDescent="0.2">
      <c r="A243" s="29" t="s">
        <v>253</v>
      </c>
      <c r="B243" s="135" t="s">
        <v>72</v>
      </c>
      <c r="C243" s="135"/>
      <c r="D243" s="102" t="s">
        <v>120</v>
      </c>
      <c r="E243" s="46"/>
      <c r="F243" s="96">
        <f t="shared" si="32"/>
        <v>0</v>
      </c>
      <c r="G243" s="96">
        <f t="shared" si="0"/>
        <v>0</v>
      </c>
      <c r="H243" s="96">
        <f t="shared" si="33"/>
        <v>0</v>
      </c>
      <c r="I243" s="33"/>
      <c r="J243" s="28"/>
      <c r="K243" s="39"/>
      <c r="L243" s="39"/>
    </row>
    <row r="244" spans="1:12" x14ac:dyDescent="0.2">
      <c r="A244" s="29" t="s">
        <v>254</v>
      </c>
      <c r="B244" s="135" t="s">
        <v>72</v>
      </c>
      <c r="C244" s="135"/>
      <c r="D244" s="102" t="s">
        <v>120</v>
      </c>
      <c r="E244" s="46"/>
      <c r="F244" s="96">
        <f t="shared" si="32"/>
        <v>0</v>
      </c>
      <c r="G244" s="96">
        <f t="shared" si="0"/>
        <v>0</v>
      </c>
      <c r="H244" s="96">
        <f t="shared" si="33"/>
        <v>0</v>
      </c>
      <c r="I244" s="33"/>
      <c r="J244" s="28"/>
      <c r="K244" s="39"/>
      <c r="L244" s="39"/>
    </row>
    <row r="245" spans="1:12" x14ac:dyDescent="0.2">
      <c r="A245" s="29" t="s">
        <v>255</v>
      </c>
      <c r="B245" s="135" t="s">
        <v>72</v>
      </c>
      <c r="C245" s="135"/>
      <c r="D245" s="102" t="s">
        <v>120</v>
      </c>
      <c r="E245" s="46"/>
      <c r="F245" s="96">
        <f t="shared" si="32"/>
        <v>0</v>
      </c>
      <c r="G245" s="96">
        <f t="shared" si="0"/>
        <v>0</v>
      </c>
      <c r="H245" s="96">
        <f t="shared" si="33"/>
        <v>0</v>
      </c>
      <c r="I245" s="33"/>
      <c r="J245" s="28"/>
      <c r="K245" s="39"/>
      <c r="L245" s="39"/>
    </row>
    <row r="246" spans="1:12" x14ac:dyDescent="0.2">
      <c r="A246" s="29" t="s">
        <v>256</v>
      </c>
      <c r="B246" s="135" t="s">
        <v>72</v>
      </c>
      <c r="C246" s="135"/>
      <c r="D246" s="102" t="s">
        <v>120</v>
      </c>
      <c r="E246" s="46"/>
      <c r="F246" s="96">
        <f t="shared" si="32"/>
        <v>0</v>
      </c>
      <c r="G246" s="96">
        <f t="shared" si="0"/>
        <v>0</v>
      </c>
      <c r="H246" s="96">
        <f t="shared" si="33"/>
        <v>0</v>
      </c>
      <c r="I246" s="33"/>
      <c r="J246" s="28"/>
      <c r="K246" s="39"/>
      <c r="L246" s="39"/>
    </row>
    <row r="247" spans="1:12" x14ac:dyDescent="0.2">
      <c r="A247" s="29" t="s">
        <v>257</v>
      </c>
      <c r="B247" s="135" t="s">
        <v>72</v>
      </c>
      <c r="C247" s="135"/>
      <c r="D247" s="102" t="s">
        <v>120</v>
      </c>
      <c r="E247" s="46"/>
      <c r="F247" s="96">
        <f t="shared" si="32"/>
        <v>0</v>
      </c>
      <c r="G247" s="96">
        <f t="shared" si="0"/>
        <v>0</v>
      </c>
      <c r="H247" s="96">
        <f t="shared" si="33"/>
        <v>0</v>
      </c>
      <c r="I247" s="33"/>
      <c r="J247" s="28"/>
      <c r="K247" s="39"/>
      <c r="L247" s="39"/>
    </row>
    <row r="248" spans="1:12" x14ac:dyDescent="0.2">
      <c r="A248" s="29" t="s">
        <v>258</v>
      </c>
      <c r="B248" s="135" t="s">
        <v>72</v>
      </c>
      <c r="C248" s="135"/>
      <c r="D248" s="102" t="s">
        <v>120</v>
      </c>
      <c r="E248" s="46"/>
      <c r="F248" s="96">
        <f t="shared" si="32"/>
        <v>0</v>
      </c>
      <c r="G248" s="96">
        <f t="shared" si="0"/>
        <v>0</v>
      </c>
      <c r="H248" s="96">
        <f t="shared" si="33"/>
        <v>0</v>
      </c>
      <c r="I248" s="33"/>
      <c r="J248" s="28"/>
      <c r="K248" s="39"/>
      <c r="L248" s="39"/>
    </row>
    <row r="249" spans="1:12" x14ac:dyDescent="0.2">
      <c r="A249" s="29" t="s">
        <v>259</v>
      </c>
      <c r="B249" s="135" t="s">
        <v>72</v>
      </c>
      <c r="C249" s="135"/>
      <c r="D249" s="102" t="s">
        <v>120</v>
      </c>
      <c r="E249" s="46"/>
      <c r="F249" s="96">
        <f t="shared" si="32"/>
        <v>0</v>
      </c>
      <c r="G249" s="96">
        <f t="shared" si="0"/>
        <v>0</v>
      </c>
      <c r="H249" s="96">
        <f t="shared" si="33"/>
        <v>0</v>
      </c>
      <c r="I249" s="33"/>
      <c r="J249" s="28"/>
      <c r="K249" s="39"/>
      <c r="L249" s="39"/>
    </row>
    <row r="250" spans="1:12" x14ac:dyDescent="0.2">
      <c r="A250" s="29" t="s">
        <v>260</v>
      </c>
      <c r="B250" s="135" t="s">
        <v>72</v>
      </c>
      <c r="C250" s="135"/>
      <c r="D250" s="102" t="s">
        <v>120</v>
      </c>
      <c r="E250" s="46"/>
      <c r="F250" s="96">
        <f t="shared" si="32"/>
        <v>0</v>
      </c>
      <c r="G250" s="96">
        <f t="shared" si="0"/>
        <v>0</v>
      </c>
      <c r="H250" s="96">
        <f t="shared" si="33"/>
        <v>0</v>
      </c>
      <c r="I250" s="33"/>
      <c r="J250" s="28"/>
      <c r="K250" s="39"/>
      <c r="L250" s="39"/>
    </row>
    <row r="251" spans="1:12" x14ac:dyDescent="0.2">
      <c r="A251" s="29" t="s">
        <v>261</v>
      </c>
      <c r="B251" s="135" t="s">
        <v>72</v>
      </c>
      <c r="C251" s="135"/>
      <c r="D251" s="102" t="s">
        <v>120</v>
      </c>
      <c r="E251" s="46"/>
      <c r="F251" s="96">
        <f t="shared" si="32"/>
        <v>0</v>
      </c>
      <c r="G251" s="96">
        <f t="shared" si="0"/>
        <v>0</v>
      </c>
      <c r="H251" s="96">
        <f t="shared" si="33"/>
        <v>0</v>
      </c>
      <c r="I251" s="33"/>
      <c r="J251" s="28"/>
      <c r="K251" s="39"/>
      <c r="L251" s="39"/>
    </row>
    <row r="252" spans="1:12" x14ac:dyDescent="0.2">
      <c r="A252" s="29" t="s">
        <v>262</v>
      </c>
      <c r="B252" s="135" t="s">
        <v>72</v>
      </c>
      <c r="C252" s="135"/>
      <c r="D252" s="102" t="s">
        <v>120</v>
      </c>
      <c r="E252" s="46"/>
      <c r="F252" s="96">
        <f t="shared" si="32"/>
        <v>0</v>
      </c>
      <c r="G252" s="96">
        <f t="shared" si="0"/>
        <v>0</v>
      </c>
      <c r="H252" s="96">
        <f t="shared" si="33"/>
        <v>0</v>
      </c>
      <c r="I252" s="33"/>
      <c r="J252" s="28"/>
      <c r="K252" s="39"/>
      <c r="L252" s="39"/>
    </row>
    <row r="253" spans="1:12" ht="26.25" customHeight="1" x14ac:dyDescent="0.2">
      <c r="A253" s="34" t="s">
        <v>248</v>
      </c>
      <c r="B253" s="137" t="s">
        <v>105</v>
      </c>
      <c r="C253" s="137"/>
      <c r="D253" s="137"/>
      <c r="E253" s="137"/>
      <c r="F253" s="137"/>
      <c r="G253" s="97">
        <f>SUM(G254:G258)</f>
        <v>0</v>
      </c>
      <c r="H253" s="97">
        <f>SUM(H254:H258)</f>
        <v>0</v>
      </c>
      <c r="I253" s="41"/>
      <c r="J253" s="28"/>
      <c r="K253" s="37" t="s">
        <v>143</v>
      </c>
      <c r="L253" s="37" t="s">
        <v>138</v>
      </c>
    </row>
    <row r="254" spans="1:12" x14ac:dyDescent="0.2">
      <c r="A254" s="29" t="s">
        <v>263</v>
      </c>
      <c r="B254" s="135" t="s">
        <v>106</v>
      </c>
      <c r="C254" s="135"/>
      <c r="D254" s="102" t="s">
        <v>120</v>
      </c>
      <c r="E254" s="46"/>
      <c r="F254" s="96">
        <f>K254*L254</f>
        <v>0</v>
      </c>
      <c r="G254" s="96">
        <f t="shared" ref="G254:G258" si="34">ROUND(E254*F254,2)</f>
        <v>0</v>
      </c>
      <c r="H254" s="96">
        <f t="shared" ref="H254:H258" si="35">ROUND(G254*$D$7,2)</f>
        <v>0</v>
      </c>
      <c r="I254" s="33"/>
      <c r="J254" s="28"/>
      <c r="K254" s="39"/>
      <c r="L254" s="39"/>
    </row>
    <row r="255" spans="1:12" x14ac:dyDescent="0.2">
      <c r="A255" s="29" t="s">
        <v>264</v>
      </c>
      <c r="B255" s="135" t="s">
        <v>106</v>
      </c>
      <c r="C255" s="135"/>
      <c r="D255" s="102" t="s">
        <v>120</v>
      </c>
      <c r="E255" s="46"/>
      <c r="F255" s="96">
        <f t="shared" ref="F255:F258" si="36">K255*L255</f>
        <v>0</v>
      </c>
      <c r="G255" s="96">
        <f t="shared" si="34"/>
        <v>0</v>
      </c>
      <c r="H255" s="96">
        <f t="shared" si="35"/>
        <v>0</v>
      </c>
      <c r="I255" s="33"/>
      <c r="J255" s="28"/>
      <c r="K255" s="39"/>
      <c r="L255" s="39"/>
    </row>
    <row r="256" spans="1:12" x14ac:dyDescent="0.2">
      <c r="A256" s="29" t="s">
        <v>265</v>
      </c>
      <c r="B256" s="135" t="s">
        <v>106</v>
      </c>
      <c r="C256" s="135"/>
      <c r="D256" s="102" t="s">
        <v>120</v>
      </c>
      <c r="E256" s="46"/>
      <c r="F256" s="96">
        <f t="shared" si="36"/>
        <v>0</v>
      </c>
      <c r="G256" s="96">
        <f t="shared" si="34"/>
        <v>0</v>
      </c>
      <c r="H256" s="96">
        <f t="shared" si="35"/>
        <v>0</v>
      </c>
      <c r="I256" s="33"/>
      <c r="J256" s="28"/>
      <c r="K256" s="39"/>
      <c r="L256" s="39"/>
    </row>
    <row r="257" spans="1:12" x14ac:dyDescent="0.2">
      <c r="A257" s="29" t="s">
        <v>266</v>
      </c>
      <c r="B257" s="135" t="s">
        <v>106</v>
      </c>
      <c r="C257" s="135"/>
      <c r="D257" s="102" t="s">
        <v>120</v>
      </c>
      <c r="E257" s="46"/>
      <c r="F257" s="96">
        <f t="shared" si="36"/>
        <v>0</v>
      </c>
      <c r="G257" s="96">
        <f t="shared" si="34"/>
        <v>0</v>
      </c>
      <c r="H257" s="96">
        <f t="shared" si="35"/>
        <v>0</v>
      </c>
      <c r="I257" s="33"/>
      <c r="J257" s="28"/>
      <c r="K257" s="39"/>
      <c r="L257" s="39"/>
    </row>
    <row r="258" spans="1:12" x14ac:dyDescent="0.2">
      <c r="A258" s="29" t="s">
        <v>267</v>
      </c>
      <c r="B258" s="135" t="s">
        <v>106</v>
      </c>
      <c r="C258" s="135"/>
      <c r="D258" s="102" t="s">
        <v>120</v>
      </c>
      <c r="E258" s="46"/>
      <c r="F258" s="96">
        <f t="shared" si="36"/>
        <v>0</v>
      </c>
      <c r="G258" s="96">
        <f t="shared" si="34"/>
        <v>0</v>
      </c>
      <c r="H258" s="96">
        <f t="shared" si="35"/>
        <v>0</v>
      </c>
      <c r="I258" s="33"/>
      <c r="J258" s="28"/>
      <c r="K258" s="39"/>
      <c r="L258" s="39"/>
    </row>
    <row r="259" spans="1:12" ht="12.75" customHeight="1" x14ac:dyDescent="0.2">
      <c r="A259" s="136" t="s">
        <v>43</v>
      </c>
      <c r="B259" s="136"/>
      <c r="C259" s="136"/>
      <c r="D259" s="136"/>
      <c r="E259" s="136"/>
      <c r="F259" s="136"/>
      <c r="G259" s="95">
        <f>G10+G21</f>
        <v>0</v>
      </c>
      <c r="H259" s="95">
        <f>H10+H21</f>
        <v>0</v>
      </c>
      <c r="I259" s="27"/>
      <c r="J259" s="28"/>
    </row>
    <row r="260" spans="1:12" x14ac:dyDescent="0.2">
      <c r="G260" s="47"/>
      <c r="H260" s="47"/>
    </row>
  </sheetData>
  <sheetProtection algorithmName="SHA-512" hashValue="LaSyqT2P6m842xadb4HNkH9of6jYdX6x/k9aq0bpzgTZhveh9vaYVdJWx4vKjj4l2Cp+wfpkMYZHP81JAKB5Iw==" saltValue="CA+Qvh4ICrFTt390quGrYA==" spinCount="100000" sheet="1" formatRows="0"/>
  <mergeCells count="249">
    <mergeCell ref="B256:C256"/>
    <mergeCell ref="B257:C257"/>
    <mergeCell ref="B258:C258"/>
    <mergeCell ref="A259:F259"/>
    <mergeCell ref="B250:C250"/>
    <mergeCell ref="B251:C251"/>
    <mergeCell ref="B252:C252"/>
    <mergeCell ref="B253:F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A228:A234"/>
    <mergeCell ref="B228:B234"/>
    <mergeCell ref="I228:I234"/>
    <mergeCell ref="B235:F235"/>
    <mergeCell ref="B236:C236"/>
    <mergeCell ref="B237:C237"/>
    <mergeCell ref="A214:A220"/>
    <mergeCell ref="B214:B220"/>
    <mergeCell ref="I214:I220"/>
    <mergeCell ref="A221:A227"/>
    <mergeCell ref="B221:B227"/>
    <mergeCell ref="I221:I227"/>
    <mergeCell ref="A200:A206"/>
    <mergeCell ref="B200:B206"/>
    <mergeCell ref="I200:I206"/>
    <mergeCell ref="A207:A213"/>
    <mergeCell ref="B207:B213"/>
    <mergeCell ref="I207:I213"/>
    <mergeCell ref="A186:A192"/>
    <mergeCell ref="B186:B192"/>
    <mergeCell ref="I186:I192"/>
    <mergeCell ref="A193:A199"/>
    <mergeCell ref="B193:B199"/>
    <mergeCell ref="I193:I199"/>
    <mergeCell ref="A172:A178"/>
    <mergeCell ref="B172:B178"/>
    <mergeCell ref="I172:I178"/>
    <mergeCell ref="A179:A185"/>
    <mergeCell ref="B179:B185"/>
    <mergeCell ref="I179:I185"/>
    <mergeCell ref="H159:H163"/>
    <mergeCell ref="I159:I163"/>
    <mergeCell ref="B164:F164"/>
    <mergeCell ref="A165:A171"/>
    <mergeCell ref="B165:B171"/>
    <mergeCell ref="I165:I171"/>
    <mergeCell ref="A159:A163"/>
    <mergeCell ref="B159:B163"/>
    <mergeCell ref="D159:D163"/>
    <mergeCell ref="E159:E163"/>
    <mergeCell ref="F159:F163"/>
    <mergeCell ref="G159:G163"/>
    <mergeCell ref="H149:H153"/>
    <mergeCell ref="I149:I153"/>
    <mergeCell ref="A154:A158"/>
    <mergeCell ref="B154:B158"/>
    <mergeCell ref="D154:D158"/>
    <mergeCell ref="E154:E158"/>
    <mergeCell ref="F154:F158"/>
    <mergeCell ref="G154:G158"/>
    <mergeCell ref="H154:H158"/>
    <mergeCell ref="I154:I158"/>
    <mergeCell ref="A149:A153"/>
    <mergeCell ref="B149:B153"/>
    <mergeCell ref="D149:D153"/>
    <mergeCell ref="E149:E153"/>
    <mergeCell ref="F149:F153"/>
    <mergeCell ref="G149:G153"/>
    <mergeCell ref="H139:H143"/>
    <mergeCell ref="I139:I143"/>
    <mergeCell ref="A144:A148"/>
    <mergeCell ref="B144:B148"/>
    <mergeCell ref="D144:D148"/>
    <mergeCell ref="E144:E148"/>
    <mergeCell ref="F144:F148"/>
    <mergeCell ref="G144:G148"/>
    <mergeCell ref="H144:H148"/>
    <mergeCell ref="I144:I148"/>
    <mergeCell ref="A139:A143"/>
    <mergeCell ref="B139:B143"/>
    <mergeCell ref="D139:D143"/>
    <mergeCell ref="E139:E143"/>
    <mergeCell ref="F139:F143"/>
    <mergeCell ref="G139:G143"/>
    <mergeCell ref="A134:A138"/>
    <mergeCell ref="B134:B138"/>
    <mergeCell ref="D134:D138"/>
    <mergeCell ref="E134:E138"/>
    <mergeCell ref="F134:F138"/>
    <mergeCell ref="G134:G138"/>
    <mergeCell ref="H134:H138"/>
    <mergeCell ref="I134:I138"/>
    <mergeCell ref="A129:A133"/>
    <mergeCell ref="B129:B133"/>
    <mergeCell ref="D129:D133"/>
    <mergeCell ref="E129:E133"/>
    <mergeCell ref="F129:F133"/>
    <mergeCell ref="G129:G133"/>
    <mergeCell ref="A124:A128"/>
    <mergeCell ref="B124:B128"/>
    <mergeCell ref="D124:D128"/>
    <mergeCell ref="E124:E128"/>
    <mergeCell ref="F124:F128"/>
    <mergeCell ref="G124:G128"/>
    <mergeCell ref="H124:H128"/>
    <mergeCell ref="I124:I128"/>
    <mergeCell ref="H129:H133"/>
    <mergeCell ref="I129:I133"/>
    <mergeCell ref="G114:G118"/>
    <mergeCell ref="H114:H118"/>
    <mergeCell ref="I114:I118"/>
    <mergeCell ref="A119:A123"/>
    <mergeCell ref="B119:B123"/>
    <mergeCell ref="D119:D123"/>
    <mergeCell ref="E119:E123"/>
    <mergeCell ref="F119:F123"/>
    <mergeCell ref="G119:G123"/>
    <mergeCell ref="H119:H123"/>
    <mergeCell ref="I119:I123"/>
    <mergeCell ref="B110:C110"/>
    <mergeCell ref="B111:C111"/>
    <mergeCell ref="B112:C112"/>
    <mergeCell ref="B113:F113"/>
    <mergeCell ref="A114:A118"/>
    <mergeCell ref="B114:B118"/>
    <mergeCell ref="D114:D118"/>
    <mergeCell ref="E114:E118"/>
    <mergeCell ref="F114:F118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F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F55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</mergeCells>
  <conditionalFormatting sqref="L10:L20">
    <cfRule type="duplicateValues" dxfId="14" priority="1"/>
  </conditionalFormatting>
  <dataValidations count="9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14:I163"/>
    <dataValidation type="list" allowBlank="1" showInputMessage="1" showErrorMessage="1" sqref="D1:I1">
      <formula1>"Moksliniai tyrimai, Eksperimentinė plėtra"</formula1>
    </dataValidation>
    <dataValidation allowBlank="1" showErrorMessage="1" sqref="F114:F163"/>
    <dataValidation allowBlank="1" showInputMessage="1" showErrorMessage="1" prompt="Įveskite vienos pareigybės darbuotojų fizinio rodiklio pasiekimui skiriamą darbo laiką valandomis." sqref="E114:E163"/>
    <dataValidation type="list" allowBlank="1" showInputMessage="1" showErrorMessage="1" prompt="Pasirinkite finansavimo intensyvumą vadovaudamiesi Aprašo 52 punktu." sqref="D7">
      <formula1>"0%,25%,35%,40%,45%,50%,60%,65%,70%,75%,80%"</formula1>
    </dataValidation>
    <dataValidation type="list" allowBlank="1" showInputMessage="1" showErrorMessage="1" sqref="J1">
      <formula1>"Taikomieji (pramoniniai) moksliniai tyrimai, Eksperimentinė plėtra (bandomoji taikomoji veikla)"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18" max="17" man="1"/>
    <brk id="163" max="17" man="1"/>
    <brk id="206" max="17" man="1"/>
  </rowBreaks>
  <colBreaks count="1" manualBreakCount="1">
    <brk id="9" max="20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9">
    <tabColor rgb="FF92D050"/>
    <pageSetUpPr fitToPage="1"/>
  </sheetPr>
  <dimension ref="A1:S260"/>
  <sheetViews>
    <sheetView zoomScale="85" zoomScaleNormal="85" zoomScaleSheetLayoutView="100" workbookViewId="0">
      <pane ySplit="9" topLeftCell="A10" activePane="bottomLeft" state="frozen"/>
      <selection activeCell="B26" sqref="B26"/>
      <selection pane="bottomLeft" activeCell="H7" sqref="H7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91"/>
      <c r="B1" s="91"/>
      <c r="C1" s="91" t="s">
        <v>88</v>
      </c>
      <c r="D1" s="143"/>
      <c r="E1" s="143"/>
      <c r="F1" s="143"/>
      <c r="G1" s="143"/>
      <c r="H1" s="143"/>
      <c r="I1" s="143"/>
      <c r="J1" s="21"/>
    </row>
    <row r="2" spans="1:10" ht="13.5" customHeight="1" x14ac:dyDescent="0.2">
      <c r="A2" s="91"/>
      <c r="B2" s="91"/>
      <c r="C2" s="91" t="s">
        <v>85</v>
      </c>
      <c r="D2" s="92"/>
      <c r="E2" s="21"/>
      <c r="F2" s="21"/>
      <c r="G2" s="21"/>
      <c r="H2" s="21"/>
      <c r="I2" s="21"/>
      <c r="J2" s="21"/>
    </row>
    <row r="3" spans="1:10" x14ac:dyDescent="0.2">
      <c r="A3" s="142" t="s">
        <v>73</v>
      </c>
      <c r="B3" s="142"/>
      <c r="C3" s="142"/>
      <c r="D3" s="143"/>
      <c r="E3" s="143"/>
      <c r="F3" s="143"/>
      <c r="G3" s="143"/>
      <c r="H3" s="143"/>
      <c r="I3" s="144"/>
      <c r="J3" s="21"/>
    </row>
    <row r="4" spans="1:10" ht="12.75" customHeight="1" x14ac:dyDescent="0.2">
      <c r="A4" s="91"/>
      <c r="B4" s="91"/>
      <c r="C4" s="91" t="s">
        <v>139</v>
      </c>
      <c r="D4" s="148"/>
      <c r="E4" s="148"/>
      <c r="F4" s="149" t="s">
        <v>140</v>
      </c>
      <c r="G4" s="149"/>
      <c r="H4" s="94"/>
      <c r="I4" s="21"/>
      <c r="J4" s="21"/>
    </row>
    <row r="5" spans="1:10" x14ac:dyDescent="0.2">
      <c r="A5" s="142" t="s">
        <v>137</v>
      </c>
      <c r="B5" s="142"/>
      <c r="C5" s="142"/>
      <c r="D5" s="147"/>
      <c r="E5" s="147"/>
      <c r="F5" s="147"/>
      <c r="G5" s="147"/>
      <c r="H5" s="147"/>
      <c r="I5" s="143"/>
      <c r="J5" s="21"/>
    </row>
    <row r="6" spans="1:10" x14ac:dyDescent="0.2">
      <c r="A6" s="91"/>
      <c r="B6" s="91"/>
      <c r="C6" s="91" t="s">
        <v>211</v>
      </c>
      <c r="D6" s="147"/>
      <c r="E6" s="147"/>
      <c r="F6" s="147"/>
      <c r="G6" s="147"/>
      <c r="H6" s="147"/>
      <c r="I6" s="147"/>
      <c r="J6" s="21"/>
    </row>
    <row r="7" spans="1:10" x14ac:dyDescent="0.2">
      <c r="A7" s="91"/>
      <c r="B7" s="91"/>
      <c r="C7" s="91" t="s">
        <v>89</v>
      </c>
      <c r="D7" s="59"/>
      <c r="E7" s="21"/>
      <c r="F7" s="21"/>
      <c r="G7" s="24" t="s">
        <v>158</v>
      </c>
      <c r="H7" s="23" t="s">
        <v>268</v>
      </c>
      <c r="I7" s="21"/>
      <c r="J7" s="21"/>
    </row>
    <row r="8" spans="1:10" ht="6" customHeight="1" x14ac:dyDescent="0.2"/>
    <row r="9" spans="1:10" ht="38.25" x14ac:dyDescent="0.2">
      <c r="A9" s="93" t="s">
        <v>4</v>
      </c>
      <c r="B9" s="145" t="s">
        <v>175</v>
      </c>
      <c r="C9" s="145"/>
      <c r="D9" s="93" t="s">
        <v>1</v>
      </c>
      <c r="E9" s="93" t="s">
        <v>2</v>
      </c>
      <c r="F9" s="93" t="s">
        <v>3</v>
      </c>
      <c r="G9" s="93" t="s">
        <v>87</v>
      </c>
      <c r="H9" s="93" t="s">
        <v>86</v>
      </c>
      <c r="I9" s="93" t="s">
        <v>11</v>
      </c>
      <c r="J9" s="25"/>
    </row>
    <row r="10" spans="1:10" ht="27.75" customHeight="1" x14ac:dyDescent="0.2">
      <c r="A10" s="26">
        <v>4</v>
      </c>
      <c r="B10" s="146" t="s">
        <v>92</v>
      </c>
      <c r="C10" s="146"/>
      <c r="D10" s="146"/>
      <c r="E10" s="146"/>
      <c r="F10" s="146"/>
      <c r="G10" s="95">
        <f>SUM(G11:G20)</f>
        <v>0</v>
      </c>
      <c r="H10" s="95">
        <f>SUM(H11:H20)</f>
        <v>0</v>
      </c>
      <c r="I10" s="27"/>
      <c r="J10" s="28"/>
    </row>
    <row r="11" spans="1:10" ht="12.75" customHeight="1" x14ac:dyDescent="0.2">
      <c r="A11" s="29" t="s">
        <v>13</v>
      </c>
      <c r="B11" s="135" t="s">
        <v>12</v>
      </c>
      <c r="C11" s="135"/>
      <c r="D11" s="30"/>
      <c r="E11" s="31"/>
      <c r="F11" s="32"/>
      <c r="G11" s="96">
        <f t="shared" ref="G11:G252" si="0">ROUND(E11*F11,2)</f>
        <v>0</v>
      </c>
      <c r="H11" s="96">
        <f t="shared" ref="H11:H112" si="1">ROUND(G11*$D$7,2)</f>
        <v>0</v>
      </c>
      <c r="I11" s="33"/>
      <c r="J11" s="28"/>
    </row>
    <row r="12" spans="1:10" ht="12.75" customHeight="1" x14ac:dyDescent="0.2">
      <c r="A12" s="29" t="s">
        <v>14</v>
      </c>
      <c r="B12" s="135" t="s">
        <v>12</v>
      </c>
      <c r="C12" s="135"/>
      <c r="D12" s="30"/>
      <c r="E12" s="31"/>
      <c r="F12" s="32"/>
      <c r="G12" s="96">
        <f t="shared" si="0"/>
        <v>0</v>
      </c>
      <c r="H12" s="96">
        <f t="shared" si="1"/>
        <v>0</v>
      </c>
      <c r="I12" s="33"/>
      <c r="J12" s="28"/>
    </row>
    <row r="13" spans="1:10" ht="12.75" customHeight="1" x14ac:dyDescent="0.2">
      <c r="A13" s="29" t="s">
        <v>15</v>
      </c>
      <c r="B13" s="135" t="s">
        <v>12</v>
      </c>
      <c r="C13" s="135"/>
      <c r="D13" s="30"/>
      <c r="E13" s="31"/>
      <c r="F13" s="32"/>
      <c r="G13" s="96">
        <f t="shared" si="0"/>
        <v>0</v>
      </c>
      <c r="H13" s="96">
        <f t="shared" si="1"/>
        <v>0</v>
      </c>
      <c r="I13" s="33"/>
      <c r="J13" s="28"/>
    </row>
    <row r="14" spans="1:10" ht="12.75" customHeight="1" x14ac:dyDescent="0.2">
      <c r="A14" s="29" t="s">
        <v>16</v>
      </c>
      <c r="B14" s="135" t="s">
        <v>12</v>
      </c>
      <c r="C14" s="135"/>
      <c r="D14" s="30"/>
      <c r="E14" s="31"/>
      <c r="F14" s="32"/>
      <c r="G14" s="96">
        <f t="shared" si="0"/>
        <v>0</v>
      </c>
      <c r="H14" s="96">
        <f t="shared" si="1"/>
        <v>0</v>
      </c>
      <c r="I14" s="33"/>
      <c r="J14" s="28"/>
    </row>
    <row r="15" spans="1:10" ht="12.75" customHeight="1" x14ac:dyDescent="0.2">
      <c r="A15" s="29" t="s">
        <v>17</v>
      </c>
      <c r="B15" s="135" t="s">
        <v>12</v>
      </c>
      <c r="C15" s="135"/>
      <c r="D15" s="30"/>
      <c r="E15" s="31"/>
      <c r="F15" s="32"/>
      <c r="G15" s="96">
        <f t="shared" si="0"/>
        <v>0</v>
      </c>
      <c r="H15" s="96">
        <f t="shared" si="1"/>
        <v>0</v>
      </c>
      <c r="I15" s="33"/>
      <c r="J15" s="28"/>
    </row>
    <row r="16" spans="1:10" ht="12.75" customHeight="1" x14ac:dyDescent="0.2">
      <c r="A16" s="29" t="s">
        <v>18</v>
      </c>
      <c r="B16" s="135" t="s">
        <v>12</v>
      </c>
      <c r="C16" s="135"/>
      <c r="D16" s="30"/>
      <c r="E16" s="31"/>
      <c r="F16" s="32"/>
      <c r="G16" s="96">
        <f t="shared" si="0"/>
        <v>0</v>
      </c>
      <c r="H16" s="96">
        <f t="shared" si="1"/>
        <v>0</v>
      </c>
      <c r="I16" s="33"/>
      <c r="J16" s="28"/>
    </row>
    <row r="17" spans="1:10" ht="12.75" customHeight="1" x14ac:dyDescent="0.2">
      <c r="A17" s="29" t="s">
        <v>19</v>
      </c>
      <c r="B17" s="135" t="s">
        <v>12</v>
      </c>
      <c r="C17" s="135"/>
      <c r="D17" s="30"/>
      <c r="E17" s="31"/>
      <c r="F17" s="32"/>
      <c r="G17" s="96">
        <f t="shared" si="0"/>
        <v>0</v>
      </c>
      <c r="H17" s="96">
        <f t="shared" si="1"/>
        <v>0</v>
      </c>
      <c r="I17" s="33"/>
      <c r="J17" s="28"/>
    </row>
    <row r="18" spans="1:10" ht="12.75" customHeight="1" x14ac:dyDescent="0.2">
      <c r="A18" s="29" t="s">
        <v>20</v>
      </c>
      <c r="B18" s="135" t="s">
        <v>12</v>
      </c>
      <c r="C18" s="135"/>
      <c r="D18" s="30"/>
      <c r="E18" s="31"/>
      <c r="F18" s="32"/>
      <c r="G18" s="96">
        <f t="shared" si="0"/>
        <v>0</v>
      </c>
      <c r="H18" s="96">
        <f t="shared" si="1"/>
        <v>0</v>
      </c>
      <c r="I18" s="33"/>
      <c r="J18" s="28"/>
    </row>
    <row r="19" spans="1:10" ht="12.75" customHeight="1" x14ac:dyDescent="0.2">
      <c r="A19" s="29" t="s">
        <v>21</v>
      </c>
      <c r="B19" s="135" t="s">
        <v>12</v>
      </c>
      <c r="C19" s="135"/>
      <c r="D19" s="30"/>
      <c r="E19" s="31"/>
      <c r="F19" s="32"/>
      <c r="G19" s="96">
        <f t="shared" si="0"/>
        <v>0</v>
      </c>
      <c r="H19" s="96">
        <f t="shared" si="1"/>
        <v>0</v>
      </c>
      <c r="I19" s="33"/>
      <c r="J19" s="28"/>
    </row>
    <row r="20" spans="1:10" ht="12.75" customHeight="1" x14ac:dyDescent="0.2">
      <c r="A20" s="29" t="s">
        <v>22</v>
      </c>
      <c r="B20" s="135" t="s">
        <v>12</v>
      </c>
      <c r="C20" s="135"/>
      <c r="D20" s="30"/>
      <c r="E20" s="31"/>
      <c r="F20" s="32"/>
      <c r="G20" s="96">
        <f t="shared" si="0"/>
        <v>0</v>
      </c>
      <c r="H20" s="96">
        <f t="shared" si="1"/>
        <v>0</v>
      </c>
      <c r="I20" s="33"/>
      <c r="J20" s="28"/>
    </row>
    <row r="21" spans="1:10" x14ac:dyDescent="0.2">
      <c r="A21" s="26">
        <v>5</v>
      </c>
      <c r="B21" s="146" t="s">
        <v>6</v>
      </c>
      <c r="C21" s="146"/>
      <c r="D21" s="146"/>
      <c r="E21" s="146"/>
      <c r="F21" s="146"/>
      <c r="G21" s="95">
        <f>G22+G33+G44+G55+G83+G113+G164+G235+G253</f>
        <v>0</v>
      </c>
      <c r="H21" s="95">
        <f>H22+H33+H44+H55+H83+H113+H164+H235+H253</f>
        <v>0</v>
      </c>
      <c r="I21" s="27"/>
      <c r="J21" s="28"/>
    </row>
    <row r="22" spans="1:10" x14ac:dyDescent="0.2">
      <c r="A22" s="34" t="s">
        <v>7</v>
      </c>
      <c r="B22" s="138" t="s">
        <v>109</v>
      </c>
      <c r="C22" s="139"/>
      <c r="D22" s="139"/>
      <c r="E22" s="139"/>
      <c r="F22" s="140"/>
      <c r="G22" s="97">
        <f>SUM(G23:G32)</f>
        <v>0</v>
      </c>
      <c r="H22" s="97">
        <f>SUM(H23:H32)</f>
        <v>0</v>
      </c>
      <c r="I22" s="35"/>
      <c r="J22" s="36"/>
    </row>
    <row r="23" spans="1:10" x14ac:dyDescent="0.2">
      <c r="A23" s="29" t="s">
        <v>23</v>
      </c>
      <c r="B23" s="135" t="s">
        <v>54</v>
      </c>
      <c r="C23" s="135"/>
      <c r="D23" s="30"/>
      <c r="E23" s="31"/>
      <c r="F23" s="32"/>
      <c r="G23" s="96">
        <f t="shared" ref="G23:G32" si="2">ROUND(E23*F23,2)</f>
        <v>0</v>
      </c>
      <c r="H23" s="96">
        <f t="shared" si="1"/>
        <v>0</v>
      </c>
      <c r="I23" s="33"/>
      <c r="J23" s="28"/>
    </row>
    <row r="24" spans="1:10" x14ac:dyDescent="0.2">
      <c r="A24" s="29" t="s">
        <v>24</v>
      </c>
      <c r="B24" s="135" t="s">
        <v>54</v>
      </c>
      <c r="C24" s="135"/>
      <c r="D24" s="30"/>
      <c r="E24" s="31"/>
      <c r="F24" s="32"/>
      <c r="G24" s="96">
        <f t="shared" si="2"/>
        <v>0</v>
      </c>
      <c r="H24" s="96">
        <f t="shared" si="1"/>
        <v>0</v>
      </c>
      <c r="I24" s="33"/>
      <c r="J24" s="28"/>
    </row>
    <row r="25" spans="1:10" x14ac:dyDescent="0.2">
      <c r="A25" s="29" t="s">
        <v>25</v>
      </c>
      <c r="B25" s="135" t="s">
        <v>54</v>
      </c>
      <c r="C25" s="135"/>
      <c r="D25" s="30"/>
      <c r="E25" s="31"/>
      <c r="F25" s="32"/>
      <c r="G25" s="96">
        <f t="shared" si="2"/>
        <v>0</v>
      </c>
      <c r="H25" s="96">
        <f t="shared" si="1"/>
        <v>0</v>
      </c>
      <c r="I25" s="33"/>
      <c r="J25" s="28"/>
    </row>
    <row r="26" spans="1:10" x14ac:dyDescent="0.2">
      <c r="A26" s="29" t="s">
        <v>26</v>
      </c>
      <c r="B26" s="135" t="s">
        <v>54</v>
      </c>
      <c r="C26" s="135"/>
      <c r="D26" s="30"/>
      <c r="E26" s="31"/>
      <c r="F26" s="32"/>
      <c r="G26" s="96">
        <f t="shared" si="2"/>
        <v>0</v>
      </c>
      <c r="H26" s="96">
        <f t="shared" si="1"/>
        <v>0</v>
      </c>
      <c r="I26" s="33"/>
      <c r="J26" s="28"/>
    </row>
    <row r="27" spans="1:10" x14ac:dyDescent="0.2">
      <c r="A27" s="29" t="s">
        <v>27</v>
      </c>
      <c r="B27" s="135" t="s">
        <v>54</v>
      </c>
      <c r="C27" s="135"/>
      <c r="D27" s="30"/>
      <c r="E27" s="31"/>
      <c r="F27" s="32"/>
      <c r="G27" s="96">
        <f t="shared" si="2"/>
        <v>0</v>
      </c>
      <c r="H27" s="96">
        <f t="shared" si="1"/>
        <v>0</v>
      </c>
      <c r="I27" s="33"/>
      <c r="J27" s="28"/>
    </row>
    <row r="28" spans="1:10" x14ac:dyDescent="0.2">
      <c r="A28" s="29" t="s">
        <v>28</v>
      </c>
      <c r="B28" s="135" t="s">
        <v>54</v>
      </c>
      <c r="C28" s="135"/>
      <c r="D28" s="30"/>
      <c r="E28" s="31"/>
      <c r="F28" s="32"/>
      <c r="G28" s="96">
        <f t="shared" si="2"/>
        <v>0</v>
      </c>
      <c r="H28" s="96">
        <f t="shared" si="1"/>
        <v>0</v>
      </c>
      <c r="I28" s="33"/>
      <c r="J28" s="28"/>
    </row>
    <row r="29" spans="1:10" x14ac:dyDescent="0.2">
      <c r="A29" s="29" t="s">
        <v>29</v>
      </c>
      <c r="B29" s="135" t="s">
        <v>54</v>
      </c>
      <c r="C29" s="135"/>
      <c r="D29" s="30"/>
      <c r="E29" s="31"/>
      <c r="F29" s="32"/>
      <c r="G29" s="96">
        <f t="shared" si="2"/>
        <v>0</v>
      </c>
      <c r="H29" s="96">
        <f t="shared" si="1"/>
        <v>0</v>
      </c>
      <c r="I29" s="33"/>
      <c r="J29" s="28"/>
    </row>
    <row r="30" spans="1:10" x14ac:dyDescent="0.2">
      <c r="A30" s="29" t="s">
        <v>30</v>
      </c>
      <c r="B30" s="135" t="s">
        <v>54</v>
      </c>
      <c r="C30" s="135"/>
      <c r="D30" s="30"/>
      <c r="E30" s="31"/>
      <c r="F30" s="32"/>
      <c r="G30" s="96">
        <f t="shared" si="2"/>
        <v>0</v>
      </c>
      <c r="H30" s="96">
        <f t="shared" si="1"/>
        <v>0</v>
      </c>
      <c r="I30" s="33"/>
      <c r="J30" s="28"/>
    </row>
    <row r="31" spans="1:10" x14ac:dyDescent="0.2">
      <c r="A31" s="29" t="s">
        <v>31</v>
      </c>
      <c r="B31" s="135" t="s">
        <v>54</v>
      </c>
      <c r="C31" s="135"/>
      <c r="D31" s="30"/>
      <c r="E31" s="31"/>
      <c r="F31" s="32"/>
      <c r="G31" s="96">
        <f t="shared" si="2"/>
        <v>0</v>
      </c>
      <c r="H31" s="96">
        <f t="shared" si="1"/>
        <v>0</v>
      </c>
      <c r="I31" s="33"/>
      <c r="J31" s="28"/>
    </row>
    <row r="32" spans="1:10" x14ac:dyDescent="0.2">
      <c r="A32" s="29" t="s">
        <v>32</v>
      </c>
      <c r="B32" s="135" t="s">
        <v>54</v>
      </c>
      <c r="C32" s="135"/>
      <c r="D32" s="30"/>
      <c r="E32" s="31"/>
      <c r="F32" s="32"/>
      <c r="G32" s="96">
        <f t="shared" si="2"/>
        <v>0</v>
      </c>
      <c r="H32" s="96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38" t="s">
        <v>250</v>
      </c>
      <c r="C33" s="139"/>
      <c r="D33" s="139"/>
      <c r="E33" s="139"/>
      <c r="F33" s="140"/>
      <c r="G33" s="97">
        <f>SUM(G34:G43)</f>
        <v>0</v>
      </c>
      <c r="H33" s="97">
        <f>SUM(H34:H43)</f>
        <v>0</v>
      </c>
      <c r="I33" s="35"/>
      <c r="J33" s="36"/>
    </row>
    <row r="34" spans="1:10" x14ac:dyDescent="0.2">
      <c r="A34" s="29" t="s">
        <v>33</v>
      </c>
      <c r="B34" s="135" t="s">
        <v>54</v>
      </c>
      <c r="C34" s="135"/>
      <c r="D34" s="30"/>
      <c r="E34" s="31"/>
      <c r="F34" s="32"/>
      <c r="G34" s="96">
        <f t="shared" ref="G34:G43" si="3">ROUND(E34*F34,2)</f>
        <v>0</v>
      </c>
      <c r="H34" s="96">
        <f t="shared" si="1"/>
        <v>0</v>
      </c>
      <c r="I34" s="33"/>
      <c r="J34" s="28"/>
    </row>
    <row r="35" spans="1:10" x14ac:dyDescent="0.2">
      <c r="A35" s="29" t="s">
        <v>34</v>
      </c>
      <c r="B35" s="135" t="s">
        <v>54</v>
      </c>
      <c r="C35" s="135"/>
      <c r="D35" s="30"/>
      <c r="E35" s="31"/>
      <c r="F35" s="32"/>
      <c r="G35" s="96">
        <f t="shared" si="3"/>
        <v>0</v>
      </c>
      <c r="H35" s="96">
        <f t="shared" si="1"/>
        <v>0</v>
      </c>
      <c r="I35" s="33"/>
      <c r="J35" s="28"/>
    </row>
    <row r="36" spans="1:10" x14ac:dyDescent="0.2">
      <c r="A36" s="29" t="s">
        <v>35</v>
      </c>
      <c r="B36" s="135" t="s">
        <v>54</v>
      </c>
      <c r="C36" s="135"/>
      <c r="D36" s="30"/>
      <c r="E36" s="31"/>
      <c r="F36" s="32"/>
      <c r="G36" s="96">
        <f t="shared" si="3"/>
        <v>0</v>
      </c>
      <c r="H36" s="96">
        <f t="shared" si="1"/>
        <v>0</v>
      </c>
      <c r="I36" s="33"/>
      <c r="J36" s="28"/>
    </row>
    <row r="37" spans="1:10" x14ac:dyDescent="0.2">
      <c r="A37" s="29" t="s">
        <v>36</v>
      </c>
      <c r="B37" s="135" t="s">
        <v>54</v>
      </c>
      <c r="C37" s="135"/>
      <c r="D37" s="30"/>
      <c r="E37" s="31"/>
      <c r="F37" s="32"/>
      <c r="G37" s="96">
        <f t="shared" si="3"/>
        <v>0</v>
      </c>
      <c r="H37" s="96">
        <f t="shared" si="1"/>
        <v>0</v>
      </c>
      <c r="I37" s="33"/>
      <c r="J37" s="28"/>
    </row>
    <row r="38" spans="1:10" x14ac:dyDescent="0.2">
      <c r="A38" s="29" t="s">
        <v>37</v>
      </c>
      <c r="B38" s="135" t="s">
        <v>54</v>
      </c>
      <c r="C38" s="135"/>
      <c r="D38" s="30"/>
      <c r="E38" s="31"/>
      <c r="F38" s="32"/>
      <c r="G38" s="96">
        <f t="shared" si="3"/>
        <v>0</v>
      </c>
      <c r="H38" s="96">
        <f t="shared" si="1"/>
        <v>0</v>
      </c>
      <c r="I38" s="33"/>
      <c r="J38" s="28"/>
    </row>
    <row r="39" spans="1:10" x14ac:dyDescent="0.2">
      <c r="A39" s="29" t="s">
        <v>38</v>
      </c>
      <c r="B39" s="135" t="s">
        <v>54</v>
      </c>
      <c r="C39" s="135"/>
      <c r="D39" s="30"/>
      <c r="E39" s="31"/>
      <c r="F39" s="32"/>
      <c r="G39" s="96">
        <f t="shared" si="3"/>
        <v>0</v>
      </c>
      <c r="H39" s="96">
        <f t="shared" si="1"/>
        <v>0</v>
      </c>
      <c r="I39" s="33"/>
      <c r="J39" s="28"/>
    </row>
    <row r="40" spans="1:10" x14ac:dyDescent="0.2">
      <c r="A40" s="29" t="s">
        <v>39</v>
      </c>
      <c r="B40" s="135" t="s">
        <v>54</v>
      </c>
      <c r="C40" s="135"/>
      <c r="D40" s="30"/>
      <c r="E40" s="31"/>
      <c r="F40" s="32"/>
      <c r="G40" s="96">
        <f t="shared" si="3"/>
        <v>0</v>
      </c>
      <c r="H40" s="96">
        <f t="shared" si="1"/>
        <v>0</v>
      </c>
      <c r="I40" s="33"/>
      <c r="J40" s="28"/>
    </row>
    <row r="41" spans="1:10" x14ac:dyDescent="0.2">
      <c r="A41" s="29" t="s">
        <v>40</v>
      </c>
      <c r="B41" s="135" t="s">
        <v>54</v>
      </c>
      <c r="C41" s="135"/>
      <c r="D41" s="30"/>
      <c r="E41" s="31"/>
      <c r="F41" s="32"/>
      <c r="G41" s="96">
        <f t="shared" si="3"/>
        <v>0</v>
      </c>
      <c r="H41" s="96">
        <f t="shared" si="1"/>
        <v>0</v>
      </c>
      <c r="I41" s="33"/>
      <c r="J41" s="28"/>
    </row>
    <row r="42" spans="1:10" x14ac:dyDescent="0.2">
      <c r="A42" s="29" t="s">
        <v>41</v>
      </c>
      <c r="B42" s="135" t="s">
        <v>54</v>
      </c>
      <c r="C42" s="135"/>
      <c r="D42" s="30"/>
      <c r="E42" s="31"/>
      <c r="F42" s="32"/>
      <c r="G42" s="96">
        <f t="shared" si="3"/>
        <v>0</v>
      </c>
      <c r="H42" s="96">
        <f t="shared" si="1"/>
        <v>0</v>
      </c>
      <c r="I42" s="33"/>
      <c r="J42" s="28"/>
    </row>
    <row r="43" spans="1:10" x14ac:dyDescent="0.2">
      <c r="A43" s="29" t="s">
        <v>42</v>
      </c>
      <c r="B43" s="135" t="s">
        <v>54</v>
      </c>
      <c r="C43" s="135"/>
      <c r="D43" s="30"/>
      <c r="E43" s="31"/>
      <c r="F43" s="32"/>
      <c r="G43" s="96">
        <f t="shared" si="3"/>
        <v>0</v>
      </c>
      <c r="H43" s="96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1" t="s">
        <v>228</v>
      </c>
      <c r="C44" s="139"/>
      <c r="D44" s="139"/>
      <c r="E44" s="139"/>
      <c r="F44" s="140"/>
      <c r="G44" s="97">
        <f>SUM(G45:G54)</f>
        <v>0</v>
      </c>
      <c r="H44" s="97">
        <f>SUM(H45:H54)</f>
        <v>0</v>
      </c>
      <c r="I44" s="35"/>
      <c r="J44" s="36"/>
    </row>
    <row r="45" spans="1:10" x14ac:dyDescent="0.2">
      <c r="A45" s="29" t="s">
        <v>44</v>
      </c>
      <c r="B45" s="135" t="s">
        <v>54</v>
      </c>
      <c r="C45" s="135"/>
      <c r="D45" s="30"/>
      <c r="E45" s="31"/>
      <c r="F45" s="32"/>
      <c r="G45" s="96">
        <f t="shared" ref="G45:G54" si="4">ROUND(E45*F45,2)</f>
        <v>0</v>
      </c>
      <c r="H45" s="96">
        <f t="shared" ref="H45:H54" si="5">ROUND(G45*$D$7,2)</f>
        <v>0</v>
      </c>
      <c r="I45" s="33"/>
      <c r="J45" s="36"/>
    </row>
    <row r="46" spans="1:10" x14ac:dyDescent="0.2">
      <c r="A46" s="29" t="s">
        <v>45</v>
      </c>
      <c r="B46" s="135" t="s">
        <v>54</v>
      </c>
      <c r="C46" s="135"/>
      <c r="D46" s="30"/>
      <c r="E46" s="31"/>
      <c r="F46" s="32"/>
      <c r="G46" s="96">
        <f t="shared" si="4"/>
        <v>0</v>
      </c>
      <c r="H46" s="96">
        <f t="shared" si="5"/>
        <v>0</v>
      </c>
      <c r="I46" s="33"/>
      <c r="J46" s="36"/>
    </row>
    <row r="47" spans="1:10" x14ac:dyDescent="0.2">
      <c r="A47" s="29" t="s">
        <v>46</v>
      </c>
      <c r="B47" s="135" t="s">
        <v>54</v>
      </c>
      <c r="C47" s="135"/>
      <c r="D47" s="30"/>
      <c r="E47" s="31"/>
      <c r="F47" s="32"/>
      <c r="G47" s="96">
        <f t="shared" si="4"/>
        <v>0</v>
      </c>
      <c r="H47" s="96">
        <f t="shared" si="5"/>
        <v>0</v>
      </c>
      <c r="I47" s="33"/>
      <c r="J47" s="36"/>
    </row>
    <row r="48" spans="1:10" x14ac:dyDescent="0.2">
      <c r="A48" s="29" t="s">
        <v>47</v>
      </c>
      <c r="B48" s="135" t="s">
        <v>54</v>
      </c>
      <c r="C48" s="135"/>
      <c r="D48" s="30"/>
      <c r="E48" s="31"/>
      <c r="F48" s="32"/>
      <c r="G48" s="96">
        <f t="shared" si="4"/>
        <v>0</v>
      </c>
      <c r="H48" s="96">
        <f t="shared" si="5"/>
        <v>0</v>
      </c>
      <c r="I48" s="33"/>
      <c r="J48" s="36"/>
    </row>
    <row r="49" spans="1:10" x14ac:dyDescent="0.2">
      <c r="A49" s="29" t="s">
        <v>48</v>
      </c>
      <c r="B49" s="135" t="s">
        <v>54</v>
      </c>
      <c r="C49" s="135"/>
      <c r="D49" s="30"/>
      <c r="E49" s="31"/>
      <c r="F49" s="32"/>
      <c r="G49" s="96">
        <f t="shared" si="4"/>
        <v>0</v>
      </c>
      <c r="H49" s="96">
        <f t="shared" si="5"/>
        <v>0</v>
      </c>
      <c r="I49" s="33"/>
      <c r="J49" s="36"/>
    </row>
    <row r="50" spans="1:10" x14ac:dyDescent="0.2">
      <c r="A50" s="29" t="s">
        <v>49</v>
      </c>
      <c r="B50" s="135" t="s">
        <v>54</v>
      </c>
      <c r="C50" s="135"/>
      <c r="D50" s="30"/>
      <c r="E50" s="31"/>
      <c r="F50" s="32"/>
      <c r="G50" s="96">
        <f t="shared" si="4"/>
        <v>0</v>
      </c>
      <c r="H50" s="96">
        <f t="shared" si="5"/>
        <v>0</v>
      </c>
      <c r="I50" s="33"/>
      <c r="J50" s="36"/>
    </row>
    <row r="51" spans="1:10" x14ac:dyDescent="0.2">
      <c r="A51" s="29" t="s">
        <v>50</v>
      </c>
      <c r="B51" s="135" t="s">
        <v>54</v>
      </c>
      <c r="C51" s="135"/>
      <c r="D51" s="30"/>
      <c r="E51" s="31"/>
      <c r="F51" s="32"/>
      <c r="G51" s="96">
        <f t="shared" si="4"/>
        <v>0</v>
      </c>
      <c r="H51" s="96">
        <f t="shared" si="5"/>
        <v>0</v>
      </c>
      <c r="I51" s="33"/>
      <c r="J51" s="36"/>
    </row>
    <row r="52" spans="1:10" x14ac:dyDescent="0.2">
      <c r="A52" s="29" t="s">
        <v>51</v>
      </c>
      <c r="B52" s="135" t="s">
        <v>54</v>
      </c>
      <c r="C52" s="135"/>
      <c r="D52" s="30"/>
      <c r="E52" s="31"/>
      <c r="F52" s="32"/>
      <c r="G52" s="96">
        <f t="shared" si="4"/>
        <v>0</v>
      </c>
      <c r="H52" s="96">
        <f t="shared" si="5"/>
        <v>0</v>
      </c>
      <c r="I52" s="33"/>
      <c r="J52" s="36"/>
    </row>
    <row r="53" spans="1:10" x14ac:dyDescent="0.2">
      <c r="A53" s="29" t="s">
        <v>52</v>
      </c>
      <c r="B53" s="135" t="s">
        <v>54</v>
      </c>
      <c r="C53" s="135"/>
      <c r="D53" s="30"/>
      <c r="E53" s="31"/>
      <c r="F53" s="32"/>
      <c r="G53" s="96">
        <f t="shared" si="4"/>
        <v>0</v>
      </c>
      <c r="H53" s="96">
        <f t="shared" si="5"/>
        <v>0</v>
      </c>
      <c r="I53" s="33"/>
      <c r="J53" s="36"/>
    </row>
    <row r="54" spans="1:10" x14ac:dyDescent="0.2">
      <c r="A54" s="29" t="s">
        <v>53</v>
      </c>
      <c r="B54" s="135" t="s">
        <v>54</v>
      </c>
      <c r="C54" s="135"/>
      <c r="D54" s="30"/>
      <c r="E54" s="31"/>
      <c r="F54" s="32"/>
      <c r="G54" s="96">
        <f t="shared" si="4"/>
        <v>0</v>
      </c>
      <c r="H54" s="96">
        <f t="shared" si="5"/>
        <v>0</v>
      </c>
      <c r="I54" s="33"/>
      <c r="J54" s="36"/>
    </row>
    <row r="55" spans="1:10" ht="25.5" customHeight="1" x14ac:dyDescent="0.2">
      <c r="A55" s="34" t="s">
        <v>10</v>
      </c>
      <c r="B55" s="138" t="s">
        <v>174</v>
      </c>
      <c r="C55" s="139"/>
      <c r="D55" s="139"/>
      <c r="E55" s="139"/>
      <c r="F55" s="140"/>
      <c r="G55" s="97">
        <f>SUM(G56:G82)</f>
        <v>0</v>
      </c>
      <c r="H55" s="97">
        <f>SUM(H56:H82)</f>
        <v>0</v>
      </c>
      <c r="I55" s="35"/>
      <c r="J55" s="36"/>
    </row>
    <row r="56" spans="1:10" x14ac:dyDescent="0.2">
      <c r="A56" s="29" t="s">
        <v>55</v>
      </c>
      <c r="B56" s="135" t="s">
        <v>12</v>
      </c>
      <c r="C56" s="135"/>
      <c r="D56" s="30"/>
      <c r="E56" s="31"/>
      <c r="F56" s="32"/>
      <c r="G56" s="96">
        <f t="shared" ref="G56:G82" si="6">ROUND(E56*F56,2)</f>
        <v>0</v>
      </c>
      <c r="H56" s="96">
        <f t="shared" ref="H56:H82" si="7">ROUND(G56*$D$7,2)</f>
        <v>0</v>
      </c>
      <c r="I56" s="33"/>
      <c r="J56" s="28"/>
    </row>
    <row r="57" spans="1:10" x14ac:dyDescent="0.2">
      <c r="A57" s="29" t="s">
        <v>56</v>
      </c>
      <c r="B57" s="135" t="s">
        <v>12</v>
      </c>
      <c r="C57" s="135"/>
      <c r="D57" s="30"/>
      <c r="E57" s="31"/>
      <c r="F57" s="32"/>
      <c r="G57" s="96">
        <f t="shared" si="6"/>
        <v>0</v>
      </c>
      <c r="H57" s="96">
        <f t="shared" si="7"/>
        <v>0</v>
      </c>
      <c r="I57" s="33"/>
      <c r="J57" s="28"/>
    </row>
    <row r="58" spans="1:10" x14ac:dyDescent="0.2">
      <c r="A58" s="29" t="s">
        <v>57</v>
      </c>
      <c r="B58" s="135" t="s">
        <v>12</v>
      </c>
      <c r="C58" s="135"/>
      <c r="D58" s="30"/>
      <c r="E58" s="31"/>
      <c r="F58" s="32"/>
      <c r="G58" s="96">
        <f t="shared" si="6"/>
        <v>0</v>
      </c>
      <c r="H58" s="96">
        <f t="shared" si="7"/>
        <v>0</v>
      </c>
      <c r="I58" s="33"/>
      <c r="J58" s="28"/>
    </row>
    <row r="59" spans="1:10" x14ac:dyDescent="0.2">
      <c r="A59" s="29" t="s">
        <v>58</v>
      </c>
      <c r="B59" s="135" t="s">
        <v>12</v>
      </c>
      <c r="C59" s="135"/>
      <c r="D59" s="30"/>
      <c r="E59" s="31"/>
      <c r="F59" s="32"/>
      <c r="G59" s="96">
        <f t="shared" si="6"/>
        <v>0</v>
      </c>
      <c r="H59" s="96">
        <f t="shared" si="7"/>
        <v>0</v>
      </c>
      <c r="I59" s="33"/>
      <c r="J59" s="28"/>
    </row>
    <row r="60" spans="1:10" x14ac:dyDescent="0.2">
      <c r="A60" s="29" t="s">
        <v>59</v>
      </c>
      <c r="B60" s="135" t="s">
        <v>12</v>
      </c>
      <c r="C60" s="135"/>
      <c r="D60" s="30"/>
      <c r="E60" s="31"/>
      <c r="F60" s="32"/>
      <c r="G60" s="96">
        <f t="shared" si="6"/>
        <v>0</v>
      </c>
      <c r="H60" s="96">
        <f t="shared" si="7"/>
        <v>0</v>
      </c>
      <c r="I60" s="33"/>
      <c r="J60" s="28"/>
    </row>
    <row r="61" spans="1:10" x14ac:dyDescent="0.2">
      <c r="A61" s="29" t="s">
        <v>60</v>
      </c>
      <c r="B61" s="135" t="s">
        <v>12</v>
      </c>
      <c r="C61" s="135"/>
      <c r="D61" s="30"/>
      <c r="E61" s="31"/>
      <c r="F61" s="32"/>
      <c r="G61" s="96">
        <f t="shared" si="6"/>
        <v>0</v>
      </c>
      <c r="H61" s="96">
        <f t="shared" si="7"/>
        <v>0</v>
      </c>
      <c r="I61" s="33"/>
      <c r="J61" s="28"/>
    </row>
    <row r="62" spans="1:10" x14ac:dyDescent="0.2">
      <c r="A62" s="29" t="s">
        <v>61</v>
      </c>
      <c r="B62" s="135" t="s">
        <v>12</v>
      </c>
      <c r="C62" s="135"/>
      <c r="D62" s="30"/>
      <c r="E62" s="31"/>
      <c r="F62" s="32"/>
      <c r="G62" s="96">
        <f t="shared" si="6"/>
        <v>0</v>
      </c>
      <c r="H62" s="96">
        <f t="shared" si="7"/>
        <v>0</v>
      </c>
      <c r="I62" s="33"/>
      <c r="J62" s="28"/>
    </row>
    <row r="63" spans="1:10" x14ac:dyDescent="0.2">
      <c r="A63" s="29" t="s">
        <v>62</v>
      </c>
      <c r="B63" s="135" t="s">
        <v>12</v>
      </c>
      <c r="C63" s="135"/>
      <c r="D63" s="30"/>
      <c r="E63" s="31"/>
      <c r="F63" s="32"/>
      <c r="G63" s="96">
        <f t="shared" si="6"/>
        <v>0</v>
      </c>
      <c r="H63" s="96">
        <f t="shared" si="7"/>
        <v>0</v>
      </c>
      <c r="I63" s="33"/>
      <c r="J63" s="28"/>
    </row>
    <row r="64" spans="1:10" x14ac:dyDescent="0.2">
      <c r="A64" s="29" t="s">
        <v>63</v>
      </c>
      <c r="B64" s="135" t="s">
        <v>12</v>
      </c>
      <c r="C64" s="135"/>
      <c r="D64" s="30"/>
      <c r="E64" s="31"/>
      <c r="F64" s="32"/>
      <c r="G64" s="96">
        <f t="shared" si="6"/>
        <v>0</v>
      </c>
      <c r="H64" s="96">
        <f t="shared" si="7"/>
        <v>0</v>
      </c>
      <c r="I64" s="33"/>
      <c r="J64" s="28"/>
    </row>
    <row r="65" spans="1:10" x14ac:dyDescent="0.2">
      <c r="A65" s="29" t="s">
        <v>64</v>
      </c>
      <c r="B65" s="135" t="s">
        <v>12</v>
      </c>
      <c r="C65" s="135"/>
      <c r="D65" s="30"/>
      <c r="E65" s="31"/>
      <c r="F65" s="32"/>
      <c r="G65" s="96">
        <f t="shared" si="6"/>
        <v>0</v>
      </c>
      <c r="H65" s="96">
        <f t="shared" si="7"/>
        <v>0</v>
      </c>
      <c r="I65" s="33"/>
      <c r="J65" s="28"/>
    </row>
    <row r="66" spans="1:10" x14ac:dyDescent="0.2">
      <c r="A66" s="29" t="s">
        <v>130</v>
      </c>
      <c r="B66" s="135" t="s">
        <v>12</v>
      </c>
      <c r="C66" s="135"/>
      <c r="D66" s="30"/>
      <c r="E66" s="31"/>
      <c r="F66" s="32"/>
      <c r="G66" s="96">
        <f t="shared" si="6"/>
        <v>0</v>
      </c>
      <c r="H66" s="96">
        <f t="shared" si="7"/>
        <v>0</v>
      </c>
      <c r="I66" s="33"/>
      <c r="J66" s="28"/>
    </row>
    <row r="67" spans="1:10" x14ac:dyDescent="0.2">
      <c r="A67" s="29" t="s">
        <v>131</v>
      </c>
      <c r="B67" s="135" t="s">
        <v>12</v>
      </c>
      <c r="C67" s="135"/>
      <c r="D67" s="30"/>
      <c r="E67" s="31"/>
      <c r="F67" s="32"/>
      <c r="G67" s="96">
        <f t="shared" si="6"/>
        <v>0</v>
      </c>
      <c r="H67" s="96">
        <f t="shared" si="7"/>
        <v>0</v>
      </c>
      <c r="I67" s="33"/>
      <c r="J67" s="28"/>
    </row>
    <row r="68" spans="1:10" x14ac:dyDescent="0.2">
      <c r="A68" s="29" t="s">
        <v>132</v>
      </c>
      <c r="B68" s="135" t="s">
        <v>12</v>
      </c>
      <c r="C68" s="135"/>
      <c r="D68" s="30"/>
      <c r="E68" s="31"/>
      <c r="F68" s="32"/>
      <c r="G68" s="96">
        <f t="shared" si="6"/>
        <v>0</v>
      </c>
      <c r="H68" s="96">
        <f t="shared" si="7"/>
        <v>0</v>
      </c>
      <c r="I68" s="33"/>
      <c r="J68" s="28"/>
    </row>
    <row r="69" spans="1:10" x14ac:dyDescent="0.2">
      <c r="A69" s="29" t="s">
        <v>133</v>
      </c>
      <c r="B69" s="135" t="s">
        <v>12</v>
      </c>
      <c r="C69" s="135"/>
      <c r="D69" s="30"/>
      <c r="E69" s="31"/>
      <c r="F69" s="32"/>
      <c r="G69" s="96">
        <f t="shared" si="6"/>
        <v>0</v>
      </c>
      <c r="H69" s="96">
        <f t="shared" si="7"/>
        <v>0</v>
      </c>
      <c r="I69" s="33"/>
      <c r="J69" s="28"/>
    </row>
    <row r="70" spans="1:10" x14ac:dyDescent="0.2">
      <c r="A70" s="29" t="s">
        <v>134</v>
      </c>
      <c r="B70" s="135" t="s">
        <v>12</v>
      </c>
      <c r="C70" s="135"/>
      <c r="D70" s="30"/>
      <c r="E70" s="31"/>
      <c r="F70" s="32"/>
      <c r="G70" s="96">
        <f t="shared" si="6"/>
        <v>0</v>
      </c>
      <c r="H70" s="96">
        <f t="shared" si="7"/>
        <v>0</v>
      </c>
      <c r="I70" s="33"/>
      <c r="J70" s="28"/>
    </row>
    <row r="71" spans="1:10" x14ac:dyDescent="0.2">
      <c r="A71" s="29" t="s">
        <v>188</v>
      </c>
      <c r="B71" s="135" t="s">
        <v>12</v>
      </c>
      <c r="C71" s="135"/>
      <c r="D71" s="30"/>
      <c r="E71" s="31"/>
      <c r="F71" s="32"/>
      <c r="G71" s="96">
        <f t="shared" si="6"/>
        <v>0</v>
      </c>
      <c r="H71" s="96">
        <f t="shared" si="7"/>
        <v>0</v>
      </c>
      <c r="I71" s="33"/>
      <c r="J71" s="28"/>
    </row>
    <row r="72" spans="1:10" x14ac:dyDescent="0.2">
      <c r="A72" s="29" t="s">
        <v>189</v>
      </c>
      <c r="B72" s="135" t="s">
        <v>12</v>
      </c>
      <c r="C72" s="135"/>
      <c r="D72" s="30"/>
      <c r="E72" s="31"/>
      <c r="F72" s="32"/>
      <c r="G72" s="96">
        <f t="shared" si="6"/>
        <v>0</v>
      </c>
      <c r="H72" s="96">
        <f t="shared" si="7"/>
        <v>0</v>
      </c>
      <c r="I72" s="33"/>
      <c r="J72" s="28"/>
    </row>
    <row r="73" spans="1:10" x14ac:dyDescent="0.2">
      <c r="A73" s="29" t="s">
        <v>190</v>
      </c>
      <c r="B73" s="135" t="s">
        <v>12</v>
      </c>
      <c r="C73" s="135"/>
      <c r="D73" s="30"/>
      <c r="E73" s="31"/>
      <c r="F73" s="32"/>
      <c r="G73" s="96">
        <f t="shared" si="6"/>
        <v>0</v>
      </c>
      <c r="H73" s="96">
        <f t="shared" si="7"/>
        <v>0</v>
      </c>
      <c r="I73" s="33"/>
      <c r="J73" s="28"/>
    </row>
    <row r="74" spans="1:10" x14ac:dyDescent="0.2">
      <c r="A74" s="29" t="s">
        <v>191</v>
      </c>
      <c r="B74" s="135" t="s">
        <v>12</v>
      </c>
      <c r="C74" s="135"/>
      <c r="D74" s="30"/>
      <c r="E74" s="31"/>
      <c r="F74" s="32"/>
      <c r="G74" s="96">
        <f t="shared" si="6"/>
        <v>0</v>
      </c>
      <c r="H74" s="96">
        <f t="shared" si="7"/>
        <v>0</v>
      </c>
      <c r="I74" s="33"/>
      <c r="J74" s="28"/>
    </row>
    <row r="75" spans="1:10" x14ac:dyDescent="0.2">
      <c r="A75" s="29" t="s">
        <v>192</v>
      </c>
      <c r="B75" s="135" t="s">
        <v>12</v>
      </c>
      <c r="C75" s="135"/>
      <c r="D75" s="30"/>
      <c r="E75" s="31"/>
      <c r="F75" s="32"/>
      <c r="G75" s="96">
        <f t="shared" si="6"/>
        <v>0</v>
      </c>
      <c r="H75" s="96">
        <f t="shared" si="7"/>
        <v>0</v>
      </c>
      <c r="I75" s="33"/>
      <c r="J75" s="28"/>
    </row>
    <row r="76" spans="1:10" x14ac:dyDescent="0.2">
      <c r="A76" s="29" t="s">
        <v>193</v>
      </c>
      <c r="B76" s="135" t="s">
        <v>12</v>
      </c>
      <c r="C76" s="135"/>
      <c r="D76" s="30"/>
      <c r="E76" s="31"/>
      <c r="F76" s="32"/>
      <c r="G76" s="96">
        <f t="shared" si="6"/>
        <v>0</v>
      </c>
      <c r="H76" s="96">
        <f t="shared" si="7"/>
        <v>0</v>
      </c>
      <c r="I76" s="33"/>
      <c r="J76" s="28"/>
    </row>
    <row r="77" spans="1:10" x14ac:dyDescent="0.2">
      <c r="A77" s="29" t="s">
        <v>194</v>
      </c>
      <c r="B77" s="135" t="s">
        <v>12</v>
      </c>
      <c r="C77" s="135"/>
      <c r="D77" s="30"/>
      <c r="E77" s="31"/>
      <c r="F77" s="32"/>
      <c r="G77" s="96">
        <f t="shared" si="6"/>
        <v>0</v>
      </c>
      <c r="H77" s="96">
        <f t="shared" si="7"/>
        <v>0</v>
      </c>
      <c r="I77" s="33"/>
      <c r="J77" s="28"/>
    </row>
    <row r="78" spans="1:10" x14ac:dyDescent="0.2">
      <c r="A78" s="29" t="s">
        <v>195</v>
      </c>
      <c r="B78" s="135" t="s">
        <v>12</v>
      </c>
      <c r="C78" s="135"/>
      <c r="D78" s="30"/>
      <c r="E78" s="31"/>
      <c r="F78" s="32"/>
      <c r="G78" s="96">
        <f t="shared" si="6"/>
        <v>0</v>
      </c>
      <c r="H78" s="96">
        <f t="shared" si="7"/>
        <v>0</v>
      </c>
      <c r="I78" s="33"/>
      <c r="J78" s="28"/>
    </row>
    <row r="79" spans="1:10" x14ac:dyDescent="0.2">
      <c r="A79" s="29" t="s">
        <v>196</v>
      </c>
      <c r="B79" s="135" t="s">
        <v>12</v>
      </c>
      <c r="C79" s="135"/>
      <c r="D79" s="30"/>
      <c r="E79" s="31"/>
      <c r="F79" s="32"/>
      <c r="G79" s="96">
        <f t="shared" si="6"/>
        <v>0</v>
      </c>
      <c r="H79" s="96">
        <f t="shared" si="7"/>
        <v>0</v>
      </c>
      <c r="I79" s="33"/>
      <c r="J79" s="28"/>
    </row>
    <row r="80" spans="1:10" x14ac:dyDescent="0.2">
      <c r="A80" s="29" t="s">
        <v>197</v>
      </c>
      <c r="B80" s="135" t="s">
        <v>12</v>
      </c>
      <c r="C80" s="135"/>
      <c r="D80" s="30"/>
      <c r="E80" s="31"/>
      <c r="F80" s="32"/>
      <c r="G80" s="96">
        <f t="shared" si="6"/>
        <v>0</v>
      </c>
      <c r="H80" s="96">
        <f t="shared" si="7"/>
        <v>0</v>
      </c>
      <c r="I80" s="33"/>
      <c r="J80" s="28"/>
    </row>
    <row r="81" spans="1:19" x14ac:dyDescent="0.2">
      <c r="A81" s="29" t="s">
        <v>198</v>
      </c>
      <c r="B81" s="135" t="s">
        <v>12</v>
      </c>
      <c r="C81" s="135"/>
      <c r="D81" s="30"/>
      <c r="E81" s="31"/>
      <c r="F81" s="32"/>
      <c r="G81" s="96">
        <f t="shared" si="6"/>
        <v>0</v>
      </c>
      <c r="H81" s="96">
        <f t="shared" si="7"/>
        <v>0</v>
      </c>
      <c r="I81" s="33"/>
      <c r="J81" s="28"/>
    </row>
    <row r="82" spans="1:19" x14ac:dyDescent="0.2">
      <c r="A82" s="29" t="s">
        <v>199</v>
      </c>
      <c r="B82" s="135" t="s">
        <v>12</v>
      </c>
      <c r="C82" s="135"/>
      <c r="D82" s="30"/>
      <c r="E82" s="31"/>
      <c r="F82" s="32"/>
      <c r="G82" s="96">
        <f t="shared" si="6"/>
        <v>0</v>
      </c>
      <c r="H82" s="96">
        <f t="shared" si="7"/>
        <v>0</v>
      </c>
      <c r="I82" s="33"/>
      <c r="J82" s="28"/>
    </row>
    <row r="83" spans="1:19" ht="51.75" customHeight="1" x14ac:dyDescent="0.2">
      <c r="A83" s="34" t="s">
        <v>65</v>
      </c>
      <c r="B83" s="138" t="s">
        <v>110</v>
      </c>
      <c r="C83" s="139"/>
      <c r="D83" s="139"/>
      <c r="E83" s="139"/>
      <c r="F83" s="140"/>
      <c r="G83" s="97">
        <f>SUM(G84:G112)</f>
        <v>0</v>
      </c>
      <c r="H83" s="97">
        <f>SUM(H84:H112)</f>
        <v>0</v>
      </c>
      <c r="I83" s="35"/>
      <c r="J83" s="28"/>
      <c r="K83" s="37" t="s">
        <v>112</v>
      </c>
      <c r="L83" s="37" t="s">
        <v>113</v>
      </c>
      <c r="M83" s="37" t="s">
        <v>114</v>
      </c>
      <c r="N83" s="37" t="s">
        <v>115</v>
      </c>
      <c r="O83" s="37" t="s">
        <v>116</v>
      </c>
      <c r="P83" s="37" t="s">
        <v>117</v>
      </c>
      <c r="Q83" s="37" t="s">
        <v>118</v>
      </c>
      <c r="R83" s="37" t="s">
        <v>119</v>
      </c>
    </row>
    <row r="84" spans="1:19" ht="12.75" customHeight="1" x14ac:dyDescent="0.2">
      <c r="A84" s="29" t="s">
        <v>66</v>
      </c>
      <c r="B84" s="135" t="s">
        <v>111</v>
      </c>
      <c r="C84" s="135"/>
      <c r="D84" s="30"/>
      <c r="E84" s="99">
        <v>1</v>
      </c>
      <c r="F84" s="96">
        <f t="shared" ref="F84:F112" si="8">R84</f>
        <v>0</v>
      </c>
      <c r="G84" s="96">
        <f t="shared" ref="G84:G112" si="9">ROUND(E84*F84,2)</f>
        <v>0</v>
      </c>
      <c r="H84" s="96">
        <f t="shared" si="1"/>
        <v>0</v>
      </c>
      <c r="I84" s="33"/>
      <c r="J84" s="28"/>
      <c r="K84" s="38"/>
      <c r="L84" s="39"/>
      <c r="M84" s="39"/>
      <c r="N84" s="39"/>
      <c r="O84" s="100" t="str">
        <f>IFERROR(ROUND((L84-N84)/M84,2),"0")</f>
        <v>0</v>
      </c>
      <c r="P84" s="39"/>
      <c r="Q84" s="40"/>
      <c r="R84" s="100">
        <f>O84*P84*Q84</f>
        <v>0</v>
      </c>
      <c r="S84" s="101" t="str">
        <f ca="1">IF(K84=0," ",IF(K84+(M84*30.5)&lt;TODAY(),"DĖMESIO! Patikrinkite, ar nurodytas turtas dar nėra nudėvėtas, amortizuotas"," "))</f>
        <v xml:space="preserve"> </v>
      </c>
    </row>
    <row r="85" spans="1:19" ht="12.75" customHeight="1" x14ac:dyDescent="0.2">
      <c r="A85" s="29" t="s">
        <v>67</v>
      </c>
      <c r="B85" s="135" t="s">
        <v>111</v>
      </c>
      <c r="C85" s="135"/>
      <c r="D85" s="30"/>
      <c r="E85" s="99">
        <v>1</v>
      </c>
      <c r="F85" s="96">
        <f t="shared" si="8"/>
        <v>0</v>
      </c>
      <c r="G85" s="96">
        <f t="shared" si="9"/>
        <v>0</v>
      </c>
      <c r="H85" s="96">
        <f t="shared" si="1"/>
        <v>0</v>
      </c>
      <c r="I85" s="33"/>
      <c r="J85" s="28"/>
      <c r="K85" s="38"/>
      <c r="L85" s="39"/>
      <c r="M85" s="39"/>
      <c r="N85" s="39"/>
      <c r="O85" s="100" t="str">
        <f t="shared" ref="O85:O112" si="10">IFERROR(ROUND((L85-N85)/M85,2),"0")</f>
        <v>0</v>
      </c>
      <c r="P85" s="39"/>
      <c r="Q85" s="40"/>
      <c r="R85" s="100">
        <f t="shared" ref="R85:R112" si="11">O85*P85*Q85</f>
        <v>0</v>
      </c>
      <c r="S85" s="101" t="str">
        <f t="shared" ref="S85:S112" ca="1" si="12">IF(K85=0," ",IF(K85+(M85*30.5)&lt;TODAY(),"DĖMESIO! Patikrinkite, ar nurodytas turtas dar nėra nudėvėtas, amortizuotas"," "))</f>
        <v xml:space="preserve"> </v>
      </c>
    </row>
    <row r="86" spans="1:19" ht="12.75" customHeight="1" x14ac:dyDescent="0.2">
      <c r="A86" s="29" t="s">
        <v>68</v>
      </c>
      <c r="B86" s="135" t="s">
        <v>111</v>
      </c>
      <c r="C86" s="135"/>
      <c r="D86" s="30"/>
      <c r="E86" s="99">
        <v>1</v>
      </c>
      <c r="F86" s="96">
        <f t="shared" si="8"/>
        <v>0</v>
      </c>
      <c r="G86" s="96">
        <f t="shared" si="9"/>
        <v>0</v>
      </c>
      <c r="H86" s="96">
        <f t="shared" si="1"/>
        <v>0</v>
      </c>
      <c r="I86" s="33"/>
      <c r="J86" s="28"/>
      <c r="K86" s="38"/>
      <c r="L86" s="39"/>
      <c r="M86" s="39"/>
      <c r="N86" s="39"/>
      <c r="O86" s="100" t="str">
        <f t="shared" si="10"/>
        <v>0</v>
      </c>
      <c r="P86" s="39"/>
      <c r="Q86" s="40"/>
      <c r="R86" s="100">
        <f t="shared" si="11"/>
        <v>0</v>
      </c>
      <c r="S86" s="101" t="str">
        <f t="shared" ca="1" si="12"/>
        <v xml:space="preserve"> </v>
      </c>
    </row>
    <row r="87" spans="1:19" ht="12.75" customHeight="1" x14ac:dyDescent="0.2">
      <c r="A87" s="29" t="s">
        <v>69</v>
      </c>
      <c r="B87" s="135" t="s">
        <v>111</v>
      </c>
      <c r="C87" s="135"/>
      <c r="D87" s="30"/>
      <c r="E87" s="99">
        <v>1</v>
      </c>
      <c r="F87" s="96">
        <f t="shared" si="8"/>
        <v>0</v>
      </c>
      <c r="G87" s="96">
        <f t="shared" si="9"/>
        <v>0</v>
      </c>
      <c r="H87" s="96">
        <f t="shared" si="1"/>
        <v>0</v>
      </c>
      <c r="I87" s="33"/>
      <c r="J87" s="28"/>
      <c r="K87" s="38"/>
      <c r="L87" s="39"/>
      <c r="M87" s="39"/>
      <c r="N87" s="39"/>
      <c r="O87" s="100" t="str">
        <f t="shared" si="10"/>
        <v>0</v>
      </c>
      <c r="P87" s="39"/>
      <c r="Q87" s="40"/>
      <c r="R87" s="100">
        <f t="shared" si="11"/>
        <v>0</v>
      </c>
      <c r="S87" s="101" t="str">
        <f t="shared" ca="1" si="12"/>
        <v xml:space="preserve"> </v>
      </c>
    </row>
    <row r="88" spans="1:19" ht="12.75" customHeight="1" x14ac:dyDescent="0.2">
      <c r="A88" s="29" t="s">
        <v>70</v>
      </c>
      <c r="B88" s="135" t="s">
        <v>111</v>
      </c>
      <c r="C88" s="135"/>
      <c r="D88" s="30"/>
      <c r="E88" s="99">
        <v>1</v>
      </c>
      <c r="F88" s="96">
        <f t="shared" si="8"/>
        <v>0</v>
      </c>
      <c r="G88" s="96">
        <f t="shared" si="9"/>
        <v>0</v>
      </c>
      <c r="H88" s="96">
        <f t="shared" si="1"/>
        <v>0</v>
      </c>
      <c r="I88" s="33"/>
      <c r="J88" s="28"/>
      <c r="K88" s="38"/>
      <c r="L88" s="39"/>
      <c r="M88" s="39"/>
      <c r="N88" s="39"/>
      <c r="O88" s="100" t="str">
        <f t="shared" si="10"/>
        <v>0</v>
      </c>
      <c r="P88" s="39"/>
      <c r="Q88" s="40"/>
      <c r="R88" s="100">
        <f t="shared" si="11"/>
        <v>0</v>
      </c>
      <c r="S88" s="101" t="str">
        <f t="shared" ca="1" si="12"/>
        <v xml:space="preserve"> </v>
      </c>
    </row>
    <row r="89" spans="1:19" ht="12.75" customHeight="1" x14ac:dyDescent="0.2">
      <c r="A89" s="29" t="s">
        <v>74</v>
      </c>
      <c r="B89" s="135" t="s">
        <v>111</v>
      </c>
      <c r="C89" s="135"/>
      <c r="D89" s="30"/>
      <c r="E89" s="99">
        <v>1</v>
      </c>
      <c r="F89" s="96">
        <f t="shared" si="8"/>
        <v>0</v>
      </c>
      <c r="G89" s="96">
        <f t="shared" si="9"/>
        <v>0</v>
      </c>
      <c r="H89" s="96">
        <f t="shared" si="1"/>
        <v>0</v>
      </c>
      <c r="I89" s="33"/>
      <c r="J89" s="28"/>
      <c r="K89" s="38"/>
      <c r="L89" s="39"/>
      <c r="M89" s="39"/>
      <c r="N89" s="39"/>
      <c r="O89" s="100" t="str">
        <f t="shared" si="10"/>
        <v>0</v>
      </c>
      <c r="P89" s="39"/>
      <c r="Q89" s="40"/>
      <c r="R89" s="100">
        <f t="shared" si="11"/>
        <v>0</v>
      </c>
      <c r="S89" s="101" t="str">
        <f t="shared" ca="1" si="12"/>
        <v xml:space="preserve"> </v>
      </c>
    </row>
    <row r="90" spans="1:19" ht="12.75" customHeight="1" x14ac:dyDescent="0.2">
      <c r="A90" s="29" t="s">
        <v>75</v>
      </c>
      <c r="B90" s="135" t="s">
        <v>111</v>
      </c>
      <c r="C90" s="135"/>
      <c r="D90" s="30"/>
      <c r="E90" s="99">
        <v>1</v>
      </c>
      <c r="F90" s="96">
        <f t="shared" si="8"/>
        <v>0</v>
      </c>
      <c r="G90" s="96">
        <f t="shared" si="9"/>
        <v>0</v>
      </c>
      <c r="H90" s="96">
        <f t="shared" si="1"/>
        <v>0</v>
      </c>
      <c r="I90" s="33"/>
      <c r="J90" s="28"/>
      <c r="K90" s="38"/>
      <c r="L90" s="39"/>
      <c r="M90" s="39"/>
      <c r="N90" s="39"/>
      <c r="O90" s="100" t="str">
        <f t="shared" si="10"/>
        <v>0</v>
      </c>
      <c r="P90" s="39"/>
      <c r="Q90" s="40"/>
      <c r="R90" s="100">
        <f t="shared" si="11"/>
        <v>0</v>
      </c>
      <c r="S90" s="101" t="str">
        <f t="shared" ca="1" si="12"/>
        <v xml:space="preserve"> </v>
      </c>
    </row>
    <row r="91" spans="1:19" ht="12.75" customHeight="1" x14ac:dyDescent="0.2">
      <c r="A91" s="29" t="s">
        <v>76</v>
      </c>
      <c r="B91" s="135" t="s">
        <v>111</v>
      </c>
      <c r="C91" s="135"/>
      <c r="D91" s="30"/>
      <c r="E91" s="99">
        <v>1</v>
      </c>
      <c r="F91" s="96">
        <f t="shared" si="8"/>
        <v>0</v>
      </c>
      <c r="G91" s="96">
        <f t="shared" si="9"/>
        <v>0</v>
      </c>
      <c r="H91" s="96">
        <f t="shared" si="1"/>
        <v>0</v>
      </c>
      <c r="I91" s="33"/>
      <c r="J91" s="28"/>
      <c r="K91" s="38"/>
      <c r="L91" s="39"/>
      <c r="M91" s="39"/>
      <c r="N91" s="39"/>
      <c r="O91" s="100" t="str">
        <f t="shared" si="10"/>
        <v>0</v>
      </c>
      <c r="P91" s="39"/>
      <c r="Q91" s="40"/>
      <c r="R91" s="100">
        <f t="shared" si="11"/>
        <v>0</v>
      </c>
      <c r="S91" s="101" t="str">
        <f t="shared" ca="1" si="12"/>
        <v xml:space="preserve"> </v>
      </c>
    </row>
    <row r="92" spans="1:19" ht="12.75" customHeight="1" x14ac:dyDescent="0.2">
      <c r="A92" s="29" t="s">
        <v>77</v>
      </c>
      <c r="B92" s="135" t="s">
        <v>111</v>
      </c>
      <c r="C92" s="135"/>
      <c r="D92" s="30"/>
      <c r="E92" s="99">
        <v>1</v>
      </c>
      <c r="F92" s="96">
        <f t="shared" si="8"/>
        <v>0</v>
      </c>
      <c r="G92" s="96">
        <f t="shared" si="9"/>
        <v>0</v>
      </c>
      <c r="H92" s="96">
        <f t="shared" si="1"/>
        <v>0</v>
      </c>
      <c r="I92" s="33"/>
      <c r="J92" s="28"/>
      <c r="K92" s="38"/>
      <c r="L92" s="39"/>
      <c r="M92" s="39"/>
      <c r="N92" s="39"/>
      <c r="O92" s="100" t="str">
        <f t="shared" si="10"/>
        <v>0</v>
      </c>
      <c r="P92" s="39"/>
      <c r="Q92" s="40"/>
      <c r="R92" s="100">
        <f t="shared" si="11"/>
        <v>0</v>
      </c>
      <c r="S92" s="101" t="str">
        <f t="shared" ca="1" si="12"/>
        <v xml:space="preserve"> </v>
      </c>
    </row>
    <row r="93" spans="1:19" ht="12.75" customHeight="1" x14ac:dyDescent="0.2">
      <c r="A93" s="29" t="s">
        <v>78</v>
      </c>
      <c r="B93" s="135" t="s">
        <v>111</v>
      </c>
      <c r="C93" s="135"/>
      <c r="D93" s="30"/>
      <c r="E93" s="99">
        <v>1</v>
      </c>
      <c r="F93" s="96">
        <f t="shared" si="8"/>
        <v>0</v>
      </c>
      <c r="G93" s="96">
        <f t="shared" si="9"/>
        <v>0</v>
      </c>
      <c r="H93" s="96">
        <f t="shared" si="1"/>
        <v>0</v>
      </c>
      <c r="I93" s="33"/>
      <c r="J93" s="28"/>
      <c r="K93" s="38"/>
      <c r="L93" s="39"/>
      <c r="M93" s="39"/>
      <c r="N93" s="39"/>
      <c r="O93" s="100" t="str">
        <f t="shared" si="10"/>
        <v>0</v>
      </c>
      <c r="P93" s="39"/>
      <c r="Q93" s="40"/>
      <c r="R93" s="100">
        <f t="shared" si="11"/>
        <v>0</v>
      </c>
      <c r="S93" s="101" t="str">
        <f t="shared" ca="1" si="12"/>
        <v xml:space="preserve"> </v>
      </c>
    </row>
    <row r="94" spans="1:19" ht="12.75" customHeight="1" x14ac:dyDescent="0.2">
      <c r="A94" s="29" t="s">
        <v>229</v>
      </c>
      <c r="B94" s="135" t="s">
        <v>111</v>
      </c>
      <c r="C94" s="135"/>
      <c r="D94" s="30"/>
      <c r="E94" s="99">
        <v>1</v>
      </c>
      <c r="F94" s="96">
        <f t="shared" si="8"/>
        <v>0</v>
      </c>
      <c r="G94" s="96">
        <f t="shared" si="9"/>
        <v>0</v>
      </c>
      <c r="H94" s="96">
        <f t="shared" si="1"/>
        <v>0</v>
      </c>
      <c r="I94" s="33"/>
      <c r="J94" s="28"/>
      <c r="K94" s="38"/>
      <c r="L94" s="39"/>
      <c r="M94" s="39"/>
      <c r="N94" s="39"/>
      <c r="O94" s="100" t="str">
        <f t="shared" si="10"/>
        <v>0</v>
      </c>
      <c r="P94" s="39"/>
      <c r="Q94" s="40"/>
      <c r="R94" s="100">
        <f t="shared" si="11"/>
        <v>0</v>
      </c>
      <c r="S94" s="101" t="str">
        <f t="shared" ca="1" si="12"/>
        <v xml:space="preserve"> </v>
      </c>
    </row>
    <row r="95" spans="1:19" ht="12.75" customHeight="1" x14ac:dyDescent="0.2">
      <c r="A95" s="29" t="s">
        <v>230</v>
      </c>
      <c r="B95" s="135" t="s">
        <v>111</v>
      </c>
      <c r="C95" s="135"/>
      <c r="D95" s="30"/>
      <c r="E95" s="99">
        <v>1</v>
      </c>
      <c r="F95" s="96">
        <f t="shared" si="8"/>
        <v>0</v>
      </c>
      <c r="G95" s="96">
        <f t="shared" si="9"/>
        <v>0</v>
      </c>
      <c r="H95" s="96">
        <f t="shared" si="1"/>
        <v>0</v>
      </c>
      <c r="I95" s="33"/>
      <c r="J95" s="28"/>
      <c r="K95" s="38"/>
      <c r="L95" s="39"/>
      <c r="M95" s="39"/>
      <c r="N95" s="39"/>
      <c r="O95" s="100" t="str">
        <f t="shared" si="10"/>
        <v>0</v>
      </c>
      <c r="P95" s="39"/>
      <c r="Q95" s="40"/>
      <c r="R95" s="100">
        <f t="shared" si="11"/>
        <v>0</v>
      </c>
      <c r="S95" s="101" t="str">
        <f t="shared" ca="1" si="12"/>
        <v xml:space="preserve"> </v>
      </c>
    </row>
    <row r="96" spans="1:19" ht="12.75" customHeight="1" x14ac:dyDescent="0.2">
      <c r="A96" s="29" t="s">
        <v>231</v>
      </c>
      <c r="B96" s="135" t="s">
        <v>111</v>
      </c>
      <c r="C96" s="135"/>
      <c r="D96" s="30"/>
      <c r="E96" s="99">
        <v>1</v>
      </c>
      <c r="F96" s="96">
        <f t="shared" si="8"/>
        <v>0</v>
      </c>
      <c r="G96" s="96">
        <f t="shared" si="9"/>
        <v>0</v>
      </c>
      <c r="H96" s="96">
        <f t="shared" si="1"/>
        <v>0</v>
      </c>
      <c r="I96" s="33"/>
      <c r="J96" s="28"/>
      <c r="K96" s="38"/>
      <c r="L96" s="39"/>
      <c r="M96" s="39"/>
      <c r="N96" s="39"/>
      <c r="O96" s="100" t="str">
        <f t="shared" si="10"/>
        <v>0</v>
      </c>
      <c r="P96" s="39"/>
      <c r="Q96" s="40"/>
      <c r="R96" s="100">
        <f t="shared" si="11"/>
        <v>0</v>
      </c>
      <c r="S96" s="101" t="str">
        <f t="shared" ca="1" si="12"/>
        <v xml:space="preserve"> </v>
      </c>
    </row>
    <row r="97" spans="1:19" ht="12.75" customHeight="1" x14ac:dyDescent="0.2">
      <c r="A97" s="29" t="s">
        <v>232</v>
      </c>
      <c r="B97" s="135" t="s">
        <v>111</v>
      </c>
      <c r="C97" s="135"/>
      <c r="D97" s="30"/>
      <c r="E97" s="99">
        <v>1</v>
      </c>
      <c r="F97" s="96">
        <f t="shared" si="8"/>
        <v>0</v>
      </c>
      <c r="G97" s="96">
        <f t="shared" si="9"/>
        <v>0</v>
      </c>
      <c r="H97" s="96">
        <f t="shared" si="1"/>
        <v>0</v>
      </c>
      <c r="I97" s="33"/>
      <c r="J97" s="28"/>
      <c r="K97" s="38"/>
      <c r="L97" s="39"/>
      <c r="M97" s="39"/>
      <c r="N97" s="39"/>
      <c r="O97" s="100" t="str">
        <f t="shared" si="10"/>
        <v>0</v>
      </c>
      <c r="P97" s="39"/>
      <c r="Q97" s="40"/>
      <c r="R97" s="100">
        <f t="shared" si="11"/>
        <v>0</v>
      </c>
      <c r="S97" s="101" t="str">
        <f t="shared" ca="1" si="12"/>
        <v xml:space="preserve"> </v>
      </c>
    </row>
    <row r="98" spans="1:19" ht="12.75" customHeight="1" x14ac:dyDescent="0.2">
      <c r="A98" s="29" t="s">
        <v>233</v>
      </c>
      <c r="B98" s="135" t="s">
        <v>111</v>
      </c>
      <c r="C98" s="135"/>
      <c r="D98" s="30"/>
      <c r="E98" s="99">
        <v>1</v>
      </c>
      <c r="F98" s="96">
        <f t="shared" si="8"/>
        <v>0</v>
      </c>
      <c r="G98" s="96">
        <f t="shared" si="9"/>
        <v>0</v>
      </c>
      <c r="H98" s="96">
        <f t="shared" si="1"/>
        <v>0</v>
      </c>
      <c r="I98" s="33"/>
      <c r="J98" s="28"/>
      <c r="K98" s="38"/>
      <c r="L98" s="39"/>
      <c r="M98" s="39"/>
      <c r="N98" s="39"/>
      <c r="O98" s="100" t="str">
        <f t="shared" si="10"/>
        <v>0</v>
      </c>
      <c r="P98" s="39"/>
      <c r="Q98" s="40"/>
      <c r="R98" s="100">
        <f t="shared" si="11"/>
        <v>0</v>
      </c>
      <c r="S98" s="101" t="str">
        <f t="shared" ca="1" si="12"/>
        <v xml:space="preserve"> </v>
      </c>
    </row>
    <row r="99" spans="1:19" ht="12.75" customHeight="1" x14ac:dyDescent="0.2">
      <c r="A99" s="29" t="s">
        <v>234</v>
      </c>
      <c r="B99" s="135" t="s">
        <v>111</v>
      </c>
      <c r="C99" s="135"/>
      <c r="D99" s="30"/>
      <c r="E99" s="99">
        <v>1</v>
      </c>
      <c r="F99" s="96">
        <f t="shared" si="8"/>
        <v>0</v>
      </c>
      <c r="G99" s="96">
        <f t="shared" si="9"/>
        <v>0</v>
      </c>
      <c r="H99" s="96">
        <f t="shared" si="1"/>
        <v>0</v>
      </c>
      <c r="I99" s="33"/>
      <c r="J99" s="28"/>
      <c r="K99" s="38"/>
      <c r="L99" s="39"/>
      <c r="M99" s="39"/>
      <c r="N99" s="39"/>
      <c r="O99" s="100" t="str">
        <f t="shared" si="10"/>
        <v>0</v>
      </c>
      <c r="P99" s="39"/>
      <c r="Q99" s="40"/>
      <c r="R99" s="100">
        <f t="shared" si="11"/>
        <v>0</v>
      </c>
      <c r="S99" s="101" t="str">
        <f t="shared" ca="1" si="12"/>
        <v xml:space="preserve"> </v>
      </c>
    </row>
    <row r="100" spans="1:19" ht="12.75" customHeight="1" x14ac:dyDescent="0.2">
      <c r="A100" s="29" t="s">
        <v>235</v>
      </c>
      <c r="B100" s="135" t="s">
        <v>111</v>
      </c>
      <c r="C100" s="135"/>
      <c r="D100" s="30"/>
      <c r="E100" s="99">
        <v>1</v>
      </c>
      <c r="F100" s="96">
        <f t="shared" si="8"/>
        <v>0</v>
      </c>
      <c r="G100" s="96">
        <f t="shared" si="9"/>
        <v>0</v>
      </c>
      <c r="H100" s="96">
        <f t="shared" si="1"/>
        <v>0</v>
      </c>
      <c r="I100" s="33"/>
      <c r="J100" s="28"/>
      <c r="K100" s="38"/>
      <c r="L100" s="39"/>
      <c r="M100" s="39"/>
      <c r="N100" s="39"/>
      <c r="O100" s="100" t="str">
        <f t="shared" si="10"/>
        <v>0</v>
      </c>
      <c r="P100" s="39"/>
      <c r="Q100" s="40"/>
      <c r="R100" s="100">
        <f t="shared" si="11"/>
        <v>0</v>
      </c>
      <c r="S100" s="101" t="str">
        <f t="shared" ca="1" si="12"/>
        <v xml:space="preserve"> </v>
      </c>
    </row>
    <row r="101" spans="1:19" ht="12.75" customHeight="1" x14ac:dyDescent="0.2">
      <c r="A101" s="29" t="s">
        <v>236</v>
      </c>
      <c r="B101" s="135" t="s">
        <v>111</v>
      </c>
      <c r="C101" s="135"/>
      <c r="D101" s="30"/>
      <c r="E101" s="99">
        <v>1</v>
      </c>
      <c r="F101" s="96">
        <f t="shared" si="8"/>
        <v>0</v>
      </c>
      <c r="G101" s="96">
        <f t="shared" si="9"/>
        <v>0</v>
      </c>
      <c r="H101" s="96">
        <f t="shared" si="1"/>
        <v>0</v>
      </c>
      <c r="I101" s="33"/>
      <c r="J101" s="28"/>
      <c r="K101" s="38"/>
      <c r="L101" s="39"/>
      <c r="M101" s="39"/>
      <c r="N101" s="39"/>
      <c r="O101" s="100" t="str">
        <f t="shared" si="10"/>
        <v>0</v>
      </c>
      <c r="P101" s="39"/>
      <c r="Q101" s="40"/>
      <c r="R101" s="100">
        <f t="shared" si="11"/>
        <v>0</v>
      </c>
      <c r="S101" s="101" t="str">
        <f t="shared" ca="1" si="12"/>
        <v xml:space="preserve"> </v>
      </c>
    </row>
    <row r="102" spans="1:19" ht="12.75" customHeight="1" x14ac:dyDescent="0.2">
      <c r="A102" s="29" t="s">
        <v>237</v>
      </c>
      <c r="B102" s="135" t="s">
        <v>111</v>
      </c>
      <c r="C102" s="135"/>
      <c r="D102" s="30"/>
      <c r="E102" s="99">
        <v>1</v>
      </c>
      <c r="F102" s="96">
        <f t="shared" si="8"/>
        <v>0</v>
      </c>
      <c r="G102" s="96">
        <f t="shared" si="9"/>
        <v>0</v>
      </c>
      <c r="H102" s="96">
        <f t="shared" si="1"/>
        <v>0</v>
      </c>
      <c r="I102" s="33"/>
      <c r="J102" s="28"/>
      <c r="K102" s="38"/>
      <c r="L102" s="39"/>
      <c r="M102" s="39"/>
      <c r="N102" s="39"/>
      <c r="O102" s="100" t="str">
        <f t="shared" si="10"/>
        <v>0</v>
      </c>
      <c r="P102" s="39"/>
      <c r="Q102" s="40"/>
      <c r="R102" s="100">
        <f t="shared" si="11"/>
        <v>0</v>
      </c>
      <c r="S102" s="101" t="str">
        <f t="shared" ca="1" si="12"/>
        <v xml:space="preserve"> </v>
      </c>
    </row>
    <row r="103" spans="1:19" ht="12.75" customHeight="1" x14ac:dyDescent="0.2">
      <c r="A103" s="29" t="s">
        <v>238</v>
      </c>
      <c r="B103" s="135" t="s">
        <v>111</v>
      </c>
      <c r="C103" s="135"/>
      <c r="D103" s="30"/>
      <c r="E103" s="99">
        <v>1</v>
      </c>
      <c r="F103" s="96">
        <f t="shared" si="8"/>
        <v>0</v>
      </c>
      <c r="G103" s="96">
        <f t="shared" si="9"/>
        <v>0</v>
      </c>
      <c r="H103" s="96">
        <f t="shared" si="1"/>
        <v>0</v>
      </c>
      <c r="I103" s="33"/>
      <c r="J103" s="28"/>
      <c r="K103" s="38"/>
      <c r="L103" s="39"/>
      <c r="M103" s="39"/>
      <c r="N103" s="39"/>
      <c r="O103" s="100" t="str">
        <f t="shared" si="10"/>
        <v>0</v>
      </c>
      <c r="P103" s="39"/>
      <c r="Q103" s="40"/>
      <c r="R103" s="100">
        <f t="shared" si="11"/>
        <v>0</v>
      </c>
      <c r="S103" s="101" t="str">
        <f t="shared" ca="1" si="12"/>
        <v xml:space="preserve"> </v>
      </c>
    </row>
    <row r="104" spans="1:19" ht="12.75" customHeight="1" x14ac:dyDescent="0.2">
      <c r="A104" s="29" t="s">
        <v>239</v>
      </c>
      <c r="B104" s="135" t="s">
        <v>111</v>
      </c>
      <c r="C104" s="135"/>
      <c r="D104" s="30"/>
      <c r="E104" s="99">
        <v>1</v>
      </c>
      <c r="F104" s="96">
        <f t="shared" si="8"/>
        <v>0</v>
      </c>
      <c r="G104" s="96">
        <f t="shared" si="9"/>
        <v>0</v>
      </c>
      <c r="H104" s="96">
        <f t="shared" si="1"/>
        <v>0</v>
      </c>
      <c r="I104" s="33"/>
      <c r="J104" s="28"/>
      <c r="K104" s="38"/>
      <c r="L104" s="39"/>
      <c r="M104" s="39"/>
      <c r="N104" s="39"/>
      <c r="O104" s="100" t="str">
        <f t="shared" si="10"/>
        <v>0</v>
      </c>
      <c r="P104" s="39"/>
      <c r="Q104" s="40"/>
      <c r="R104" s="100">
        <f t="shared" si="11"/>
        <v>0</v>
      </c>
      <c r="S104" s="101" t="str">
        <f t="shared" ca="1" si="12"/>
        <v xml:space="preserve"> </v>
      </c>
    </row>
    <row r="105" spans="1:19" ht="12.75" customHeight="1" x14ac:dyDescent="0.2">
      <c r="A105" s="29" t="s">
        <v>240</v>
      </c>
      <c r="B105" s="135" t="s">
        <v>111</v>
      </c>
      <c r="C105" s="135"/>
      <c r="D105" s="30"/>
      <c r="E105" s="99">
        <v>1</v>
      </c>
      <c r="F105" s="96">
        <f t="shared" si="8"/>
        <v>0</v>
      </c>
      <c r="G105" s="96">
        <f t="shared" si="9"/>
        <v>0</v>
      </c>
      <c r="H105" s="96">
        <f t="shared" si="1"/>
        <v>0</v>
      </c>
      <c r="I105" s="33"/>
      <c r="J105" s="28"/>
      <c r="K105" s="38"/>
      <c r="L105" s="39"/>
      <c r="M105" s="39"/>
      <c r="N105" s="39"/>
      <c r="O105" s="100" t="str">
        <f t="shared" si="10"/>
        <v>0</v>
      </c>
      <c r="P105" s="39"/>
      <c r="Q105" s="40"/>
      <c r="R105" s="100">
        <f t="shared" si="11"/>
        <v>0</v>
      </c>
      <c r="S105" s="101" t="str">
        <f t="shared" ca="1" si="12"/>
        <v xml:space="preserve"> </v>
      </c>
    </row>
    <row r="106" spans="1:19" ht="12.75" customHeight="1" x14ac:dyDescent="0.2">
      <c r="A106" s="29" t="s">
        <v>241</v>
      </c>
      <c r="B106" s="135" t="s">
        <v>111</v>
      </c>
      <c r="C106" s="135"/>
      <c r="D106" s="30"/>
      <c r="E106" s="99">
        <v>1</v>
      </c>
      <c r="F106" s="96">
        <f t="shared" si="8"/>
        <v>0</v>
      </c>
      <c r="G106" s="96">
        <f t="shared" si="9"/>
        <v>0</v>
      </c>
      <c r="H106" s="96">
        <f t="shared" si="1"/>
        <v>0</v>
      </c>
      <c r="I106" s="33"/>
      <c r="J106" s="28"/>
      <c r="K106" s="38"/>
      <c r="L106" s="39"/>
      <c r="M106" s="39"/>
      <c r="N106" s="39"/>
      <c r="O106" s="100" t="str">
        <f t="shared" si="10"/>
        <v>0</v>
      </c>
      <c r="P106" s="39"/>
      <c r="Q106" s="40"/>
      <c r="R106" s="100">
        <f t="shared" si="11"/>
        <v>0</v>
      </c>
      <c r="S106" s="101" t="str">
        <f t="shared" ca="1" si="12"/>
        <v xml:space="preserve"> </v>
      </c>
    </row>
    <row r="107" spans="1:19" ht="12.75" customHeight="1" x14ac:dyDescent="0.2">
      <c r="A107" s="29" t="s">
        <v>242</v>
      </c>
      <c r="B107" s="135" t="s">
        <v>111</v>
      </c>
      <c r="C107" s="135"/>
      <c r="D107" s="30"/>
      <c r="E107" s="99">
        <v>1</v>
      </c>
      <c r="F107" s="96">
        <f t="shared" si="8"/>
        <v>0</v>
      </c>
      <c r="G107" s="96">
        <f t="shared" si="9"/>
        <v>0</v>
      </c>
      <c r="H107" s="96">
        <f t="shared" si="1"/>
        <v>0</v>
      </c>
      <c r="I107" s="33"/>
      <c r="J107" s="28"/>
      <c r="K107" s="38"/>
      <c r="L107" s="39"/>
      <c r="M107" s="39"/>
      <c r="N107" s="39"/>
      <c r="O107" s="100" t="str">
        <f t="shared" si="10"/>
        <v>0</v>
      </c>
      <c r="P107" s="39"/>
      <c r="Q107" s="40"/>
      <c r="R107" s="100">
        <f t="shared" si="11"/>
        <v>0</v>
      </c>
      <c r="S107" s="101" t="str">
        <f t="shared" ca="1" si="12"/>
        <v xml:space="preserve"> </v>
      </c>
    </row>
    <row r="108" spans="1:19" ht="12.75" customHeight="1" x14ac:dyDescent="0.2">
      <c r="A108" s="29" t="s">
        <v>243</v>
      </c>
      <c r="B108" s="135" t="s">
        <v>111</v>
      </c>
      <c r="C108" s="135"/>
      <c r="D108" s="30"/>
      <c r="E108" s="99">
        <v>1</v>
      </c>
      <c r="F108" s="96">
        <f t="shared" si="8"/>
        <v>0</v>
      </c>
      <c r="G108" s="96">
        <f t="shared" si="9"/>
        <v>0</v>
      </c>
      <c r="H108" s="96">
        <f t="shared" si="1"/>
        <v>0</v>
      </c>
      <c r="I108" s="33"/>
      <c r="J108" s="28"/>
      <c r="K108" s="38"/>
      <c r="L108" s="39"/>
      <c r="M108" s="39"/>
      <c r="N108" s="39"/>
      <c r="O108" s="100" t="str">
        <f t="shared" si="10"/>
        <v>0</v>
      </c>
      <c r="P108" s="39"/>
      <c r="Q108" s="40"/>
      <c r="R108" s="100">
        <f t="shared" si="11"/>
        <v>0</v>
      </c>
      <c r="S108" s="101" t="str">
        <f t="shared" ca="1" si="12"/>
        <v xml:space="preserve"> </v>
      </c>
    </row>
    <row r="109" spans="1:19" ht="12.75" customHeight="1" x14ac:dyDescent="0.2">
      <c r="A109" s="29" t="s">
        <v>244</v>
      </c>
      <c r="B109" s="135" t="s">
        <v>111</v>
      </c>
      <c r="C109" s="135"/>
      <c r="D109" s="30"/>
      <c r="E109" s="99">
        <v>1</v>
      </c>
      <c r="F109" s="96">
        <f t="shared" si="8"/>
        <v>0</v>
      </c>
      <c r="G109" s="96">
        <f t="shared" si="9"/>
        <v>0</v>
      </c>
      <c r="H109" s="96">
        <f t="shared" si="1"/>
        <v>0</v>
      </c>
      <c r="I109" s="33"/>
      <c r="J109" s="28"/>
      <c r="K109" s="38"/>
      <c r="L109" s="39"/>
      <c r="M109" s="39"/>
      <c r="N109" s="39"/>
      <c r="O109" s="100" t="str">
        <f t="shared" si="10"/>
        <v>0</v>
      </c>
      <c r="P109" s="39"/>
      <c r="Q109" s="40"/>
      <c r="R109" s="100">
        <f t="shared" si="11"/>
        <v>0</v>
      </c>
      <c r="S109" s="101" t="str">
        <f t="shared" ca="1" si="12"/>
        <v xml:space="preserve"> </v>
      </c>
    </row>
    <row r="110" spans="1:19" ht="12.75" customHeight="1" x14ac:dyDescent="0.2">
      <c r="A110" s="29" t="s">
        <v>245</v>
      </c>
      <c r="B110" s="135" t="s">
        <v>111</v>
      </c>
      <c r="C110" s="135"/>
      <c r="D110" s="30"/>
      <c r="E110" s="99">
        <v>1</v>
      </c>
      <c r="F110" s="96">
        <f t="shared" si="8"/>
        <v>0</v>
      </c>
      <c r="G110" s="96">
        <f t="shared" si="9"/>
        <v>0</v>
      </c>
      <c r="H110" s="96">
        <f t="shared" si="1"/>
        <v>0</v>
      </c>
      <c r="I110" s="33"/>
      <c r="J110" s="28"/>
      <c r="K110" s="38"/>
      <c r="L110" s="39"/>
      <c r="M110" s="39"/>
      <c r="N110" s="39"/>
      <c r="O110" s="100" t="str">
        <f t="shared" si="10"/>
        <v>0</v>
      </c>
      <c r="P110" s="39"/>
      <c r="Q110" s="40"/>
      <c r="R110" s="100">
        <f t="shared" si="11"/>
        <v>0</v>
      </c>
      <c r="S110" s="101" t="str">
        <f t="shared" ca="1" si="12"/>
        <v xml:space="preserve"> </v>
      </c>
    </row>
    <row r="111" spans="1:19" ht="12.75" customHeight="1" x14ac:dyDescent="0.2">
      <c r="A111" s="29" t="s">
        <v>246</v>
      </c>
      <c r="B111" s="135" t="s">
        <v>111</v>
      </c>
      <c r="C111" s="135"/>
      <c r="D111" s="30"/>
      <c r="E111" s="99">
        <v>1</v>
      </c>
      <c r="F111" s="96">
        <f t="shared" si="8"/>
        <v>0</v>
      </c>
      <c r="G111" s="96">
        <f t="shared" si="9"/>
        <v>0</v>
      </c>
      <c r="H111" s="96">
        <f t="shared" si="1"/>
        <v>0</v>
      </c>
      <c r="I111" s="33"/>
      <c r="J111" s="28"/>
      <c r="K111" s="38"/>
      <c r="L111" s="39"/>
      <c r="M111" s="39"/>
      <c r="N111" s="39"/>
      <c r="O111" s="100" t="str">
        <f t="shared" si="10"/>
        <v>0</v>
      </c>
      <c r="P111" s="39"/>
      <c r="Q111" s="40"/>
      <c r="R111" s="100">
        <f t="shared" si="11"/>
        <v>0</v>
      </c>
      <c r="S111" s="101" t="str">
        <f t="shared" ca="1" si="12"/>
        <v xml:space="preserve"> </v>
      </c>
    </row>
    <row r="112" spans="1:19" ht="12.75" customHeight="1" x14ac:dyDescent="0.2">
      <c r="A112" s="29" t="s">
        <v>247</v>
      </c>
      <c r="B112" s="135" t="s">
        <v>111</v>
      </c>
      <c r="C112" s="135"/>
      <c r="D112" s="30"/>
      <c r="E112" s="99">
        <v>1</v>
      </c>
      <c r="F112" s="96">
        <f t="shared" si="8"/>
        <v>0</v>
      </c>
      <c r="G112" s="96">
        <f t="shared" si="9"/>
        <v>0</v>
      </c>
      <c r="H112" s="96">
        <f t="shared" si="1"/>
        <v>0</v>
      </c>
      <c r="I112" s="33"/>
      <c r="J112" s="28"/>
      <c r="K112" s="38"/>
      <c r="L112" s="39"/>
      <c r="M112" s="39"/>
      <c r="N112" s="39"/>
      <c r="O112" s="100" t="str">
        <f t="shared" si="10"/>
        <v>0</v>
      </c>
      <c r="P112" s="39"/>
      <c r="Q112" s="40"/>
      <c r="R112" s="100">
        <f t="shared" si="11"/>
        <v>0</v>
      </c>
      <c r="S112" s="101" t="str">
        <f t="shared" ca="1" si="12"/>
        <v xml:space="preserve"> </v>
      </c>
    </row>
    <row r="113" spans="1:11" ht="57" customHeight="1" x14ac:dyDescent="0.2">
      <c r="A113" s="34" t="s">
        <v>71</v>
      </c>
      <c r="B113" s="174" t="s">
        <v>79</v>
      </c>
      <c r="C113" s="175"/>
      <c r="D113" s="175"/>
      <c r="E113" s="175"/>
      <c r="F113" s="176"/>
      <c r="G113" s="97">
        <f>SUM(G114:G163)</f>
        <v>0</v>
      </c>
      <c r="H113" s="97">
        <f>SUM(H114:H163)</f>
        <v>0</v>
      </c>
      <c r="I113" s="41"/>
      <c r="J113" s="28"/>
      <c r="K113" s="37" t="s">
        <v>176</v>
      </c>
    </row>
    <row r="114" spans="1:11" x14ac:dyDescent="0.2">
      <c r="A114" s="150" t="s">
        <v>177</v>
      </c>
      <c r="B114" s="159" t="s">
        <v>107</v>
      </c>
      <c r="C114" s="33" t="s">
        <v>108</v>
      </c>
      <c r="D114" s="162" t="s">
        <v>5</v>
      </c>
      <c r="E114" s="165"/>
      <c r="F114" s="153" t="str">
        <f>IFERROR(ROUND(AVERAGE(K114:K118),2),"0")</f>
        <v>0</v>
      </c>
      <c r="G114" s="153">
        <f>ROUND(E114*F114,2)</f>
        <v>0</v>
      </c>
      <c r="H114" s="153">
        <f>ROUND(G114*$D$7,2)</f>
        <v>0</v>
      </c>
      <c r="I114" s="156"/>
      <c r="J114" s="42"/>
      <c r="K114" s="39"/>
    </row>
    <row r="115" spans="1:11" x14ac:dyDescent="0.2">
      <c r="A115" s="151"/>
      <c r="B115" s="160"/>
      <c r="C115" s="33" t="s">
        <v>108</v>
      </c>
      <c r="D115" s="163"/>
      <c r="E115" s="166"/>
      <c r="F115" s="154"/>
      <c r="G115" s="154"/>
      <c r="H115" s="154"/>
      <c r="I115" s="157"/>
      <c r="J115" s="42"/>
      <c r="K115" s="39"/>
    </row>
    <row r="116" spans="1:11" x14ac:dyDescent="0.2">
      <c r="A116" s="151"/>
      <c r="B116" s="160"/>
      <c r="C116" s="33" t="s">
        <v>108</v>
      </c>
      <c r="D116" s="163"/>
      <c r="E116" s="166"/>
      <c r="F116" s="154"/>
      <c r="G116" s="154"/>
      <c r="H116" s="154"/>
      <c r="I116" s="157"/>
      <c r="J116" s="42"/>
      <c r="K116" s="39"/>
    </row>
    <row r="117" spans="1:11" x14ac:dyDescent="0.2">
      <c r="A117" s="151"/>
      <c r="B117" s="160"/>
      <c r="C117" s="33" t="s">
        <v>108</v>
      </c>
      <c r="D117" s="163"/>
      <c r="E117" s="166"/>
      <c r="F117" s="154"/>
      <c r="G117" s="154"/>
      <c r="H117" s="154"/>
      <c r="I117" s="157"/>
      <c r="J117" s="42"/>
      <c r="K117" s="39"/>
    </row>
    <row r="118" spans="1:11" x14ac:dyDescent="0.2">
      <c r="A118" s="152"/>
      <c r="B118" s="161"/>
      <c r="C118" s="33" t="s">
        <v>108</v>
      </c>
      <c r="D118" s="164"/>
      <c r="E118" s="167"/>
      <c r="F118" s="155"/>
      <c r="G118" s="155"/>
      <c r="H118" s="155"/>
      <c r="I118" s="158"/>
      <c r="J118" s="42"/>
      <c r="K118" s="39"/>
    </row>
    <row r="119" spans="1:11" x14ac:dyDescent="0.2">
      <c r="A119" s="150" t="s">
        <v>178</v>
      </c>
      <c r="B119" s="159" t="s">
        <v>107</v>
      </c>
      <c r="C119" s="33" t="s">
        <v>108</v>
      </c>
      <c r="D119" s="162" t="s">
        <v>5</v>
      </c>
      <c r="E119" s="165"/>
      <c r="F119" s="153" t="str">
        <f t="shared" ref="F119" si="13">IFERROR(ROUND(AVERAGE(K119:K123),2),"0")</f>
        <v>0</v>
      </c>
      <c r="G119" s="153">
        <f>ROUND(E119*F119,2)</f>
        <v>0</v>
      </c>
      <c r="H119" s="153">
        <f>ROUND(G119*$D$7,2)</f>
        <v>0</v>
      </c>
      <c r="I119" s="156"/>
      <c r="J119" s="42"/>
      <c r="K119" s="39"/>
    </row>
    <row r="120" spans="1:11" x14ac:dyDescent="0.2">
      <c r="A120" s="151"/>
      <c r="B120" s="160"/>
      <c r="C120" s="33" t="s">
        <v>108</v>
      </c>
      <c r="D120" s="163"/>
      <c r="E120" s="166"/>
      <c r="F120" s="154"/>
      <c r="G120" s="154"/>
      <c r="H120" s="154"/>
      <c r="I120" s="157"/>
      <c r="J120" s="42"/>
      <c r="K120" s="39"/>
    </row>
    <row r="121" spans="1:11" x14ac:dyDescent="0.2">
      <c r="A121" s="151"/>
      <c r="B121" s="160"/>
      <c r="C121" s="33" t="s">
        <v>108</v>
      </c>
      <c r="D121" s="163"/>
      <c r="E121" s="166"/>
      <c r="F121" s="154"/>
      <c r="G121" s="154"/>
      <c r="H121" s="154"/>
      <c r="I121" s="157"/>
      <c r="J121" s="42"/>
      <c r="K121" s="39"/>
    </row>
    <row r="122" spans="1:11" x14ac:dyDescent="0.2">
      <c r="A122" s="151"/>
      <c r="B122" s="160"/>
      <c r="C122" s="33" t="s">
        <v>108</v>
      </c>
      <c r="D122" s="163"/>
      <c r="E122" s="166"/>
      <c r="F122" s="154"/>
      <c r="G122" s="154"/>
      <c r="H122" s="154"/>
      <c r="I122" s="157"/>
      <c r="J122" s="42"/>
      <c r="K122" s="39"/>
    </row>
    <row r="123" spans="1:11" x14ac:dyDescent="0.2">
      <c r="A123" s="152"/>
      <c r="B123" s="161"/>
      <c r="C123" s="33" t="s">
        <v>108</v>
      </c>
      <c r="D123" s="164"/>
      <c r="E123" s="167"/>
      <c r="F123" s="155"/>
      <c r="G123" s="155"/>
      <c r="H123" s="155"/>
      <c r="I123" s="158"/>
      <c r="J123" s="42"/>
      <c r="K123" s="39"/>
    </row>
    <row r="124" spans="1:11" x14ac:dyDescent="0.2">
      <c r="A124" s="150" t="s">
        <v>179</v>
      </c>
      <c r="B124" s="159" t="s">
        <v>107</v>
      </c>
      <c r="C124" s="33" t="s">
        <v>108</v>
      </c>
      <c r="D124" s="162" t="s">
        <v>5</v>
      </c>
      <c r="E124" s="165"/>
      <c r="F124" s="153" t="str">
        <f t="shared" ref="F124" si="14">IFERROR(ROUND(AVERAGE(K124:K128),2),"0")</f>
        <v>0</v>
      </c>
      <c r="G124" s="153">
        <f>ROUND(E124*F124,2)</f>
        <v>0</v>
      </c>
      <c r="H124" s="153">
        <f>ROUND(G124*$D$7,2)</f>
        <v>0</v>
      </c>
      <c r="I124" s="156"/>
      <c r="J124" s="42"/>
      <c r="K124" s="39"/>
    </row>
    <row r="125" spans="1:11" x14ac:dyDescent="0.2">
      <c r="A125" s="151"/>
      <c r="B125" s="160"/>
      <c r="C125" s="33" t="s">
        <v>108</v>
      </c>
      <c r="D125" s="163"/>
      <c r="E125" s="166"/>
      <c r="F125" s="154"/>
      <c r="G125" s="154"/>
      <c r="H125" s="154"/>
      <c r="I125" s="157"/>
      <c r="J125" s="42"/>
      <c r="K125" s="39"/>
    </row>
    <row r="126" spans="1:11" x14ac:dyDescent="0.2">
      <c r="A126" s="151"/>
      <c r="B126" s="160"/>
      <c r="C126" s="33" t="s">
        <v>108</v>
      </c>
      <c r="D126" s="163"/>
      <c r="E126" s="166"/>
      <c r="F126" s="154"/>
      <c r="G126" s="154"/>
      <c r="H126" s="154"/>
      <c r="I126" s="157"/>
      <c r="J126" s="42"/>
      <c r="K126" s="39"/>
    </row>
    <row r="127" spans="1:11" x14ac:dyDescent="0.2">
      <c r="A127" s="151"/>
      <c r="B127" s="160"/>
      <c r="C127" s="33" t="s">
        <v>108</v>
      </c>
      <c r="D127" s="163"/>
      <c r="E127" s="166"/>
      <c r="F127" s="154"/>
      <c r="G127" s="154"/>
      <c r="H127" s="154"/>
      <c r="I127" s="157"/>
      <c r="J127" s="42"/>
      <c r="K127" s="39"/>
    </row>
    <row r="128" spans="1:11" x14ac:dyDescent="0.2">
      <c r="A128" s="152"/>
      <c r="B128" s="161"/>
      <c r="C128" s="33" t="s">
        <v>108</v>
      </c>
      <c r="D128" s="164"/>
      <c r="E128" s="167"/>
      <c r="F128" s="155"/>
      <c r="G128" s="155"/>
      <c r="H128" s="155"/>
      <c r="I128" s="158"/>
      <c r="J128" s="42"/>
      <c r="K128" s="39"/>
    </row>
    <row r="129" spans="1:11" x14ac:dyDescent="0.2">
      <c r="A129" s="150" t="s">
        <v>180</v>
      </c>
      <c r="B129" s="159" t="s">
        <v>107</v>
      </c>
      <c r="C129" s="33" t="s">
        <v>108</v>
      </c>
      <c r="D129" s="162" t="s">
        <v>5</v>
      </c>
      <c r="E129" s="165"/>
      <c r="F129" s="153" t="str">
        <f t="shared" ref="F129" si="15">IFERROR(ROUND(AVERAGE(K129:K133),2),"0")</f>
        <v>0</v>
      </c>
      <c r="G129" s="153">
        <f>ROUND(E129*F129,2)</f>
        <v>0</v>
      </c>
      <c r="H129" s="153">
        <f>ROUND(G129*$D$7,2)</f>
        <v>0</v>
      </c>
      <c r="I129" s="156"/>
      <c r="J129" s="42"/>
      <c r="K129" s="39"/>
    </row>
    <row r="130" spans="1:11" x14ac:dyDescent="0.2">
      <c r="A130" s="151"/>
      <c r="B130" s="160"/>
      <c r="C130" s="33" t="s">
        <v>108</v>
      </c>
      <c r="D130" s="163"/>
      <c r="E130" s="166"/>
      <c r="F130" s="154"/>
      <c r="G130" s="154"/>
      <c r="H130" s="154"/>
      <c r="I130" s="157"/>
      <c r="J130" s="42"/>
      <c r="K130" s="39"/>
    </row>
    <row r="131" spans="1:11" x14ac:dyDescent="0.2">
      <c r="A131" s="151"/>
      <c r="B131" s="160"/>
      <c r="C131" s="33" t="s">
        <v>108</v>
      </c>
      <c r="D131" s="163"/>
      <c r="E131" s="166"/>
      <c r="F131" s="154"/>
      <c r="G131" s="154"/>
      <c r="H131" s="154"/>
      <c r="I131" s="157"/>
      <c r="J131" s="42"/>
      <c r="K131" s="39"/>
    </row>
    <row r="132" spans="1:11" x14ac:dyDescent="0.2">
      <c r="A132" s="151"/>
      <c r="B132" s="160"/>
      <c r="C132" s="33" t="s">
        <v>108</v>
      </c>
      <c r="D132" s="163"/>
      <c r="E132" s="166"/>
      <c r="F132" s="154"/>
      <c r="G132" s="154"/>
      <c r="H132" s="154"/>
      <c r="I132" s="157"/>
      <c r="J132" s="42"/>
      <c r="K132" s="39"/>
    </row>
    <row r="133" spans="1:11" x14ac:dyDescent="0.2">
      <c r="A133" s="152"/>
      <c r="B133" s="161"/>
      <c r="C133" s="33" t="s">
        <v>108</v>
      </c>
      <c r="D133" s="164"/>
      <c r="E133" s="167"/>
      <c r="F133" s="155"/>
      <c r="G133" s="155"/>
      <c r="H133" s="155"/>
      <c r="I133" s="158"/>
      <c r="J133" s="42"/>
      <c r="K133" s="39"/>
    </row>
    <row r="134" spans="1:11" x14ac:dyDescent="0.2">
      <c r="A134" s="150" t="s">
        <v>181</v>
      </c>
      <c r="B134" s="159" t="s">
        <v>107</v>
      </c>
      <c r="C134" s="33" t="s">
        <v>108</v>
      </c>
      <c r="D134" s="162" t="s">
        <v>5</v>
      </c>
      <c r="E134" s="165"/>
      <c r="F134" s="153" t="str">
        <f t="shared" ref="F134" si="16">IFERROR(ROUND(AVERAGE(K134:K138),2),"0")</f>
        <v>0</v>
      </c>
      <c r="G134" s="153">
        <f>ROUND(E134*F134,2)</f>
        <v>0</v>
      </c>
      <c r="H134" s="153">
        <f>ROUND(G134*$D$7,2)</f>
        <v>0</v>
      </c>
      <c r="I134" s="156"/>
      <c r="J134" s="42"/>
      <c r="K134" s="39"/>
    </row>
    <row r="135" spans="1:11" x14ac:dyDescent="0.2">
      <c r="A135" s="151"/>
      <c r="B135" s="160"/>
      <c r="C135" s="33" t="s">
        <v>108</v>
      </c>
      <c r="D135" s="163"/>
      <c r="E135" s="166"/>
      <c r="F135" s="154"/>
      <c r="G135" s="154"/>
      <c r="H135" s="154"/>
      <c r="I135" s="157"/>
      <c r="J135" s="42"/>
      <c r="K135" s="39"/>
    </row>
    <row r="136" spans="1:11" x14ac:dyDescent="0.2">
      <c r="A136" s="151"/>
      <c r="B136" s="160"/>
      <c r="C136" s="33" t="s">
        <v>108</v>
      </c>
      <c r="D136" s="163"/>
      <c r="E136" s="166"/>
      <c r="F136" s="154"/>
      <c r="G136" s="154"/>
      <c r="H136" s="154"/>
      <c r="I136" s="157"/>
      <c r="J136" s="42"/>
      <c r="K136" s="39"/>
    </row>
    <row r="137" spans="1:11" x14ac:dyDescent="0.2">
      <c r="A137" s="151"/>
      <c r="B137" s="160"/>
      <c r="C137" s="33" t="s">
        <v>108</v>
      </c>
      <c r="D137" s="163"/>
      <c r="E137" s="166"/>
      <c r="F137" s="154"/>
      <c r="G137" s="154"/>
      <c r="H137" s="154"/>
      <c r="I137" s="157"/>
      <c r="J137" s="42"/>
      <c r="K137" s="39"/>
    </row>
    <row r="138" spans="1:11" x14ac:dyDescent="0.2">
      <c r="A138" s="152"/>
      <c r="B138" s="161"/>
      <c r="C138" s="33" t="s">
        <v>108</v>
      </c>
      <c r="D138" s="164"/>
      <c r="E138" s="167"/>
      <c r="F138" s="155"/>
      <c r="G138" s="155"/>
      <c r="H138" s="155"/>
      <c r="I138" s="158"/>
      <c r="J138" s="42"/>
      <c r="K138" s="39"/>
    </row>
    <row r="139" spans="1:11" x14ac:dyDescent="0.2">
      <c r="A139" s="150" t="s">
        <v>182</v>
      </c>
      <c r="B139" s="159" t="s">
        <v>107</v>
      </c>
      <c r="C139" s="33" t="s">
        <v>108</v>
      </c>
      <c r="D139" s="162" t="s">
        <v>5</v>
      </c>
      <c r="E139" s="165"/>
      <c r="F139" s="153" t="str">
        <f t="shared" ref="F139" si="17">IFERROR(ROUND(AVERAGE(K139:K143),2),"0")</f>
        <v>0</v>
      </c>
      <c r="G139" s="153">
        <f>ROUND(E139*F139,2)</f>
        <v>0</v>
      </c>
      <c r="H139" s="153">
        <f>ROUND(G139*$D$7,2)</f>
        <v>0</v>
      </c>
      <c r="I139" s="156"/>
      <c r="J139" s="42"/>
      <c r="K139" s="39"/>
    </row>
    <row r="140" spans="1:11" x14ac:dyDescent="0.2">
      <c r="A140" s="151"/>
      <c r="B140" s="160"/>
      <c r="C140" s="33" t="s">
        <v>108</v>
      </c>
      <c r="D140" s="163"/>
      <c r="E140" s="166"/>
      <c r="F140" s="154"/>
      <c r="G140" s="154"/>
      <c r="H140" s="154"/>
      <c r="I140" s="157"/>
      <c r="J140" s="42"/>
      <c r="K140" s="39"/>
    </row>
    <row r="141" spans="1:11" x14ac:dyDescent="0.2">
      <c r="A141" s="151"/>
      <c r="B141" s="160"/>
      <c r="C141" s="33" t="s">
        <v>108</v>
      </c>
      <c r="D141" s="163"/>
      <c r="E141" s="166"/>
      <c r="F141" s="154"/>
      <c r="G141" s="154"/>
      <c r="H141" s="154"/>
      <c r="I141" s="157"/>
      <c r="J141" s="42"/>
      <c r="K141" s="39"/>
    </row>
    <row r="142" spans="1:11" x14ac:dyDescent="0.2">
      <c r="A142" s="151"/>
      <c r="B142" s="160"/>
      <c r="C142" s="33" t="s">
        <v>108</v>
      </c>
      <c r="D142" s="163"/>
      <c r="E142" s="166"/>
      <c r="F142" s="154"/>
      <c r="G142" s="154"/>
      <c r="H142" s="154"/>
      <c r="I142" s="157"/>
      <c r="J142" s="42"/>
      <c r="K142" s="39"/>
    </row>
    <row r="143" spans="1:11" x14ac:dyDescent="0.2">
      <c r="A143" s="152"/>
      <c r="B143" s="161"/>
      <c r="C143" s="33" t="s">
        <v>108</v>
      </c>
      <c r="D143" s="164"/>
      <c r="E143" s="167"/>
      <c r="F143" s="155"/>
      <c r="G143" s="155"/>
      <c r="H143" s="155"/>
      <c r="I143" s="158"/>
      <c r="J143" s="42"/>
      <c r="K143" s="39"/>
    </row>
    <row r="144" spans="1:11" x14ac:dyDescent="0.2">
      <c r="A144" s="150" t="s">
        <v>183</v>
      </c>
      <c r="B144" s="159" t="s">
        <v>107</v>
      </c>
      <c r="C144" s="33" t="s">
        <v>108</v>
      </c>
      <c r="D144" s="162" t="s">
        <v>5</v>
      </c>
      <c r="E144" s="165"/>
      <c r="F144" s="153" t="str">
        <f t="shared" ref="F144" si="18">IFERROR(ROUND(AVERAGE(K144:K148),2),"0")</f>
        <v>0</v>
      </c>
      <c r="G144" s="153">
        <f>ROUND(E144*F144,2)</f>
        <v>0</v>
      </c>
      <c r="H144" s="153">
        <f>ROUND(G144*$D$7,2)</f>
        <v>0</v>
      </c>
      <c r="I144" s="156"/>
      <c r="J144" s="42"/>
      <c r="K144" s="39"/>
    </row>
    <row r="145" spans="1:11" x14ac:dyDescent="0.2">
      <c r="A145" s="151"/>
      <c r="B145" s="160"/>
      <c r="C145" s="33" t="s">
        <v>108</v>
      </c>
      <c r="D145" s="163"/>
      <c r="E145" s="166"/>
      <c r="F145" s="154"/>
      <c r="G145" s="154"/>
      <c r="H145" s="154"/>
      <c r="I145" s="157"/>
      <c r="J145" s="42"/>
      <c r="K145" s="39"/>
    </row>
    <row r="146" spans="1:11" x14ac:dyDescent="0.2">
      <c r="A146" s="151"/>
      <c r="B146" s="160"/>
      <c r="C146" s="33" t="s">
        <v>108</v>
      </c>
      <c r="D146" s="163"/>
      <c r="E146" s="166"/>
      <c r="F146" s="154"/>
      <c r="G146" s="154"/>
      <c r="H146" s="154"/>
      <c r="I146" s="157"/>
      <c r="J146" s="42"/>
      <c r="K146" s="39"/>
    </row>
    <row r="147" spans="1:11" x14ac:dyDescent="0.2">
      <c r="A147" s="151"/>
      <c r="B147" s="160"/>
      <c r="C147" s="33" t="s">
        <v>108</v>
      </c>
      <c r="D147" s="163"/>
      <c r="E147" s="166"/>
      <c r="F147" s="154"/>
      <c r="G147" s="154"/>
      <c r="H147" s="154"/>
      <c r="I147" s="157"/>
      <c r="J147" s="42"/>
      <c r="K147" s="39"/>
    </row>
    <row r="148" spans="1:11" x14ac:dyDescent="0.2">
      <c r="A148" s="152"/>
      <c r="B148" s="161"/>
      <c r="C148" s="33" t="s">
        <v>108</v>
      </c>
      <c r="D148" s="164"/>
      <c r="E148" s="167"/>
      <c r="F148" s="155"/>
      <c r="G148" s="155"/>
      <c r="H148" s="155"/>
      <c r="I148" s="158"/>
      <c r="J148" s="42"/>
      <c r="K148" s="39"/>
    </row>
    <row r="149" spans="1:11" x14ac:dyDescent="0.2">
      <c r="A149" s="150" t="s">
        <v>184</v>
      </c>
      <c r="B149" s="159" t="s">
        <v>107</v>
      </c>
      <c r="C149" s="33" t="s">
        <v>108</v>
      </c>
      <c r="D149" s="162" t="s">
        <v>5</v>
      </c>
      <c r="E149" s="165"/>
      <c r="F149" s="153" t="str">
        <f t="shared" ref="F149" si="19">IFERROR(ROUND(AVERAGE(K149:K153),2),"0")</f>
        <v>0</v>
      </c>
      <c r="G149" s="153">
        <f>ROUND(E149*F149,2)</f>
        <v>0</v>
      </c>
      <c r="H149" s="153">
        <f>ROUND(G149*$D$7,2)</f>
        <v>0</v>
      </c>
      <c r="I149" s="156"/>
      <c r="J149" s="42"/>
      <c r="K149" s="39"/>
    </row>
    <row r="150" spans="1:11" x14ac:dyDescent="0.2">
      <c r="A150" s="151"/>
      <c r="B150" s="160"/>
      <c r="C150" s="33" t="s">
        <v>108</v>
      </c>
      <c r="D150" s="163"/>
      <c r="E150" s="166"/>
      <c r="F150" s="154"/>
      <c r="G150" s="154"/>
      <c r="H150" s="154"/>
      <c r="I150" s="157"/>
      <c r="J150" s="42"/>
      <c r="K150" s="39"/>
    </row>
    <row r="151" spans="1:11" x14ac:dyDescent="0.2">
      <c r="A151" s="151"/>
      <c r="B151" s="160"/>
      <c r="C151" s="33" t="s">
        <v>108</v>
      </c>
      <c r="D151" s="163"/>
      <c r="E151" s="166"/>
      <c r="F151" s="154"/>
      <c r="G151" s="154"/>
      <c r="H151" s="154"/>
      <c r="I151" s="157"/>
      <c r="J151" s="42"/>
      <c r="K151" s="39"/>
    </row>
    <row r="152" spans="1:11" x14ac:dyDescent="0.2">
      <c r="A152" s="151"/>
      <c r="B152" s="160"/>
      <c r="C152" s="33" t="s">
        <v>108</v>
      </c>
      <c r="D152" s="163"/>
      <c r="E152" s="166"/>
      <c r="F152" s="154"/>
      <c r="G152" s="154"/>
      <c r="H152" s="154"/>
      <c r="I152" s="157"/>
      <c r="J152" s="42"/>
      <c r="K152" s="39"/>
    </row>
    <row r="153" spans="1:11" x14ac:dyDescent="0.2">
      <c r="A153" s="152"/>
      <c r="B153" s="161"/>
      <c r="C153" s="33" t="s">
        <v>108</v>
      </c>
      <c r="D153" s="164"/>
      <c r="E153" s="167"/>
      <c r="F153" s="155"/>
      <c r="G153" s="155"/>
      <c r="H153" s="155"/>
      <c r="I153" s="158"/>
      <c r="J153" s="42"/>
      <c r="K153" s="39"/>
    </row>
    <row r="154" spans="1:11" x14ac:dyDescent="0.2">
      <c r="A154" s="150" t="s">
        <v>185</v>
      </c>
      <c r="B154" s="159" t="s">
        <v>107</v>
      </c>
      <c r="C154" s="33" t="s">
        <v>108</v>
      </c>
      <c r="D154" s="162" t="s">
        <v>5</v>
      </c>
      <c r="E154" s="165"/>
      <c r="F154" s="153" t="str">
        <f t="shared" ref="F154" si="20">IFERROR(ROUND(AVERAGE(K154:K158),2),"0")</f>
        <v>0</v>
      </c>
      <c r="G154" s="153">
        <f>ROUND(E154*F154,2)</f>
        <v>0</v>
      </c>
      <c r="H154" s="153">
        <f>ROUND(G154*$D$7,2)</f>
        <v>0</v>
      </c>
      <c r="I154" s="156"/>
      <c r="J154" s="42"/>
      <c r="K154" s="39"/>
    </row>
    <row r="155" spans="1:11" x14ac:dyDescent="0.2">
      <c r="A155" s="151"/>
      <c r="B155" s="160"/>
      <c r="C155" s="33" t="s">
        <v>108</v>
      </c>
      <c r="D155" s="163"/>
      <c r="E155" s="166"/>
      <c r="F155" s="154"/>
      <c r="G155" s="154"/>
      <c r="H155" s="154"/>
      <c r="I155" s="157"/>
      <c r="J155" s="42"/>
      <c r="K155" s="39"/>
    </row>
    <row r="156" spans="1:11" x14ac:dyDescent="0.2">
      <c r="A156" s="151"/>
      <c r="B156" s="160"/>
      <c r="C156" s="33" t="s">
        <v>108</v>
      </c>
      <c r="D156" s="163"/>
      <c r="E156" s="166"/>
      <c r="F156" s="154"/>
      <c r="G156" s="154"/>
      <c r="H156" s="154"/>
      <c r="I156" s="157"/>
      <c r="J156" s="42"/>
      <c r="K156" s="39"/>
    </row>
    <row r="157" spans="1:11" x14ac:dyDescent="0.2">
      <c r="A157" s="151"/>
      <c r="B157" s="160"/>
      <c r="C157" s="33" t="s">
        <v>108</v>
      </c>
      <c r="D157" s="163"/>
      <c r="E157" s="166"/>
      <c r="F157" s="154"/>
      <c r="G157" s="154"/>
      <c r="H157" s="154"/>
      <c r="I157" s="157"/>
      <c r="J157" s="42"/>
      <c r="K157" s="39"/>
    </row>
    <row r="158" spans="1:11" x14ac:dyDescent="0.2">
      <c r="A158" s="152"/>
      <c r="B158" s="161"/>
      <c r="C158" s="33" t="s">
        <v>108</v>
      </c>
      <c r="D158" s="164"/>
      <c r="E158" s="167"/>
      <c r="F158" s="155"/>
      <c r="G158" s="155"/>
      <c r="H158" s="155"/>
      <c r="I158" s="158"/>
      <c r="J158" s="42"/>
      <c r="K158" s="39"/>
    </row>
    <row r="159" spans="1:11" x14ac:dyDescent="0.2">
      <c r="A159" s="150" t="s">
        <v>186</v>
      </c>
      <c r="B159" s="159" t="s">
        <v>107</v>
      </c>
      <c r="C159" s="33" t="s">
        <v>108</v>
      </c>
      <c r="D159" s="162" t="s">
        <v>5</v>
      </c>
      <c r="E159" s="165"/>
      <c r="F159" s="153" t="str">
        <f t="shared" ref="F159" si="21">IFERROR(ROUND(AVERAGE(K159:K163),2),"0")</f>
        <v>0</v>
      </c>
      <c r="G159" s="153">
        <f>ROUND(E159*F159,2)</f>
        <v>0</v>
      </c>
      <c r="H159" s="153">
        <f>ROUND(G159*$D$7,2)</f>
        <v>0</v>
      </c>
      <c r="I159" s="156"/>
      <c r="J159" s="42"/>
      <c r="K159" s="39"/>
    </row>
    <row r="160" spans="1:11" x14ac:dyDescent="0.2">
      <c r="A160" s="151"/>
      <c r="B160" s="160"/>
      <c r="C160" s="33" t="s">
        <v>108</v>
      </c>
      <c r="D160" s="163"/>
      <c r="E160" s="166"/>
      <c r="F160" s="154"/>
      <c r="G160" s="154"/>
      <c r="H160" s="154"/>
      <c r="I160" s="157"/>
      <c r="J160" s="42"/>
      <c r="K160" s="39"/>
    </row>
    <row r="161" spans="1:11" x14ac:dyDescent="0.2">
      <c r="A161" s="151"/>
      <c r="B161" s="160"/>
      <c r="C161" s="33" t="s">
        <v>108</v>
      </c>
      <c r="D161" s="163"/>
      <c r="E161" s="166"/>
      <c r="F161" s="154"/>
      <c r="G161" s="154"/>
      <c r="H161" s="154"/>
      <c r="I161" s="157"/>
      <c r="J161" s="42"/>
      <c r="K161" s="39"/>
    </row>
    <row r="162" spans="1:11" x14ac:dyDescent="0.2">
      <c r="A162" s="151"/>
      <c r="B162" s="160"/>
      <c r="C162" s="33" t="s">
        <v>108</v>
      </c>
      <c r="D162" s="163"/>
      <c r="E162" s="166"/>
      <c r="F162" s="154"/>
      <c r="G162" s="154"/>
      <c r="H162" s="154"/>
      <c r="I162" s="157"/>
      <c r="J162" s="42"/>
      <c r="K162" s="39"/>
    </row>
    <row r="163" spans="1:11" x14ac:dyDescent="0.2">
      <c r="A163" s="152"/>
      <c r="B163" s="161"/>
      <c r="C163" s="33" t="s">
        <v>108</v>
      </c>
      <c r="D163" s="164"/>
      <c r="E163" s="167"/>
      <c r="F163" s="155"/>
      <c r="G163" s="155"/>
      <c r="H163" s="155"/>
      <c r="I163" s="158"/>
      <c r="J163" s="42"/>
      <c r="K163" s="39"/>
    </row>
    <row r="164" spans="1:11" ht="12.75" customHeight="1" x14ac:dyDescent="0.2">
      <c r="A164" s="34" t="s">
        <v>93</v>
      </c>
      <c r="B164" s="174" t="s">
        <v>80</v>
      </c>
      <c r="C164" s="175"/>
      <c r="D164" s="175"/>
      <c r="E164" s="175"/>
      <c r="F164" s="176"/>
      <c r="G164" s="97">
        <f>SUM(G165,G172,G179,G186,G193,G200,G207,G214,G221,G228)</f>
        <v>0</v>
      </c>
      <c r="H164" s="97">
        <f>SUM(H165,H172,H179,H186,H193,H200,H207,H214,H221,H228)</f>
        <v>0</v>
      </c>
      <c r="I164" s="41"/>
      <c r="J164" s="28"/>
    </row>
    <row r="165" spans="1:11" ht="12.75" customHeight="1" x14ac:dyDescent="0.2">
      <c r="A165" s="168" t="s">
        <v>94</v>
      </c>
      <c r="B165" s="171" t="s">
        <v>144</v>
      </c>
      <c r="C165" s="103" t="s">
        <v>145</v>
      </c>
      <c r="D165" s="105"/>
      <c r="E165" s="106"/>
      <c r="F165" s="100"/>
      <c r="G165" s="98">
        <f>SUM(G166:G171)</f>
        <v>0</v>
      </c>
      <c r="H165" s="98">
        <f>ROUND(G165*$D$7,2)</f>
        <v>0</v>
      </c>
      <c r="I165" s="171"/>
    </row>
    <row r="166" spans="1:11" x14ac:dyDescent="0.2">
      <c r="A166" s="169"/>
      <c r="B166" s="172"/>
      <c r="C166" s="104" t="s">
        <v>146</v>
      </c>
      <c r="D166" s="43"/>
      <c r="E166" s="44"/>
      <c r="F166" s="39"/>
      <c r="G166" s="100">
        <f t="shared" ref="G166:G171" si="22">ROUND(E166*F166,2)</f>
        <v>0</v>
      </c>
      <c r="H166" s="45"/>
      <c r="I166" s="172"/>
    </row>
    <row r="167" spans="1:11" ht="13.5" customHeight="1" x14ac:dyDescent="0.2">
      <c r="A167" s="169"/>
      <c r="B167" s="172"/>
      <c r="C167" s="104" t="s">
        <v>147</v>
      </c>
      <c r="D167" s="43"/>
      <c r="E167" s="44"/>
      <c r="F167" s="39"/>
      <c r="G167" s="100">
        <f t="shared" si="22"/>
        <v>0</v>
      </c>
      <c r="H167" s="45"/>
      <c r="I167" s="172"/>
    </row>
    <row r="168" spans="1:11" x14ac:dyDescent="0.2">
      <c r="A168" s="169"/>
      <c r="B168" s="172"/>
      <c r="C168" s="104" t="s">
        <v>148</v>
      </c>
      <c r="D168" s="43"/>
      <c r="E168" s="44"/>
      <c r="F168" s="39"/>
      <c r="G168" s="100">
        <f t="shared" si="22"/>
        <v>0</v>
      </c>
      <c r="H168" s="45"/>
      <c r="I168" s="172"/>
    </row>
    <row r="169" spans="1:11" x14ac:dyDescent="0.2">
      <c r="A169" s="169"/>
      <c r="B169" s="172"/>
      <c r="C169" s="104" t="s">
        <v>149</v>
      </c>
      <c r="D169" s="43"/>
      <c r="E169" s="44"/>
      <c r="F169" s="39"/>
      <c r="G169" s="100">
        <f t="shared" si="22"/>
        <v>0</v>
      </c>
      <c r="H169" s="45"/>
      <c r="I169" s="172"/>
    </row>
    <row r="170" spans="1:11" x14ac:dyDescent="0.2">
      <c r="A170" s="169"/>
      <c r="B170" s="172"/>
      <c r="C170" s="45" t="s">
        <v>150</v>
      </c>
      <c r="D170" s="43"/>
      <c r="E170" s="44"/>
      <c r="F170" s="39"/>
      <c r="G170" s="100">
        <f t="shared" si="22"/>
        <v>0</v>
      </c>
      <c r="H170" s="45"/>
      <c r="I170" s="172"/>
    </row>
    <row r="171" spans="1:11" x14ac:dyDescent="0.2">
      <c r="A171" s="170"/>
      <c r="B171" s="173"/>
      <c r="C171" s="45" t="s">
        <v>150</v>
      </c>
      <c r="D171" s="43"/>
      <c r="E171" s="44"/>
      <c r="F171" s="39"/>
      <c r="G171" s="100">
        <f t="shared" si="22"/>
        <v>0</v>
      </c>
      <c r="H171" s="45"/>
      <c r="I171" s="173"/>
    </row>
    <row r="172" spans="1:11" ht="12.75" customHeight="1" x14ac:dyDescent="0.2">
      <c r="A172" s="168" t="s">
        <v>95</v>
      </c>
      <c r="B172" s="171" t="s">
        <v>144</v>
      </c>
      <c r="C172" s="103" t="s">
        <v>145</v>
      </c>
      <c r="D172" s="105"/>
      <c r="E172" s="106"/>
      <c r="F172" s="100"/>
      <c r="G172" s="98">
        <f>SUM(G173:G178)</f>
        <v>0</v>
      </c>
      <c r="H172" s="98">
        <f>ROUND(G172*$D$7,2)</f>
        <v>0</v>
      </c>
      <c r="I172" s="171"/>
    </row>
    <row r="173" spans="1:11" x14ac:dyDescent="0.2">
      <c r="A173" s="169"/>
      <c r="B173" s="172"/>
      <c r="C173" s="104" t="s">
        <v>146</v>
      </c>
      <c r="D173" s="43"/>
      <c r="E173" s="44"/>
      <c r="F173" s="39"/>
      <c r="G173" s="100">
        <f t="shared" ref="G173:G178" si="23">ROUND(E173*F173,2)</f>
        <v>0</v>
      </c>
      <c r="H173" s="45"/>
      <c r="I173" s="172"/>
    </row>
    <row r="174" spans="1:11" x14ac:dyDescent="0.2">
      <c r="A174" s="169"/>
      <c r="B174" s="172"/>
      <c r="C174" s="104" t="s">
        <v>147</v>
      </c>
      <c r="D174" s="43"/>
      <c r="E174" s="44"/>
      <c r="F174" s="39"/>
      <c r="G174" s="100">
        <f t="shared" si="23"/>
        <v>0</v>
      </c>
      <c r="H174" s="45"/>
      <c r="I174" s="172"/>
    </row>
    <row r="175" spans="1:11" x14ac:dyDescent="0.2">
      <c r="A175" s="169"/>
      <c r="B175" s="172"/>
      <c r="C175" s="104" t="s">
        <v>148</v>
      </c>
      <c r="D175" s="43"/>
      <c r="E175" s="44"/>
      <c r="F175" s="39"/>
      <c r="G175" s="100">
        <f t="shared" si="23"/>
        <v>0</v>
      </c>
      <c r="H175" s="45"/>
      <c r="I175" s="172"/>
    </row>
    <row r="176" spans="1:11" x14ac:dyDescent="0.2">
      <c r="A176" s="169"/>
      <c r="B176" s="172"/>
      <c r="C176" s="104" t="s">
        <v>149</v>
      </c>
      <c r="D176" s="43"/>
      <c r="E176" s="44"/>
      <c r="F176" s="39"/>
      <c r="G176" s="100">
        <f t="shared" si="23"/>
        <v>0</v>
      </c>
      <c r="H176" s="45"/>
      <c r="I176" s="172"/>
    </row>
    <row r="177" spans="1:9" x14ac:dyDescent="0.2">
      <c r="A177" s="169"/>
      <c r="B177" s="172"/>
      <c r="C177" s="45" t="s">
        <v>150</v>
      </c>
      <c r="D177" s="43"/>
      <c r="E177" s="44"/>
      <c r="F177" s="39"/>
      <c r="G177" s="100">
        <f t="shared" si="23"/>
        <v>0</v>
      </c>
      <c r="H177" s="45"/>
      <c r="I177" s="172"/>
    </row>
    <row r="178" spans="1:9" x14ac:dyDescent="0.2">
      <c r="A178" s="170"/>
      <c r="B178" s="173"/>
      <c r="C178" s="45" t="s">
        <v>150</v>
      </c>
      <c r="D178" s="43"/>
      <c r="E178" s="44"/>
      <c r="F178" s="39"/>
      <c r="G178" s="100">
        <f t="shared" si="23"/>
        <v>0</v>
      </c>
      <c r="H178" s="45"/>
      <c r="I178" s="173"/>
    </row>
    <row r="179" spans="1:9" ht="12.75" customHeight="1" x14ac:dyDescent="0.2">
      <c r="A179" s="168" t="s">
        <v>96</v>
      </c>
      <c r="B179" s="171" t="s">
        <v>144</v>
      </c>
      <c r="C179" s="103" t="s">
        <v>145</v>
      </c>
      <c r="D179" s="105"/>
      <c r="E179" s="106"/>
      <c r="F179" s="100"/>
      <c r="G179" s="98">
        <f>SUM(G180:G185)</f>
        <v>0</v>
      </c>
      <c r="H179" s="98">
        <f>ROUND(G179*$D$7,2)</f>
        <v>0</v>
      </c>
      <c r="I179" s="171"/>
    </row>
    <row r="180" spans="1:9" x14ac:dyDescent="0.2">
      <c r="A180" s="169"/>
      <c r="B180" s="172"/>
      <c r="C180" s="104" t="s">
        <v>146</v>
      </c>
      <c r="D180" s="43"/>
      <c r="E180" s="44"/>
      <c r="F180" s="39"/>
      <c r="G180" s="100">
        <f t="shared" ref="G180:G185" si="24">ROUND(E180*F180,2)</f>
        <v>0</v>
      </c>
      <c r="H180" s="45"/>
      <c r="I180" s="172"/>
    </row>
    <row r="181" spans="1:9" x14ac:dyDescent="0.2">
      <c r="A181" s="169"/>
      <c r="B181" s="172"/>
      <c r="C181" s="104" t="s">
        <v>147</v>
      </c>
      <c r="D181" s="43"/>
      <c r="E181" s="44"/>
      <c r="F181" s="39"/>
      <c r="G181" s="100">
        <f t="shared" si="24"/>
        <v>0</v>
      </c>
      <c r="H181" s="45"/>
      <c r="I181" s="172"/>
    </row>
    <row r="182" spans="1:9" x14ac:dyDescent="0.2">
      <c r="A182" s="169"/>
      <c r="B182" s="172"/>
      <c r="C182" s="104" t="s">
        <v>148</v>
      </c>
      <c r="D182" s="43"/>
      <c r="E182" s="44"/>
      <c r="F182" s="39"/>
      <c r="G182" s="100">
        <f t="shared" si="24"/>
        <v>0</v>
      </c>
      <c r="H182" s="45"/>
      <c r="I182" s="172"/>
    </row>
    <row r="183" spans="1:9" x14ac:dyDescent="0.2">
      <c r="A183" s="169"/>
      <c r="B183" s="172"/>
      <c r="C183" s="104" t="s">
        <v>149</v>
      </c>
      <c r="D183" s="43"/>
      <c r="E183" s="44"/>
      <c r="F183" s="39"/>
      <c r="G183" s="100">
        <f t="shared" si="24"/>
        <v>0</v>
      </c>
      <c r="H183" s="45"/>
      <c r="I183" s="172"/>
    </row>
    <row r="184" spans="1:9" x14ac:dyDescent="0.2">
      <c r="A184" s="169"/>
      <c r="B184" s="172"/>
      <c r="C184" s="45" t="s">
        <v>150</v>
      </c>
      <c r="D184" s="43"/>
      <c r="E184" s="44"/>
      <c r="F184" s="39"/>
      <c r="G184" s="100">
        <f t="shared" si="24"/>
        <v>0</v>
      </c>
      <c r="H184" s="45"/>
      <c r="I184" s="172"/>
    </row>
    <row r="185" spans="1:9" x14ac:dyDescent="0.2">
      <c r="A185" s="170"/>
      <c r="B185" s="173"/>
      <c r="C185" s="45" t="s">
        <v>150</v>
      </c>
      <c r="D185" s="43"/>
      <c r="E185" s="44"/>
      <c r="F185" s="39"/>
      <c r="G185" s="100">
        <f t="shared" si="24"/>
        <v>0</v>
      </c>
      <c r="H185" s="45"/>
      <c r="I185" s="173"/>
    </row>
    <row r="186" spans="1:9" ht="12.75" customHeight="1" x14ac:dyDescent="0.2">
      <c r="A186" s="168" t="s">
        <v>97</v>
      </c>
      <c r="B186" s="171" t="s">
        <v>144</v>
      </c>
      <c r="C186" s="103" t="s">
        <v>145</v>
      </c>
      <c r="D186" s="105"/>
      <c r="E186" s="106"/>
      <c r="F186" s="100"/>
      <c r="G186" s="98">
        <f>SUM(G187:G192)</f>
        <v>0</v>
      </c>
      <c r="H186" s="98">
        <f>ROUND(G186*$D$7,2)</f>
        <v>0</v>
      </c>
      <c r="I186" s="171"/>
    </row>
    <row r="187" spans="1:9" ht="12.75" customHeight="1" x14ac:dyDescent="0.2">
      <c r="A187" s="169"/>
      <c r="B187" s="172"/>
      <c r="C187" s="104" t="s">
        <v>146</v>
      </c>
      <c r="D187" s="43"/>
      <c r="E187" s="44"/>
      <c r="F187" s="39"/>
      <c r="G187" s="100">
        <f t="shared" ref="G187:G192" si="25">ROUND(E187*F187,2)</f>
        <v>0</v>
      </c>
      <c r="H187" s="45"/>
      <c r="I187" s="172"/>
    </row>
    <row r="188" spans="1:9" ht="12.75" customHeight="1" x14ac:dyDescent="0.2">
      <c r="A188" s="169"/>
      <c r="B188" s="172"/>
      <c r="C188" s="104" t="s">
        <v>147</v>
      </c>
      <c r="D188" s="43"/>
      <c r="E188" s="44"/>
      <c r="F188" s="39"/>
      <c r="G188" s="100">
        <f t="shared" si="25"/>
        <v>0</v>
      </c>
      <c r="H188" s="45"/>
      <c r="I188" s="172"/>
    </row>
    <row r="189" spans="1:9" ht="12.75" customHeight="1" x14ac:dyDescent="0.2">
      <c r="A189" s="169"/>
      <c r="B189" s="172"/>
      <c r="C189" s="104" t="s">
        <v>148</v>
      </c>
      <c r="D189" s="43"/>
      <c r="E189" s="44"/>
      <c r="F189" s="39"/>
      <c r="G189" s="100">
        <f t="shared" si="25"/>
        <v>0</v>
      </c>
      <c r="H189" s="45"/>
      <c r="I189" s="172"/>
    </row>
    <row r="190" spans="1:9" ht="12.75" customHeight="1" x14ac:dyDescent="0.2">
      <c r="A190" s="169"/>
      <c r="B190" s="172"/>
      <c r="C190" s="104" t="s">
        <v>149</v>
      </c>
      <c r="D190" s="43"/>
      <c r="E190" s="44"/>
      <c r="F190" s="39"/>
      <c r="G190" s="100">
        <f t="shared" si="25"/>
        <v>0</v>
      </c>
      <c r="H190" s="45"/>
      <c r="I190" s="172"/>
    </row>
    <row r="191" spans="1:9" ht="12.75" customHeight="1" x14ac:dyDescent="0.2">
      <c r="A191" s="169"/>
      <c r="B191" s="172"/>
      <c r="C191" s="45" t="s">
        <v>150</v>
      </c>
      <c r="D191" s="43"/>
      <c r="E191" s="44"/>
      <c r="F191" s="39"/>
      <c r="G191" s="100">
        <f t="shared" si="25"/>
        <v>0</v>
      </c>
      <c r="H191" s="45"/>
      <c r="I191" s="172"/>
    </row>
    <row r="192" spans="1:9" ht="12.75" customHeight="1" x14ac:dyDescent="0.2">
      <c r="A192" s="170"/>
      <c r="B192" s="173"/>
      <c r="C192" s="45" t="s">
        <v>150</v>
      </c>
      <c r="D192" s="43"/>
      <c r="E192" s="44"/>
      <c r="F192" s="39"/>
      <c r="G192" s="100">
        <f t="shared" si="25"/>
        <v>0</v>
      </c>
      <c r="H192" s="45"/>
      <c r="I192" s="173"/>
    </row>
    <row r="193" spans="1:9" ht="12.75" customHeight="1" x14ac:dyDescent="0.2">
      <c r="A193" s="168" t="s">
        <v>98</v>
      </c>
      <c r="B193" s="171" t="s">
        <v>144</v>
      </c>
      <c r="C193" s="103" t="s">
        <v>145</v>
      </c>
      <c r="D193" s="105"/>
      <c r="E193" s="106"/>
      <c r="F193" s="100"/>
      <c r="G193" s="98">
        <f>SUM(G194:G199)</f>
        <v>0</v>
      </c>
      <c r="H193" s="98">
        <f>ROUND(G193*$D$7,2)</f>
        <v>0</v>
      </c>
      <c r="I193" s="171"/>
    </row>
    <row r="194" spans="1:9" ht="12.75" customHeight="1" x14ac:dyDescent="0.2">
      <c r="A194" s="169"/>
      <c r="B194" s="172"/>
      <c r="C194" s="104" t="s">
        <v>146</v>
      </c>
      <c r="D194" s="43"/>
      <c r="E194" s="44"/>
      <c r="F194" s="39"/>
      <c r="G194" s="100">
        <f t="shared" ref="G194:G199" si="26">ROUND(E194*F194,2)</f>
        <v>0</v>
      </c>
      <c r="H194" s="45"/>
      <c r="I194" s="172"/>
    </row>
    <row r="195" spans="1:9" ht="12.75" customHeight="1" x14ac:dyDescent="0.2">
      <c r="A195" s="169"/>
      <c r="B195" s="172"/>
      <c r="C195" s="104" t="s">
        <v>147</v>
      </c>
      <c r="D195" s="43"/>
      <c r="E195" s="44"/>
      <c r="F195" s="39"/>
      <c r="G195" s="100">
        <f t="shared" si="26"/>
        <v>0</v>
      </c>
      <c r="H195" s="45"/>
      <c r="I195" s="172"/>
    </row>
    <row r="196" spans="1:9" ht="12.75" customHeight="1" x14ac:dyDescent="0.2">
      <c r="A196" s="169"/>
      <c r="B196" s="172"/>
      <c r="C196" s="104" t="s">
        <v>148</v>
      </c>
      <c r="D196" s="43"/>
      <c r="E196" s="44"/>
      <c r="F196" s="39"/>
      <c r="G196" s="100">
        <f t="shared" si="26"/>
        <v>0</v>
      </c>
      <c r="H196" s="45"/>
      <c r="I196" s="172"/>
    </row>
    <row r="197" spans="1:9" ht="12.75" customHeight="1" x14ac:dyDescent="0.2">
      <c r="A197" s="169"/>
      <c r="B197" s="172"/>
      <c r="C197" s="104" t="s">
        <v>149</v>
      </c>
      <c r="D197" s="43"/>
      <c r="E197" s="44"/>
      <c r="F197" s="39"/>
      <c r="G197" s="100">
        <f t="shared" si="26"/>
        <v>0</v>
      </c>
      <c r="H197" s="45"/>
      <c r="I197" s="172"/>
    </row>
    <row r="198" spans="1:9" ht="12.75" customHeight="1" x14ac:dyDescent="0.2">
      <c r="A198" s="169"/>
      <c r="B198" s="172"/>
      <c r="C198" s="45" t="s">
        <v>150</v>
      </c>
      <c r="D198" s="43"/>
      <c r="E198" s="44"/>
      <c r="F198" s="39"/>
      <c r="G198" s="100">
        <f t="shared" si="26"/>
        <v>0</v>
      </c>
      <c r="H198" s="45"/>
      <c r="I198" s="172"/>
    </row>
    <row r="199" spans="1:9" ht="12.75" customHeight="1" x14ac:dyDescent="0.2">
      <c r="A199" s="170"/>
      <c r="B199" s="173"/>
      <c r="C199" s="45" t="s">
        <v>150</v>
      </c>
      <c r="D199" s="43"/>
      <c r="E199" s="44"/>
      <c r="F199" s="39"/>
      <c r="G199" s="100">
        <f t="shared" si="26"/>
        <v>0</v>
      </c>
      <c r="H199" s="45"/>
      <c r="I199" s="173"/>
    </row>
    <row r="200" spans="1:9" ht="12.75" customHeight="1" x14ac:dyDescent="0.2">
      <c r="A200" s="168" t="s">
        <v>200</v>
      </c>
      <c r="B200" s="171" t="s">
        <v>144</v>
      </c>
      <c r="C200" s="103" t="s">
        <v>145</v>
      </c>
      <c r="D200" s="105"/>
      <c r="E200" s="106"/>
      <c r="F200" s="100"/>
      <c r="G200" s="98">
        <f>SUM(G201:G206)</f>
        <v>0</v>
      </c>
      <c r="H200" s="98">
        <f>ROUND(G200*$D$7,2)</f>
        <v>0</v>
      </c>
      <c r="I200" s="171"/>
    </row>
    <row r="201" spans="1:9" ht="12.75" customHeight="1" x14ac:dyDescent="0.2">
      <c r="A201" s="169"/>
      <c r="B201" s="172"/>
      <c r="C201" s="104" t="s">
        <v>146</v>
      </c>
      <c r="D201" s="43"/>
      <c r="E201" s="44"/>
      <c r="F201" s="39"/>
      <c r="G201" s="100">
        <f t="shared" ref="G201:G206" si="27">ROUND(E201*F201,2)</f>
        <v>0</v>
      </c>
      <c r="H201" s="45"/>
      <c r="I201" s="172"/>
    </row>
    <row r="202" spans="1:9" ht="12.75" customHeight="1" x14ac:dyDescent="0.2">
      <c r="A202" s="169"/>
      <c r="B202" s="172"/>
      <c r="C202" s="104" t="s">
        <v>147</v>
      </c>
      <c r="D202" s="43"/>
      <c r="E202" s="44"/>
      <c r="F202" s="39"/>
      <c r="G202" s="100">
        <f t="shared" si="27"/>
        <v>0</v>
      </c>
      <c r="H202" s="45"/>
      <c r="I202" s="172"/>
    </row>
    <row r="203" spans="1:9" ht="12.75" customHeight="1" x14ac:dyDescent="0.2">
      <c r="A203" s="169"/>
      <c r="B203" s="172"/>
      <c r="C203" s="104" t="s">
        <v>148</v>
      </c>
      <c r="D203" s="43"/>
      <c r="E203" s="44"/>
      <c r="F203" s="39"/>
      <c r="G203" s="100">
        <f t="shared" si="27"/>
        <v>0</v>
      </c>
      <c r="H203" s="45"/>
      <c r="I203" s="172"/>
    </row>
    <row r="204" spans="1:9" ht="12.75" customHeight="1" x14ac:dyDescent="0.2">
      <c r="A204" s="169"/>
      <c r="B204" s="172"/>
      <c r="C204" s="104" t="s">
        <v>149</v>
      </c>
      <c r="D204" s="43"/>
      <c r="E204" s="44"/>
      <c r="F204" s="39"/>
      <c r="G204" s="100">
        <f t="shared" si="27"/>
        <v>0</v>
      </c>
      <c r="H204" s="45"/>
      <c r="I204" s="172"/>
    </row>
    <row r="205" spans="1:9" ht="12.75" customHeight="1" x14ac:dyDescent="0.2">
      <c r="A205" s="169"/>
      <c r="B205" s="172"/>
      <c r="C205" s="45" t="s">
        <v>150</v>
      </c>
      <c r="D205" s="43"/>
      <c r="E205" s="44"/>
      <c r="F205" s="39"/>
      <c r="G205" s="100">
        <f t="shared" si="27"/>
        <v>0</v>
      </c>
      <c r="H205" s="45"/>
      <c r="I205" s="172"/>
    </row>
    <row r="206" spans="1:9" ht="12.75" customHeight="1" x14ac:dyDescent="0.2">
      <c r="A206" s="170"/>
      <c r="B206" s="173"/>
      <c r="C206" s="45" t="s">
        <v>150</v>
      </c>
      <c r="D206" s="43"/>
      <c r="E206" s="44"/>
      <c r="F206" s="39"/>
      <c r="G206" s="100">
        <f t="shared" si="27"/>
        <v>0</v>
      </c>
      <c r="H206" s="45"/>
      <c r="I206" s="173"/>
    </row>
    <row r="207" spans="1:9" ht="12.75" customHeight="1" x14ac:dyDescent="0.2">
      <c r="A207" s="168" t="s">
        <v>201</v>
      </c>
      <c r="B207" s="171" t="s">
        <v>144</v>
      </c>
      <c r="C207" s="103" t="s">
        <v>145</v>
      </c>
      <c r="D207" s="105"/>
      <c r="E207" s="106"/>
      <c r="F207" s="100"/>
      <c r="G207" s="98">
        <f>SUM(G208:G213)</f>
        <v>0</v>
      </c>
      <c r="H207" s="98">
        <f>ROUND(G207*$D$7,2)</f>
        <v>0</v>
      </c>
      <c r="I207" s="171"/>
    </row>
    <row r="208" spans="1:9" ht="12.75" customHeight="1" x14ac:dyDescent="0.2">
      <c r="A208" s="169"/>
      <c r="B208" s="172"/>
      <c r="C208" s="104" t="s">
        <v>146</v>
      </c>
      <c r="D208" s="43"/>
      <c r="E208" s="44"/>
      <c r="F208" s="39"/>
      <c r="G208" s="100">
        <f t="shared" ref="G208:G213" si="28">ROUND(E208*F208,2)</f>
        <v>0</v>
      </c>
      <c r="H208" s="45"/>
      <c r="I208" s="172"/>
    </row>
    <row r="209" spans="1:9" ht="12.75" customHeight="1" x14ac:dyDescent="0.2">
      <c r="A209" s="169"/>
      <c r="B209" s="172"/>
      <c r="C209" s="104" t="s">
        <v>147</v>
      </c>
      <c r="D209" s="43"/>
      <c r="E209" s="44"/>
      <c r="F209" s="39"/>
      <c r="G209" s="100">
        <f t="shared" si="28"/>
        <v>0</v>
      </c>
      <c r="H209" s="45"/>
      <c r="I209" s="172"/>
    </row>
    <row r="210" spans="1:9" ht="12.75" customHeight="1" x14ac:dyDescent="0.2">
      <c r="A210" s="169"/>
      <c r="B210" s="172"/>
      <c r="C210" s="104" t="s">
        <v>148</v>
      </c>
      <c r="D210" s="43"/>
      <c r="E210" s="44"/>
      <c r="F210" s="39"/>
      <c r="G210" s="100">
        <f t="shared" si="28"/>
        <v>0</v>
      </c>
      <c r="H210" s="45"/>
      <c r="I210" s="172"/>
    </row>
    <row r="211" spans="1:9" ht="12.75" customHeight="1" x14ac:dyDescent="0.2">
      <c r="A211" s="169"/>
      <c r="B211" s="172"/>
      <c r="C211" s="104" t="s">
        <v>149</v>
      </c>
      <c r="D211" s="43"/>
      <c r="E211" s="44"/>
      <c r="F211" s="39"/>
      <c r="G211" s="100">
        <f t="shared" si="28"/>
        <v>0</v>
      </c>
      <c r="H211" s="45"/>
      <c r="I211" s="172"/>
    </row>
    <row r="212" spans="1:9" ht="12.75" customHeight="1" x14ac:dyDescent="0.2">
      <c r="A212" s="169"/>
      <c r="B212" s="172"/>
      <c r="C212" s="45" t="s">
        <v>150</v>
      </c>
      <c r="D212" s="43"/>
      <c r="E212" s="44"/>
      <c r="F212" s="39"/>
      <c r="G212" s="100">
        <f t="shared" si="28"/>
        <v>0</v>
      </c>
      <c r="H212" s="45"/>
      <c r="I212" s="172"/>
    </row>
    <row r="213" spans="1:9" ht="12.75" customHeight="1" x14ac:dyDescent="0.2">
      <c r="A213" s="170"/>
      <c r="B213" s="173"/>
      <c r="C213" s="45" t="s">
        <v>150</v>
      </c>
      <c r="D213" s="43"/>
      <c r="E213" s="44"/>
      <c r="F213" s="39"/>
      <c r="G213" s="100">
        <f t="shared" si="28"/>
        <v>0</v>
      </c>
      <c r="H213" s="45"/>
      <c r="I213" s="173"/>
    </row>
    <row r="214" spans="1:9" ht="12.75" customHeight="1" x14ac:dyDescent="0.2">
      <c r="A214" s="168" t="s">
        <v>202</v>
      </c>
      <c r="B214" s="171" t="s">
        <v>144</v>
      </c>
      <c r="C214" s="103" t="s">
        <v>145</v>
      </c>
      <c r="D214" s="105"/>
      <c r="E214" s="106"/>
      <c r="F214" s="100"/>
      <c r="G214" s="98">
        <f>SUM(G215:G220)</f>
        <v>0</v>
      </c>
      <c r="H214" s="98">
        <f>ROUND(G214*$D$7,2)</f>
        <v>0</v>
      </c>
      <c r="I214" s="171"/>
    </row>
    <row r="215" spans="1:9" ht="12.75" customHeight="1" x14ac:dyDescent="0.2">
      <c r="A215" s="169"/>
      <c r="B215" s="172"/>
      <c r="C215" s="104" t="s">
        <v>146</v>
      </c>
      <c r="D215" s="43"/>
      <c r="E215" s="44"/>
      <c r="F215" s="39"/>
      <c r="G215" s="100">
        <f t="shared" ref="G215:G220" si="29">ROUND(E215*F215,2)</f>
        <v>0</v>
      </c>
      <c r="H215" s="45"/>
      <c r="I215" s="172"/>
    </row>
    <row r="216" spans="1:9" ht="12.75" customHeight="1" x14ac:dyDescent="0.2">
      <c r="A216" s="169"/>
      <c r="B216" s="172"/>
      <c r="C216" s="104" t="s">
        <v>147</v>
      </c>
      <c r="D216" s="43"/>
      <c r="E216" s="44"/>
      <c r="F216" s="39"/>
      <c r="G216" s="100">
        <f t="shared" si="29"/>
        <v>0</v>
      </c>
      <c r="H216" s="45"/>
      <c r="I216" s="172"/>
    </row>
    <row r="217" spans="1:9" ht="12.75" customHeight="1" x14ac:dyDescent="0.2">
      <c r="A217" s="169"/>
      <c r="B217" s="172"/>
      <c r="C217" s="104" t="s">
        <v>148</v>
      </c>
      <c r="D217" s="43"/>
      <c r="E217" s="44"/>
      <c r="F217" s="39"/>
      <c r="G217" s="100">
        <f t="shared" si="29"/>
        <v>0</v>
      </c>
      <c r="H217" s="45"/>
      <c r="I217" s="172"/>
    </row>
    <row r="218" spans="1:9" ht="12.75" customHeight="1" x14ac:dyDescent="0.2">
      <c r="A218" s="169"/>
      <c r="B218" s="172"/>
      <c r="C218" s="104" t="s">
        <v>149</v>
      </c>
      <c r="D218" s="43"/>
      <c r="E218" s="44"/>
      <c r="F218" s="39"/>
      <c r="G218" s="100">
        <f t="shared" si="29"/>
        <v>0</v>
      </c>
      <c r="H218" s="45"/>
      <c r="I218" s="172"/>
    </row>
    <row r="219" spans="1:9" ht="12.75" customHeight="1" x14ac:dyDescent="0.2">
      <c r="A219" s="169"/>
      <c r="B219" s="172"/>
      <c r="C219" s="45" t="s">
        <v>150</v>
      </c>
      <c r="D219" s="43"/>
      <c r="E219" s="44"/>
      <c r="F219" s="39"/>
      <c r="G219" s="100">
        <f t="shared" si="29"/>
        <v>0</v>
      </c>
      <c r="H219" s="45"/>
      <c r="I219" s="172"/>
    </row>
    <row r="220" spans="1:9" ht="12.75" customHeight="1" x14ac:dyDescent="0.2">
      <c r="A220" s="170"/>
      <c r="B220" s="173"/>
      <c r="C220" s="45" t="s">
        <v>150</v>
      </c>
      <c r="D220" s="43"/>
      <c r="E220" s="44"/>
      <c r="F220" s="39"/>
      <c r="G220" s="100">
        <f t="shared" si="29"/>
        <v>0</v>
      </c>
      <c r="H220" s="45"/>
      <c r="I220" s="173"/>
    </row>
    <row r="221" spans="1:9" ht="12.75" customHeight="1" x14ac:dyDescent="0.2">
      <c r="A221" s="168" t="s">
        <v>203</v>
      </c>
      <c r="B221" s="171" t="s">
        <v>144</v>
      </c>
      <c r="C221" s="103" t="s">
        <v>145</v>
      </c>
      <c r="D221" s="105"/>
      <c r="E221" s="106"/>
      <c r="F221" s="100"/>
      <c r="G221" s="98">
        <f>SUM(G222:G227)</f>
        <v>0</v>
      </c>
      <c r="H221" s="98">
        <f>ROUND(G221*$D$7,2)</f>
        <v>0</v>
      </c>
      <c r="I221" s="171"/>
    </row>
    <row r="222" spans="1:9" ht="12.75" customHeight="1" x14ac:dyDescent="0.2">
      <c r="A222" s="169"/>
      <c r="B222" s="172"/>
      <c r="C222" s="104" t="s">
        <v>146</v>
      </c>
      <c r="D222" s="43"/>
      <c r="E222" s="44"/>
      <c r="F222" s="39"/>
      <c r="G222" s="100">
        <f t="shared" ref="G222:G227" si="30">ROUND(E222*F222,2)</f>
        <v>0</v>
      </c>
      <c r="H222" s="45"/>
      <c r="I222" s="172"/>
    </row>
    <row r="223" spans="1:9" ht="12.75" customHeight="1" x14ac:dyDescent="0.2">
      <c r="A223" s="169"/>
      <c r="B223" s="172"/>
      <c r="C223" s="104" t="s">
        <v>147</v>
      </c>
      <c r="D223" s="43"/>
      <c r="E223" s="44"/>
      <c r="F223" s="39"/>
      <c r="G223" s="100">
        <f t="shared" si="30"/>
        <v>0</v>
      </c>
      <c r="H223" s="45"/>
      <c r="I223" s="172"/>
    </row>
    <row r="224" spans="1:9" ht="12.75" customHeight="1" x14ac:dyDescent="0.2">
      <c r="A224" s="169"/>
      <c r="B224" s="172"/>
      <c r="C224" s="104" t="s">
        <v>148</v>
      </c>
      <c r="D224" s="43"/>
      <c r="E224" s="44"/>
      <c r="F224" s="39"/>
      <c r="G224" s="100">
        <f t="shared" si="30"/>
        <v>0</v>
      </c>
      <c r="H224" s="45"/>
      <c r="I224" s="172"/>
    </row>
    <row r="225" spans="1:12" ht="12.75" customHeight="1" x14ac:dyDescent="0.2">
      <c r="A225" s="169"/>
      <c r="B225" s="172"/>
      <c r="C225" s="104" t="s">
        <v>149</v>
      </c>
      <c r="D225" s="43"/>
      <c r="E225" s="44"/>
      <c r="F225" s="39"/>
      <c r="G225" s="100">
        <f t="shared" si="30"/>
        <v>0</v>
      </c>
      <c r="H225" s="45"/>
      <c r="I225" s="172"/>
    </row>
    <row r="226" spans="1:12" ht="12.75" customHeight="1" x14ac:dyDescent="0.2">
      <c r="A226" s="169"/>
      <c r="B226" s="172"/>
      <c r="C226" s="45" t="s">
        <v>150</v>
      </c>
      <c r="D226" s="43"/>
      <c r="E226" s="44"/>
      <c r="F226" s="39"/>
      <c r="G226" s="100">
        <f t="shared" si="30"/>
        <v>0</v>
      </c>
      <c r="H226" s="45"/>
      <c r="I226" s="172"/>
    </row>
    <row r="227" spans="1:12" ht="12.75" customHeight="1" x14ac:dyDescent="0.2">
      <c r="A227" s="170"/>
      <c r="B227" s="173"/>
      <c r="C227" s="45" t="s">
        <v>150</v>
      </c>
      <c r="D227" s="43"/>
      <c r="E227" s="44"/>
      <c r="F227" s="39"/>
      <c r="G227" s="100">
        <f t="shared" si="30"/>
        <v>0</v>
      </c>
      <c r="H227" s="45"/>
      <c r="I227" s="173"/>
    </row>
    <row r="228" spans="1:12" ht="12.75" customHeight="1" x14ac:dyDescent="0.2">
      <c r="A228" s="168" t="s">
        <v>204</v>
      </c>
      <c r="B228" s="171" t="s">
        <v>144</v>
      </c>
      <c r="C228" s="103" t="s">
        <v>145</v>
      </c>
      <c r="D228" s="105"/>
      <c r="E228" s="106"/>
      <c r="F228" s="100"/>
      <c r="G228" s="98">
        <f>SUM(G229:G234)</f>
        <v>0</v>
      </c>
      <c r="H228" s="98">
        <f>ROUND(G228*$D$7,2)</f>
        <v>0</v>
      </c>
      <c r="I228" s="171"/>
    </row>
    <row r="229" spans="1:12" ht="12.75" customHeight="1" x14ac:dyDescent="0.2">
      <c r="A229" s="169"/>
      <c r="B229" s="172"/>
      <c r="C229" s="104" t="s">
        <v>146</v>
      </c>
      <c r="D229" s="43"/>
      <c r="E229" s="44"/>
      <c r="F229" s="39"/>
      <c r="G229" s="100">
        <f t="shared" ref="G229:G234" si="31">ROUND(E229*F229,2)</f>
        <v>0</v>
      </c>
      <c r="H229" s="45"/>
      <c r="I229" s="172"/>
    </row>
    <row r="230" spans="1:12" ht="12.75" customHeight="1" x14ac:dyDescent="0.2">
      <c r="A230" s="169"/>
      <c r="B230" s="172"/>
      <c r="C230" s="104" t="s">
        <v>147</v>
      </c>
      <c r="D230" s="43"/>
      <c r="E230" s="44"/>
      <c r="F230" s="39"/>
      <c r="G230" s="100">
        <f t="shared" si="31"/>
        <v>0</v>
      </c>
      <c r="H230" s="45"/>
      <c r="I230" s="172"/>
    </row>
    <row r="231" spans="1:12" ht="12.75" customHeight="1" x14ac:dyDescent="0.2">
      <c r="A231" s="169"/>
      <c r="B231" s="172"/>
      <c r="C231" s="104" t="s">
        <v>148</v>
      </c>
      <c r="D231" s="43"/>
      <c r="E231" s="44"/>
      <c r="F231" s="39"/>
      <c r="G231" s="100">
        <f t="shared" si="31"/>
        <v>0</v>
      </c>
      <c r="H231" s="45"/>
      <c r="I231" s="172"/>
    </row>
    <row r="232" spans="1:12" x14ac:dyDescent="0.2">
      <c r="A232" s="169"/>
      <c r="B232" s="172"/>
      <c r="C232" s="104" t="s">
        <v>149</v>
      </c>
      <c r="D232" s="43"/>
      <c r="E232" s="44"/>
      <c r="F232" s="39"/>
      <c r="G232" s="100">
        <f t="shared" si="31"/>
        <v>0</v>
      </c>
      <c r="H232" s="45"/>
      <c r="I232" s="172"/>
    </row>
    <row r="233" spans="1:12" x14ac:dyDescent="0.2">
      <c r="A233" s="169"/>
      <c r="B233" s="172"/>
      <c r="C233" s="45" t="s">
        <v>150</v>
      </c>
      <c r="D233" s="43"/>
      <c r="E233" s="44"/>
      <c r="F233" s="39"/>
      <c r="G233" s="100">
        <f t="shared" si="31"/>
        <v>0</v>
      </c>
      <c r="H233" s="45"/>
      <c r="I233" s="172"/>
    </row>
    <row r="234" spans="1:12" x14ac:dyDescent="0.2">
      <c r="A234" s="170"/>
      <c r="B234" s="173"/>
      <c r="C234" s="45" t="s">
        <v>150</v>
      </c>
      <c r="D234" s="43"/>
      <c r="E234" s="44"/>
      <c r="F234" s="39"/>
      <c r="G234" s="100">
        <f t="shared" si="31"/>
        <v>0</v>
      </c>
      <c r="H234" s="45"/>
      <c r="I234" s="173"/>
    </row>
    <row r="235" spans="1:12" ht="26.25" customHeight="1" x14ac:dyDescent="0.2">
      <c r="A235" s="34" t="s">
        <v>99</v>
      </c>
      <c r="B235" s="137" t="s">
        <v>81</v>
      </c>
      <c r="C235" s="137"/>
      <c r="D235" s="137"/>
      <c r="E235" s="137"/>
      <c r="F235" s="137"/>
      <c r="G235" s="97">
        <f>SUM(G236:G252)</f>
        <v>0</v>
      </c>
      <c r="H235" s="97">
        <f>SUM(H236:H252)</f>
        <v>0</v>
      </c>
      <c r="I235" s="41"/>
      <c r="J235" s="28"/>
      <c r="K235" s="37" t="s">
        <v>143</v>
      </c>
      <c r="L235" s="37" t="s">
        <v>138</v>
      </c>
    </row>
    <row r="236" spans="1:12" x14ac:dyDescent="0.2">
      <c r="A236" s="29" t="s">
        <v>100</v>
      </c>
      <c r="B236" s="135" t="s">
        <v>72</v>
      </c>
      <c r="C236" s="135"/>
      <c r="D236" s="102" t="s">
        <v>120</v>
      </c>
      <c r="E236" s="46"/>
      <c r="F236" s="96">
        <f>K236*L236</f>
        <v>0</v>
      </c>
      <c r="G236" s="96">
        <f t="shared" si="0"/>
        <v>0</v>
      </c>
      <c r="H236" s="96">
        <f>ROUND(G236*$D$7,2)</f>
        <v>0</v>
      </c>
      <c r="I236" s="33"/>
      <c r="J236" s="28"/>
      <c r="K236" s="39"/>
      <c r="L236" s="39"/>
    </row>
    <row r="237" spans="1:12" x14ac:dyDescent="0.2">
      <c r="A237" s="29" t="s">
        <v>101</v>
      </c>
      <c r="B237" s="135" t="s">
        <v>72</v>
      </c>
      <c r="C237" s="135"/>
      <c r="D237" s="102" t="s">
        <v>120</v>
      </c>
      <c r="E237" s="46"/>
      <c r="F237" s="96">
        <f t="shared" ref="F237:F252" si="32">K237*L237</f>
        <v>0</v>
      </c>
      <c r="G237" s="96">
        <f t="shared" si="0"/>
        <v>0</v>
      </c>
      <c r="H237" s="96">
        <f t="shared" ref="H237:H252" si="33">ROUND(G237*$D$7,2)</f>
        <v>0</v>
      </c>
      <c r="I237" s="33"/>
      <c r="J237" s="28"/>
      <c r="K237" s="39"/>
      <c r="L237" s="39"/>
    </row>
    <row r="238" spans="1:12" x14ac:dyDescent="0.2">
      <c r="A238" s="29" t="s">
        <v>102</v>
      </c>
      <c r="B238" s="135" t="s">
        <v>72</v>
      </c>
      <c r="C238" s="135"/>
      <c r="D238" s="102" t="s">
        <v>120</v>
      </c>
      <c r="E238" s="46"/>
      <c r="F238" s="96">
        <f t="shared" si="32"/>
        <v>0</v>
      </c>
      <c r="G238" s="96">
        <f t="shared" si="0"/>
        <v>0</v>
      </c>
      <c r="H238" s="96">
        <f t="shared" si="33"/>
        <v>0</v>
      </c>
      <c r="I238" s="33"/>
      <c r="J238" s="28"/>
      <c r="K238" s="39"/>
      <c r="L238" s="39"/>
    </row>
    <row r="239" spans="1:12" x14ac:dyDescent="0.2">
      <c r="A239" s="29" t="s">
        <v>103</v>
      </c>
      <c r="B239" s="135" t="s">
        <v>72</v>
      </c>
      <c r="C239" s="135"/>
      <c r="D239" s="102" t="s">
        <v>120</v>
      </c>
      <c r="E239" s="46"/>
      <c r="F239" s="96">
        <f t="shared" si="32"/>
        <v>0</v>
      </c>
      <c r="G239" s="96">
        <f t="shared" si="0"/>
        <v>0</v>
      </c>
      <c r="H239" s="96">
        <f t="shared" si="33"/>
        <v>0</v>
      </c>
      <c r="I239" s="33"/>
      <c r="J239" s="28"/>
      <c r="K239" s="39"/>
      <c r="L239" s="39"/>
    </row>
    <row r="240" spans="1:12" x14ac:dyDescent="0.2">
      <c r="A240" s="29" t="s">
        <v>104</v>
      </c>
      <c r="B240" s="135" t="s">
        <v>72</v>
      </c>
      <c r="C240" s="135"/>
      <c r="D240" s="102" t="s">
        <v>120</v>
      </c>
      <c r="E240" s="46"/>
      <c r="F240" s="96">
        <f t="shared" si="32"/>
        <v>0</v>
      </c>
      <c r="G240" s="96">
        <f t="shared" si="0"/>
        <v>0</v>
      </c>
      <c r="H240" s="96">
        <f t="shared" si="33"/>
        <v>0</v>
      </c>
      <c r="I240" s="33"/>
      <c r="J240" s="28"/>
      <c r="K240" s="39"/>
      <c r="L240" s="39"/>
    </row>
    <row r="241" spans="1:12" x14ac:dyDescent="0.2">
      <c r="A241" s="29" t="s">
        <v>251</v>
      </c>
      <c r="B241" s="135" t="s">
        <v>72</v>
      </c>
      <c r="C241" s="135"/>
      <c r="D241" s="102" t="s">
        <v>120</v>
      </c>
      <c r="E241" s="46"/>
      <c r="F241" s="96">
        <f t="shared" si="32"/>
        <v>0</v>
      </c>
      <c r="G241" s="96">
        <f t="shared" si="0"/>
        <v>0</v>
      </c>
      <c r="H241" s="96">
        <f t="shared" si="33"/>
        <v>0</v>
      </c>
      <c r="I241" s="33"/>
      <c r="J241" s="28"/>
      <c r="K241" s="39"/>
      <c r="L241" s="39"/>
    </row>
    <row r="242" spans="1:12" x14ac:dyDescent="0.2">
      <c r="A242" s="29" t="s">
        <v>252</v>
      </c>
      <c r="B242" s="135" t="s">
        <v>72</v>
      </c>
      <c r="C242" s="135"/>
      <c r="D242" s="102" t="s">
        <v>120</v>
      </c>
      <c r="E242" s="46"/>
      <c r="F242" s="96">
        <f t="shared" si="32"/>
        <v>0</v>
      </c>
      <c r="G242" s="96">
        <f t="shared" si="0"/>
        <v>0</v>
      </c>
      <c r="H242" s="96">
        <f t="shared" si="33"/>
        <v>0</v>
      </c>
      <c r="I242" s="33"/>
      <c r="J242" s="28"/>
      <c r="K242" s="39"/>
      <c r="L242" s="39"/>
    </row>
    <row r="243" spans="1:12" x14ac:dyDescent="0.2">
      <c r="A243" s="29" t="s">
        <v>253</v>
      </c>
      <c r="B243" s="135" t="s">
        <v>72</v>
      </c>
      <c r="C243" s="135"/>
      <c r="D243" s="102" t="s">
        <v>120</v>
      </c>
      <c r="E243" s="46"/>
      <c r="F243" s="96">
        <f t="shared" si="32"/>
        <v>0</v>
      </c>
      <c r="G243" s="96">
        <f t="shared" si="0"/>
        <v>0</v>
      </c>
      <c r="H243" s="96">
        <f t="shared" si="33"/>
        <v>0</v>
      </c>
      <c r="I243" s="33"/>
      <c r="J243" s="28"/>
      <c r="K243" s="39"/>
      <c r="L243" s="39"/>
    </row>
    <row r="244" spans="1:12" x14ac:dyDescent="0.2">
      <c r="A244" s="29" t="s">
        <v>254</v>
      </c>
      <c r="B244" s="135" t="s">
        <v>72</v>
      </c>
      <c r="C244" s="135"/>
      <c r="D244" s="102" t="s">
        <v>120</v>
      </c>
      <c r="E244" s="46"/>
      <c r="F244" s="96">
        <f t="shared" si="32"/>
        <v>0</v>
      </c>
      <c r="G244" s="96">
        <f t="shared" si="0"/>
        <v>0</v>
      </c>
      <c r="H244" s="96">
        <f t="shared" si="33"/>
        <v>0</v>
      </c>
      <c r="I244" s="33"/>
      <c r="J244" s="28"/>
      <c r="K244" s="39"/>
      <c r="L244" s="39"/>
    </row>
    <row r="245" spans="1:12" x14ac:dyDescent="0.2">
      <c r="A245" s="29" t="s">
        <v>255</v>
      </c>
      <c r="B245" s="135" t="s">
        <v>72</v>
      </c>
      <c r="C245" s="135"/>
      <c r="D245" s="102" t="s">
        <v>120</v>
      </c>
      <c r="E245" s="46"/>
      <c r="F245" s="96">
        <f t="shared" si="32"/>
        <v>0</v>
      </c>
      <c r="G245" s="96">
        <f t="shared" si="0"/>
        <v>0</v>
      </c>
      <c r="H245" s="96">
        <f t="shared" si="33"/>
        <v>0</v>
      </c>
      <c r="I245" s="33"/>
      <c r="J245" s="28"/>
      <c r="K245" s="39"/>
      <c r="L245" s="39"/>
    </row>
    <row r="246" spans="1:12" x14ac:dyDescent="0.2">
      <c r="A246" s="29" t="s">
        <v>256</v>
      </c>
      <c r="B246" s="135" t="s">
        <v>72</v>
      </c>
      <c r="C246" s="135"/>
      <c r="D246" s="102" t="s">
        <v>120</v>
      </c>
      <c r="E246" s="46"/>
      <c r="F246" s="96">
        <f t="shared" si="32"/>
        <v>0</v>
      </c>
      <c r="G246" s="96">
        <f t="shared" si="0"/>
        <v>0</v>
      </c>
      <c r="H246" s="96">
        <f t="shared" si="33"/>
        <v>0</v>
      </c>
      <c r="I246" s="33"/>
      <c r="J246" s="28"/>
      <c r="K246" s="39"/>
      <c r="L246" s="39"/>
    </row>
    <row r="247" spans="1:12" x14ac:dyDescent="0.2">
      <c r="A247" s="29" t="s">
        <v>257</v>
      </c>
      <c r="B247" s="135" t="s">
        <v>72</v>
      </c>
      <c r="C247" s="135"/>
      <c r="D247" s="102" t="s">
        <v>120</v>
      </c>
      <c r="E247" s="46"/>
      <c r="F247" s="96">
        <f t="shared" si="32"/>
        <v>0</v>
      </c>
      <c r="G247" s="96">
        <f t="shared" si="0"/>
        <v>0</v>
      </c>
      <c r="H247" s="96">
        <f t="shared" si="33"/>
        <v>0</v>
      </c>
      <c r="I247" s="33"/>
      <c r="J247" s="28"/>
      <c r="K247" s="39"/>
      <c r="L247" s="39"/>
    </row>
    <row r="248" spans="1:12" x14ac:dyDescent="0.2">
      <c r="A248" s="29" t="s">
        <v>258</v>
      </c>
      <c r="B248" s="135" t="s">
        <v>72</v>
      </c>
      <c r="C248" s="135"/>
      <c r="D248" s="102" t="s">
        <v>120</v>
      </c>
      <c r="E248" s="46"/>
      <c r="F248" s="96">
        <f t="shared" si="32"/>
        <v>0</v>
      </c>
      <c r="G248" s="96">
        <f t="shared" si="0"/>
        <v>0</v>
      </c>
      <c r="H248" s="96">
        <f t="shared" si="33"/>
        <v>0</v>
      </c>
      <c r="I248" s="33"/>
      <c r="J248" s="28"/>
      <c r="K248" s="39"/>
      <c r="L248" s="39"/>
    </row>
    <row r="249" spans="1:12" x14ac:dyDescent="0.2">
      <c r="A249" s="29" t="s">
        <v>259</v>
      </c>
      <c r="B249" s="135" t="s">
        <v>72</v>
      </c>
      <c r="C249" s="135"/>
      <c r="D249" s="102" t="s">
        <v>120</v>
      </c>
      <c r="E249" s="46"/>
      <c r="F249" s="96">
        <f t="shared" si="32"/>
        <v>0</v>
      </c>
      <c r="G249" s="96">
        <f t="shared" si="0"/>
        <v>0</v>
      </c>
      <c r="H249" s="96">
        <f t="shared" si="33"/>
        <v>0</v>
      </c>
      <c r="I249" s="33"/>
      <c r="J249" s="28"/>
      <c r="K249" s="39"/>
      <c r="L249" s="39"/>
    </row>
    <row r="250" spans="1:12" x14ac:dyDescent="0.2">
      <c r="A250" s="29" t="s">
        <v>260</v>
      </c>
      <c r="B250" s="135" t="s">
        <v>72</v>
      </c>
      <c r="C250" s="135"/>
      <c r="D250" s="102" t="s">
        <v>120</v>
      </c>
      <c r="E250" s="46"/>
      <c r="F250" s="96">
        <f t="shared" si="32"/>
        <v>0</v>
      </c>
      <c r="G250" s="96">
        <f t="shared" si="0"/>
        <v>0</v>
      </c>
      <c r="H250" s="96">
        <f t="shared" si="33"/>
        <v>0</v>
      </c>
      <c r="I250" s="33"/>
      <c r="J250" s="28"/>
      <c r="K250" s="39"/>
      <c r="L250" s="39"/>
    </row>
    <row r="251" spans="1:12" x14ac:dyDescent="0.2">
      <c r="A251" s="29" t="s">
        <v>261</v>
      </c>
      <c r="B251" s="135" t="s">
        <v>72</v>
      </c>
      <c r="C251" s="135"/>
      <c r="D251" s="102" t="s">
        <v>120</v>
      </c>
      <c r="E251" s="46"/>
      <c r="F251" s="96">
        <f t="shared" si="32"/>
        <v>0</v>
      </c>
      <c r="G251" s="96">
        <f t="shared" si="0"/>
        <v>0</v>
      </c>
      <c r="H251" s="96">
        <f t="shared" si="33"/>
        <v>0</v>
      </c>
      <c r="I251" s="33"/>
      <c r="J251" s="28"/>
      <c r="K251" s="39"/>
      <c r="L251" s="39"/>
    </row>
    <row r="252" spans="1:12" x14ac:dyDescent="0.2">
      <c r="A252" s="29" t="s">
        <v>262</v>
      </c>
      <c r="B252" s="135" t="s">
        <v>72</v>
      </c>
      <c r="C252" s="135"/>
      <c r="D252" s="102" t="s">
        <v>120</v>
      </c>
      <c r="E252" s="46"/>
      <c r="F252" s="96">
        <f t="shared" si="32"/>
        <v>0</v>
      </c>
      <c r="G252" s="96">
        <f t="shared" si="0"/>
        <v>0</v>
      </c>
      <c r="H252" s="96">
        <f t="shared" si="33"/>
        <v>0</v>
      </c>
      <c r="I252" s="33"/>
      <c r="J252" s="28"/>
      <c r="K252" s="39"/>
      <c r="L252" s="39"/>
    </row>
    <row r="253" spans="1:12" ht="26.25" customHeight="1" x14ac:dyDescent="0.2">
      <c r="A253" s="34" t="s">
        <v>248</v>
      </c>
      <c r="B253" s="137" t="s">
        <v>105</v>
      </c>
      <c r="C253" s="137"/>
      <c r="D253" s="137"/>
      <c r="E253" s="137"/>
      <c r="F253" s="137"/>
      <c r="G253" s="97">
        <f>SUM(G254:G258)</f>
        <v>0</v>
      </c>
      <c r="H253" s="97">
        <f>SUM(H254:H258)</f>
        <v>0</v>
      </c>
      <c r="I253" s="41"/>
      <c r="J253" s="28"/>
      <c r="K253" s="37" t="s">
        <v>143</v>
      </c>
      <c r="L253" s="37" t="s">
        <v>138</v>
      </c>
    </row>
    <row r="254" spans="1:12" x14ac:dyDescent="0.2">
      <c r="A254" s="29" t="s">
        <v>263</v>
      </c>
      <c r="B254" s="135" t="s">
        <v>106</v>
      </c>
      <c r="C254" s="135"/>
      <c r="D254" s="102" t="s">
        <v>120</v>
      </c>
      <c r="E254" s="46"/>
      <c r="F254" s="96">
        <f>K254*L254</f>
        <v>0</v>
      </c>
      <c r="G254" s="96">
        <f t="shared" ref="G254:G258" si="34">ROUND(E254*F254,2)</f>
        <v>0</v>
      </c>
      <c r="H254" s="96">
        <f t="shared" ref="H254:H258" si="35">ROUND(G254*$D$7,2)</f>
        <v>0</v>
      </c>
      <c r="I254" s="33"/>
      <c r="J254" s="28"/>
      <c r="K254" s="39"/>
      <c r="L254" s="39"/>
    </row>
    <row r="255" spans="1:12" x14ac:dyDescent="0.2">
      <c r="A255" s="29" t="s">
        <v>264</v>
      </c>
      <c r="B255" s="135" t="s">
        <v>106</v>
      </c>
      <c r="C255" s="135"/>
      <c r="D255" s="102" t="s">
        <v>120</v>
      </c>
      <c r="E255" s="46"/>
      <c r="F255" s="96">
        <f t="shared" ref="F255:F258" si="36">K255*L255</f>
        <v>0</v>
      </c>
      <c r="G255" s="96">
        <f t="shared" si="34"/>
        <v>0</v>
      </c>
      <c r="H255" s="96">
        <f t="shared" si="35"/>
        <v>0</v>
      </c>
      <c r="I255" s="33"/>
      <c r="J255" s="28"/>
      <c r="K255" s="39"/>
      <c r="L255" s="39"/>
    </row>
    <row r="256" spans="1:12" x14ac:dyDescent="0.2">
      <c r="A256" s="29" t="s">
        <v>265</v>
      </c>
      <c r="B256" s="135" t="s">
        <v>106</v>
      </c>
      <c r="C256" s="135"/>
      <c r="D256" s="102" t="s">
        <v>120</v>
      </c>
      <c r="E256" s="46"/>
      <c r="F256" s="96">
        <f t="shared" si="36"/>
        <v>0</v>
      </c>
      <c r="G256" s="96">
        <f t="shared" si="34"/>
        <v>0</v>
      </c>
      <c r="H256" s="96">
        <f t="shared" si="35"/>
        <v>0</v>
      </c>
      <c r="I256" s="33"/>
      <c r="J256" s="28"/>
      <c r="K256" s="39"/>
      <c r="L256" s="39"/>
    </row>
    <row r="257" spans="1:12" x14ac:dyDescent="0.2">
      <c r="A257" s="29" t="s">
        <v>266</v>
      </c>
      <c r="B257" s="135" t="s">
        <v>106</v>
      </c>
      <c r="C257" s="135"/>
      <c r="D257" s="102" t="s">
        <v>120</v>
      </c>
      <c r="E257" s="46"/>
      <c r="F257" s="96">
        <f t="shared" si="36"/>
        <v>0</v>
      </c>
      <c r="G257" s="96">
        <f t="shared" si="34"/>
        <v>0</v>
      </c>
      <c r="H257" s="96">
        <f t="shared" si="35"/>
        <v>0</v>
      </c>
      <c r="I257" s="33"/>
      <c r="J257" s="28"/>
      <c r="K257" s="39"/>
      <c r="L257" s="39"/>
    </row>
    <row r="258" spans="1:12" x14ac:dyDescent="0.2">
      <c r="A258" s="29" t="s">
        <v>267</v>
      </c>
      <c r="B258" s="135" t="s">
        <v>106</v>
      </c>
      <c r="C258" s="135"/>
      <c r="D258" s="102" t="s">
        <v>120</v>
      </c>
      <c r="E258" s="46"/>
      <c r="F258" s="96">
        <f t="shared" si="36"/>
        <v>0</v>
      </c>
      <c r="G258" s="96">
        <f t="shared" si="34"/>
        <v>0</v>
      </c>
      <c r="H258" s="96">
        <f t="shared" si="35"/>
        <v>0</v>
      </c>
      <c r="I258" s="33"/>
      <c r="J258" s="28"/>
      <c r="K258" s="39"/>
      <c r="L258" s="39"/>
    </row>
    <row r="259" spans="1:12" ht="12.75" customHeight="1" x14ac:dyDescent="0.2">
      <c r="A259" s="136" t="s">
        <v>43</v>
      </c>
      <c r="B259" s="136"/>
      <c r="C259" s="136"/>
      <c r="D259" s="136"/>
      <c r="E259" s="136"/>
      <c r="F259" s="136"/>
      <c r="G259" s="95">
        <f>G10+G21</f>
        <v>0</v>
      </c>
      <c r="H259" s="95">
        <f>H10+H21</f>
        <v>0</v>
      </c>
      <c r="I259" s="27"/>
      <c r="J259" s="28"/>
    </row>
    <row r="260" spans="1:12" x14ac:dyDescent="0.2">
      <c r="G260" s="47"/>
      <c r="H260" s="47"/>
    </row>
  </sheetData>
  <sheetProtection algorithmName="SHA-512" hashValue="ZVVJYrUMI9Cqmb9Loydq53LxwiAXTOeNm983ITINBiWuQYrdun3jWCibJGGz2JzTdF6IjzWO9HHa/Rx+p7l6yg==" saltValue="96t3HOxrSAVGflZ+/kIVJg==" spinCount="100000" sheet="1" formatRows="0"/>
  <mergeCells count="249">
    <mergeCell ref="B256:C256"/>
    <mergeCell ref="B257:C257"/>
    <mergeCell ref="B258:C258"/>
    <mergeCell ref="A259:F259"/>
    <mergeCell ref="B250:C250"/>
    <mergeCell ref="B251:C251"/>
    <mergeCell ref="B252:C252"/>
    <mergeCell ref="B253:F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A228:A234"/>
    <mergeCell ref="B228:B234"/>
    <mergeCell ref="I228:I234"/>
    <mergeCell ref="B235:F235"/>
    <mergeCell ref="B236:C236"/>
    <mergeCell ref="B237:C237"/>
    <mergeCell ref="A214:A220"/>
    <mergeCell ref="B214:B220"/>
    <mergeCell ref="I214:I220"/>
    <mergeCell ref="A221:A227"/>
    <mergeCell ref="B221:B227"/>
    <mergeCell ref="I221:I227"/>
    <mergeCell ref="A200:A206"/>
    <mergeCell ref="B200:B206"/>
    <mergeCell ref="I200:I206"/>
    <mergeCell ref="A207:A213"/>
    <mergeCell ref="B207:B213"/>
    <mergeCell ref="I207:I213"/>
    <mergeCell ref="A186:A192"/>
    <mergeCell ref="B186:B192"/>
    <mergeCell ref="I186:I192"/>
    <mergeCell ref="A193:A199"/>
    <mergeCell ref="B193:B199"/>
    <mergeCell ref="I193:I199"/>
    <mergeCell ref="A172:A178"/>
    <mergeCell ref="B172:B178"/>
    <mergeCell ref="I172:I178"/>
    <mergeCell ref="A179:A185"/>
    <mergeCell ref="B179:B185"/>
    <mergeCell ref="I179:I185"/>
    <mergeCell ref="H159:H163"/>
    <mergeCell ref="I159:I163"/>
    <mergeCell ref="B164:F164"/>
    <mergeCell ref="A165:A171"/>
    <mergeCell ref="B165:B171"/>
    <mergeCell ref="I165:I171"/>
    <mergeCell ref="A159:A163"/>
    <mergeCell ref="B159:B163"/>
    <mergeCell ref="D159:D163"/>
    <mergeCell ref="E159:E163"/>
    <mergeCell ref="F159:F163"/>
    <mergeCell ref="G159:G163"/>
    <mergeCell ref="H149:H153"/>
    <mergeCell ref="I149:I153"/>
    <mergeCell ref="A154:A158"/>
    <mergeCell ref="B154:B158"/>
    <mergeCell ref="D154:D158"/>
    <mergeCell ref="E154:E158"/>
    <mergeCell ref="F154:F158"/>
    <mergeCell ref="G154:G158"/>
    <mergeCell ref="H154:H158"/>
    <mergeCell ref="I154:I158"/>
    <mergeCell ref="A149:A153"/>
    <mergeCell ref="B149:B153"/>
    <mergeCell ref="D149:D153"/>
    <mergeCell ref="E149:E153"/>
    <mergeCell ref="F149:F153"/>
    <mergeCell ref="G149:G153"/>
    <mergeCell ref="H139:H143"/>
    <mergeCell ref="I139:I143"/>
    <mergeCell ref="A144:A148"/>
    <mergeCell ref="B144:B148"/>
    <mergeCell ref="D144:D148"/>
    <mergeCell ref="E144:E148"/>
    <mergeCell ref="F144:F148"/>
    <mergeCell ref="G144:G148"/>
    <mergeCell ref="H144:H148"/>
    <mergeCell ref="I144:I148"/>
    <mergeCell ref="A139:A143"/>
    <mergeCell ref="B139:B143"/>
    <mergeCell ref="D139:D143"/>
    <mergeCell ref="E139:E143"/>
    <mergeCell ref="F139:F143"/>
    <mergeCell ref="G139:G143"/>
    <mergeCell ref="A134:A138"/>
    <mergeCell ref="B134:B138"/>
    <mergeCell ref="D134:D138"/>
    <mergeCell ref="E134:E138"/>
    <mergeCell ref="F134:F138"/>
    <mergeCell ref="G134:G138"/>
    <mergeCell ref="H134:H138"/>
    <mergeCell ref="I134:I138"/>
    <mergeCell ref="A129:A133"/>
    <mergeCell ref="B129:B133"/>
    <mergeCell ref="D129:D133"/>
    <mergeCell ref="E129:E133"/>
    <mergeCell ref="F129:F133"/>
    <mergeCell ref="G129:G133"/>
    <mergeCell ref="A124:A128"/>
    <mergeCell ref="B124:B128"/>
    <mergeCell ref="D124:D128"/>
    <mergeCell ref="E124:E128"/>
    <mergeCell ref="F124:F128"/>
    <mergeCell ref="G124:G128"/>
    <mergeCell ref="H124:H128"/>
    <mergeCell ref="I124:I128"/>
    <mergeCell ref="H129:H133"/>
    <mergeCell ref="I129:I133"/>
    <mergeCell ref="G114:G118"/>
    <mergeCell ref="H114:H118"/>
    <mergeCell ref="I114:I118"/>
    <mergeCell ref="A119:A123"/>
    <mergeCell ref="B119:B123"/>
    <mergeCell ref="D119:D123"/>
    <mergeCell ref="E119:E123"/>
    <mergeCell ref="F119:F123"/>
    <mergeCell ref="G119:G123"/>
    <mergeCell ref="H119:H123"/>
    <mergeCell ref="I119:I123"/>
    <mergeCell ref="B110:C110"/>
    <mergeCell ref="B111:C111"/>
    <mergeCell ref="B112:C112"/>
    <mergeCell ref="B113:F113"/>
    <mergeCell ref="A114:A118"/>
    <mergeCell ref="B114:B118"/>
    <mergeCell ref="D114:D118"/>
    <mergeCell ref="E114:E118"/>
    <mergeCell ref="F114:F118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F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F55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</mergeCells>
  <conditionalFormatting sqref="L10:L20">
    <cfRule type="duplicateValues" dxfId="13" priority="1"/>
  </conditionalFormatting>
  <dataValidations count="9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14:I163"/>
    <dataValidation type="list" allowBlank="1" showInputMessage="1" showErrorMessage="1" sqref="D1:I1">
      <formula1>"Moksliniai tyrimai, Eksperimentinė plėtra"</formula1>
    </dataValidation>
    <dataValidation allowBlank="1" showErrorMessage="1" sqref="F114:F163"/>
    <dataValidation allowBlank="1" showInputMessage="1" showErrorMessage="1" prompt="Įveskite vienos pareigybės darbuotojų fizinio rodiklio pasiekimui skiriamą darbo laiką valandomis." sqref="E114:E163"/>
    <dataValidation type="list" allowBlank="1" showInputMessage="1" showErrorMessage="1" prompt="Pasirinkite finansavimo intensyvumą vadovaudamiesi Aprašo 52 punktu." sqref="D7">
      <formula1>"0%,25%,35%,40%,45%,50%,60%,65%,70%,75%,80%"</formula1>
    </dataValidation>
    <dataValidation type="list" allowBlank="1" showInputMessage="1" showErrorMessage="1" sqref="J1">
      <formula1>"Taikomieji (pramoniniai) moksliniai tyrimai, Eksperimentinė plėtra (bandomoji taikomoji veikla)"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18" max="17" man="1"/>
    <brk id="163" max="17" man="1"/>
    <brk id="206" max="17" man="1"/>
  </rowBreaks>
  <colBreaks count="1" manualBreakCount="1">
    <brk id="9" max="20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40">
    <tabColor rgb="FF92D050"/>
    <pageSetUpPr fitToPage="1"/>
  </sheetPr>
  <dimension ref="A1:S260"/>
  <sheetViews>
    <sheetView zoomScale="85" zoomScaleNormal="85" zoomScaleSheetLayoutView="100" workbookViewId="0">
      <pane ySplit="9" topLeftCell="A10" activePane="bottomLeft" state="frozen"/>
      <selection activeCell="B26" sqref="B26"/>
      <selection pane="bottomLeft" activeCell="H7" sqref="H7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91"/>
      <c r="B1" s="91"/>
      <c r="C1" s="91" t="s">
        <v>88</v>
      </c>
      <c r="D1" s="143"/>
      <c r="E1" s="143"/>
      <c r="F1" s="143"/>
      <c r="G1" s="143"/>
      <c r="H1" s="143"/>
      <c r="I1" s="143"/>
      <c r="J1" s="21"/>
    </row>
    <row r="2" spans="1:10" ht="13.5" customHeight="1" x14ac:dyDescent="0.2">
      <c r="A2" s="91"/>
      <c r="B2" s="91"/>
      <c r="C2" s="91" t="s">
        <v>85</v>
      </c>
      <c r="D2" s="92"/>
      <c r="E2" s="21"/>
      <c r="F2" s="21"/>
      <c r="G2" s="21"/>
      <c r="H2" s="21"/>
      <c r="I2" s="21"/>
      <c r="J2" s="21"/>
    </row>
    <row r="3" spans="1:10" x14ac:dyDescent="0.2">
      <c r="A3" s="142" t="s">
        <v>73</v>
      </c>
      <c r="B3" s="142"/>
      <c r="C3" s="142"/>
      <c r="D3" s="143"/>
      <c r="E3" s="143"/>
      <c r="F3" s="143"/>
      <c r="G3" s="143"/>
      <c r="H3" s="143"/>
      <c r="I3" s="144"/>
      <c r="J3" s="21"/>
    </row>
    <row r="4" spans="1:10" ht="12.75" customHeight="1" x14ac:dyDescent="0.2">
      <c r="A4" s="91"/>
      <c r="B4" s="91"/>
      <c r="C4" s="91" t="s">
        <v>139</v>
      </c>
      <c r="D4" s="148"/>
      <c r="E4" s="148"/>
      <c r="F4" s="149" t="s">
        <v>140</v>
      </c>
      <c r="G4" s="149"/>
      <c r="H4" s="94"/>
      <c r="I4" s="21"/>
      <c r="J4" s="21"/>
    </row>
    <row r="5" spans="1:10" x14ac:dyDescent="0.2">
      <c r="A5" s="142" t="s">
        <v>137</v>
      </c>
      <c r="B5" s="142"/>
      <c r="C5" s="142"/>
      <c r="D5" s="147"/>
      <c r="E5" s="147"/>
      <c r="F5" s="147"/>
      <c r="G5" s="147"/>
      <c r="H5" s="147"/>
      <c r="I5" s="143"/>
      <c r="J5" s="21"/>
    </row>
    <row r="6" spans="1:10" x14ac:dyDescent="0.2">
      <c r="A6" s="91"/>
      <c r="B6" s="91"/>
      <c r="C6" s="91" t="s">
        <v>211</v>
      </c>
      <c r="D6" s="147"/>
      <c r="E6" s="147"/>
      <c r="F6" s="147"/>
      <c r="G6" s="147"/>
      <c r="H6" s="147"/>
      <c r="I6" s="147"/>
      <c r="J6" s="21"/>
    </row>
    <row r="7" spans="1:10" x14ac:dyDescent="0.2">
      <c r="A7" s="91"/>
      <c r="B7" s="91"/>
      <c r="C7" s="91" t="s">
        <v>89</v>
      </c>
      <c r="D7" s="59"/>
      <c r="E7" s="21"/>
      <c r="F7" s="21"/>
      <c r="G7" s="24" t="s">
        <v>158</v>
      </c>
      <c r="H7" s="23" t="s">
        <v>268</v>
      </c>
      <c r="I7" s="21"/>
      <c r="J7" s="21"/>
    </row>
    <row r="8" spans="1:10" ht="6" customHeight="1" x14ac:dyDescent="0.2"/>
    <row r="9" spans="1:10" ht="38.25" x14ac:dyDescent="0.2">
      <c r="A9" s="93" t="s">
        <v>4</v>
      </c>
      <c r="B9" s="145" t="s">
        <v>175</v>
      </c>
      <c r="C9" s="145"/>
      <c r="D9" s="93" t="s">
        <v>1</v>
      </c>
      <c r="E9" s="93" t="s">
        <v>2</v>
      </c>
      <c r="F9" s="93" t="s">
        <v>3</v>
      </c>
      <c r="G9" s="93" t="s">
        <v>87</v>
      </c>
      <c r="H9" s="93" t="s">
        <v>86</v>
      </c>
      <c r="I9" s="93" t="s">
        <v>11</v>
      </c>
      <c r="J9" s="25"/>
    </row>
    <row r="10" spans="1:10" ht="27.75" customHeight="1" x14ac:dyDescent="0.2">
      <c r="A10" s="26">
        <v>4</v>
      </c>
      <c r="B10" s="146" t="s">
        <v>92</v>
      </c>
      <c r="C10" s="146"/>
      <c r="D10" s="146"/>
      <c r="E10" s="146"/>
      <c r="F10" s="146"/>
      <c r="G10" s="95">
        <f>SUM(G11:G20)</f>
        <v>0</v>
      </c>
      <c r="H10" s="95">
        <f>SUM(H11:H20)</f>
        <v>0</v>
      </c>
      <c r="I10" s="27"/>
      <c r="J10" s="28"/>
    </row>
    <row r="11" spans="1:10" ht="12.75" customHeight="1" x14ac:dyDescent="0.2">
      <c r="A11" s="29" t="s">
        <v>13</v>
      </c>
      <c r="B11" s="135" t="s">
        <v>12</v>
      </c>
      <c r="C11" s="135"/>
      <c r="D11" s="30"/>
      <c r="E11" s="31"/>
      <c r="F11" s="32"/>
      <c r="G11" s="96">
        <f t="shared" ref="G11:G252" si="0">ROUND(E11*F11,2)</f>
        <v>0</v>
      </c>
      <c r="H11" s="96">
        <f t="shared" ref="H11:H112" si="1">ROUND(G11*$D$7,2)</f>
        <v>0</v>
      </c>
      <c r="I11" s="33"/>
      <c r="J11" s="28"/>
    </row>
    <row r="12" spans="1:10" ht="12.75" customHeight="1" x14ac:dyDescent="0.2">
      <c r="A12" s="29" t="s">
        <v>14</v>
      </c>
      <c r="B12" s="135" t="s">
        <v>12</v>
      </c>
      <c r="C12" s="135"/>
      <c r="D12" s="30"/>
      <c r="E12" s="31"/>
      <c r="F12" s="32"/>
      <c r="G12" s="96">
        <f t="shared" si="0"/>
        <v>0</v>
      </c>
      <c r="H12" s="96">
        <f t="shared" si="1"/>
        <v>0</v>
      </c>
      <c r="I12" s="33"/>
      <c r="J12" s="28"/>
    </row>
    <row r="13" spans="1:10" ht="12.75" customHeight="1" x14ac:dyDescent="0.2">
      <c r="A13" s="29" t="s">
        <v>15</v>
      </c>
      <c r="B13" s="135" t="s">
        <v>12</v>
      </c>
      <c r="C13" s="135"/>
      <c r="D13" s="30"/>
      <c r="E13" s="31"/>
      <c r="F13" s="32"/>
      <c r="G13" s="96">
        <f t="shared" si="0"/>
        <v>0</v>
      </c>
      <c r="H13" s="96">
        <f t="shared" si="1"/>
        <v>0</v>
      </c>
      <c r="I13" s="33"/>
      <c r="J13" s="28"/>
    </row>
    <row r="14" spans="1:10" ht="12.75" customHeight="1" x14ac:dyDescent="0.2">
      <c r="A14" s="29" t="s">
        <v>16</v>
      </c>
      <c r="B14" s="135" t="s">
        <v>12</v>
      </c>
      <c r="C14" s="135"/>
      <c r="D14" s="30"/>
      <c r="E14" s="31"/>
      <c r="F14" s="32"/>
      <c r="G14" s="96">
        <f t="shared" si="0"/>
        <v>0</v>
      </c>
      <c r="H14" s="96">
        <f t="shared" si="1"/>
        <v>0</v>
      </c>
      <c r="I14" s="33"/>
      <c r="J14" s="28"/>
    </row>
    <row r="15" spans="1:10" ht="12.75" customHeight="1" x14ac:dyDescent="0.2">
      <c r="A15" s="29" t="s">
        <v>17</v>
      </c>
      <c r="B15" s="135" t="s">
        <v>12</v>
      </c>
      <c r="C15" s="135"/>
      <c r="D15" s="30"/>
      <c r="E15" s="31"/>
      <c r="F15" s="32"/>
      <c r="G15" s="96">
        <f t="shared" si="0"/>
        <v>0</v>
      </c>
      <c r="H15" s="96">
        <f t="shared" si="1"/>
        <v>0</v>
      </c>
      <c r="I15" s="33"/>
      <c r="J15" s="28"/>
    </row>
    <row r="16" spans="1:10" ht="12.75" customHeight="1" x14ac:dyDescent="0.2">
      <c r="A16" s="29" t="s">
        <v>18</v>
      </c>
      <c r="B16" s="135" t="s">
        <v>12</v>
      </c>
      <c r="C16" s="135"/>
      <c r="D16" s="30"/>
      <c r="E16" s="31"/>
      <c r="F16" s="32"/>
      <c r="G16" s="96">
        <f t="shared" si="0"/>
        <v>0</v>
      </c>
      <c r="H16" s="96">
        <f t="shared" si="1"/>
        <v>0</v>
      </c>
      <c r="I16" s="33"/>
      <c r="J16" s="28"/>
    </row>
    <row r="17" spans="1:10" ht="12.75" customHeight="1" x14ac:dyDescent="0.2">
      <c r="A17" s="29" t="s">
        <v>19</v>
      </c>
      <c r="B17" s="135" t="s">
        <v>12</v>
      </c>
      <c r="C17" s="135"/>
      <c r="D17" s="30"/>
      <c r="E17" s="31"/>
      <c r="F17" s="32"/>
      <c r="G17" s="96">
        <f t="shared" si="0"/>
        <v>0</v>
      </c>
      <c r="H17" s="96">
        <f t="shared" si="1"/>
        <v>0</v>
      </c>
      <c r="I17" s="33"/>
      <c r="J17" s="28"/>
    </row>
    <row r="18" spans="1:10" ht="12.75" customHeight="1" x14ac:dyDescent="0.2">
      <c r="A18" s="29" t="s">
        <v>20</v>
      </c>
      <c r="B18" s="135" t="s">
        <v>12</v>
      </c>
      <c r="C18" s="135"/>
      <c r="D18" s="30"/>
      <c r="E18" s="31"/>
      <c r="F18" s="32"/>
      <c r="G18" s="96">
        <f t="shared" si="0"/>
        <v>0</v>
      </c>
      <c r="H18" s="96">
        <f t="shared" si="1"/>
        <v>0</v>
      </c>
      <c r="I18" s="33"/>
      <c r="J18" s="28"/>
    </row>
    <row r="19" spans="1:10" ht="12.75" customHeight="1" x14ac:dyDescent="0.2">
      <c r="A19" s="29" t="s">
        <v>21</v>
      </c>
      <c r="B19" s="135" t="s">
        <v>12</v>
      </c>
      <c r="C19" s="135"/>
      <c r="D19" s="30"/>
      <c r="E19" s="31"/>
      <c r="F19" s="32"/>
      <c r="G19" s="96">
        <f t="shared" si="0"/>
        <v>0</v>
      </c>
      <c r="H19" s="96">
        <f t="shared" si="1"/>
        <v>0</v>
      </c>
      <c r="I19" s="33"/>
      <c r="J19" s="28"/>
    </row>
    <row r="20" spans="1:10" ht="12.75" customHeight="1" x14ac:dyDescent="0.2">
      <c r="A20" s="29" t="s">
        <v>22</v>
      </c>
      <c r="B20" s="135" t="s">
        <v>12</v>
      </c>
      <c r="C20" s="135"/>
      <c r="D20" s="30"/>
      <c r="E20" s="31"/>
      <c r="F20" s="32"/>
      <c r="G20" s="96">
        <f t="shared" si="0"/>
        <v>0</v>
      </c>
      <c r="H20" s="96">
        <f t="shared" si="1"/>
        <v>0</v>
      </c>
      <c r="I20" s="33"/>
      <c r="J20" s="28"/>
    </row>
    <row r="21" spans="1:10" x14ac:dyDescent="0.2">
      <c r="A21" s="26">
        <v>5</v>
      </c>
      <c r="B21" s="146" t="s">
        <v>6</v>
      </c>
      <c r="C21" s="146"/>
      <c r="D21" s="146"/>
      <c r="E21" s="146"/>
      <c r="F21" s="146"/>
      <c r="G21" s="95">
        <f>G22+G33+G44+G55+G83+G113+G164+G235+G253</f>
        <v>0</v>
      </c>
      <c r="H21" s="95">
        <f>H22+H33+H44+H55+H83+H113+H164+H235+H253</f>
        <v>0</v>
      </c>
      <c r="I21" s="27"/>
      <c r="J21" s="28"/>
    </row>
    <row r="22" spans="1:10" x14ac:dyDescent="0.2">
      <c r="A22" s="34" t="s">
        <v>7</v>
      </c>
      <c r="B22" s="138" t="s">
        <v>109</v>
      </c>
      <c r="C22" s="139"/>
      <c r="D22" s="139"/>
      <c r="E22" s="139"/>
      <c r="F22" s="140"/>
      <c r="G22" s="97">
        <f>SUM(G23:G32)</f>
        <v>0</v>
      </c>
      <c r="H22" s="97">
        <f>SUM(H23:H32)</f>
        <v>0</v>
      </c>
      <c r="I22" s="35"/>
      <c r="J22" s="36"/>
    </row>
    <row r="23" spans="1:10" x14ac:dyDescent="0.2">
      <c r="A23" s="29" t="s">
        <v>23</v>
      </c>
      <c r="B23" s="135" t="s">
        <v>54</v>
      </c>
      <c r="C23" s="135"/>
      <c r="D23" s="30"/>
      <c r="E23" s="31"/>
      <c r="F23" s="32"/>
      <c r="G23" s="96">
        <f t="shared" ref="G23:G32" si="2">ROUND(E23*F23,2)</f>
        <v>0</v>
      </c>
      <c r="H23" s="96">
        <f t="shared" si="1"/>
        <v>0</v>
      </c>
      <c r="I23" s="33"/>
      <c r="J23" s="28"/>
    </row>
    <row r="24" spans="1:10" x14ac:dyDescent="0.2">
      <c r="A24" s="29" t="s">
        <v>24</v>
      </c>
      <c r="B24" s="135" t="s">
        <v>54</v>
      </c>
      <c r="C24" s="135"/>
      <c r="D24" s="30"/>
      <c r="E24" s="31"/>
      <c r="F24" s="32"/>
      <c r="G24" s="96">
        <f t="shared" si="2"/>
        <v>0</v>
      </c>
      <c r="H24" s="96">
        <f t="shared" si="1"/>
        <v>0</v>
      </c>
      <c r="I24" s="33"/>
      <c r="J24" s="28"/>
    </row>
    <row r="25" spans="1:10" x14ac:dyDescent="0.2">
      <c r="A25" s="29" t="s">
        <v>25</v>
      </c>
      <c r="B25" s="135" t="s">
        <v>54</v>
      </c>
      <c r="C25" s="135"/>
      <c r="D25" s="30"/>
      <c r="E25" s="31"/>
      <c r="F25" s="32"/>
      <c r="G25" s="96">
        <f t="shared" si="2"/>
        <v>0</v>
      </c>
      <c r="H25" s="96">
        <f t="shared" si="1"/>
        <v>0</v>
      </c>
      <c r="I25" s="33"/>
      <c r="J25" s="28"/>
    </row>
    <row r="26" spans="1:10" x14ac:dyDescent="0.2">
      <c r="A26" s="29" t="s">
        <v>26</v>
      </c>
      <c r="B26" s="135" t="s">
        <v>54</v>
      </c>
      <c r="C26" s="135"/>
      <c r="D26" s="30"/>
      <c r="E26" s="31"/>
      <c r="F26" s="32"/>
      <c r="G26" s="96">
        <f t="shared" si="2"/>
        <v>0</v>
      </c>
      <c r="H26" s="96">
        <f t="shared" si="1"/>
        <v>0</v>
      </c>
      <c r="I26" s="33"/>
      <c r="J26" s="28"/>
    </row>
    <row r="27" spans="1:10" x14ac:dyDescent="0.2">
      <c r="A27" s="29" t="s">
        <v>27</v>
      </c>
      <c r="B27" s="135" t="s">
        <v>54</v>
      </c>
      <c r="C27" s="135"/>
      <c r="D27" s="30"/>
      <c r="E27" s="31"/>
      <c r="F27" s="32"/>
      <c r="G27" s="96">
        <f t="shared" si="2"/>
        <v>0</v>
      </c>
      <c r="H27" s="96">
        <f t="shared" si="1"/>
        <v>0</v>
      </c>
      <c r="I27" s="33"/>
      <c r="J27" s="28"/>
    </row>
    <row r="28" spans="1:10" x14ac:dyDescent="0.2">
      <c r="A28" s="29" t="s">
        <v>28</v>
      </c>
      <c r="B28" s="135" t="s">
        <v>54</v>
      </c>
      <c r="C28" s="135"/>
      <c r="D28" s="30"/>
      <c r="E28" s="31"/>
      <c r="F28" s="32"/>
      <c r="G28" s="96">
        <f t="shared" si="2"/>
        <v>0</v>
      </c>
      <c r="H28" s="96">
        <f t="shared" si="1"/>
        <v>0</v>
      </c>
      <c r="I28" s="33"/>
      <c r="J28" s="28"/>
    </row>
    <row r="29" spans="1:10" x14ac:dyDescent="0.2">
      <c r="A29" s="29" t="s">
        <v>29</v>
      </c>
      <c r="B29" s="135" t="s">
        <v>54</v>
      </c>
      <c r="C29" s="135"/>
      <c r="D29" s="30"/>
      <c r="E29" s="31"/>
      <c r="F29" s="32"/>
      <c r="G29" s="96">
        <f t="shared" si="2"/>
        <v>0</v>
      </c>
      <c r="H29" s="96">
        <f t="shared" si="1"/>
        <v>0</v>
      </c>
      <c r="I29" s="33"/>
      <c r="J29" s="28"/>
    </row>
    <row r="30" spans="1:10" x14ac:dyDescent="0.2">
      <c r="A30" s="29" t="s">
        <v>30</v>
      </c>
      <c r="B30" s="135" t="s">
        <v>54</v>
      </c>
      <c r="C30" s="135"/>
      <c r="D30" s="30"/>
      <c r="E30" s="31"/>
      <c r="F30" s="32"/>
      <c r="G30" s="96">
        <f t="shared" si="2"/>
        <v>0</v>
      </c>
      <c r="H30" s="96">
        <f t="shared" si="1"/>
        <v>0</v>
      </c>
      <c r="I30" s="33"/>
      <c r="J30" s="28"/>
    </row>
    <row r="31" spans="1:10" x14ac:dyDescent="0.2">
      <c r="A31" s="29" t="s">
        <v>31</v>
      </c>
      <c r="B31" s="135" t="s">
        <v>54</v>
      </c>
      <c r="C31" s="135"/>
      <c r="D31" s="30"/>
      <c r="E31" s="31"/>
      <c r="F31" s="32"/>
      <c r="G31" s="96">
        <f t="shared" si="2"/>
        <v>0</v>
      </c>
      <c r="H31" s="96">
        <f t="shared" si="1"/>
        <v>0</v>
      </c>
      <c r="I31" s="33"/>
      <c r="J31" s="28"/>
    </row>
    <row r="32" spans="1:10" x14ac:dyDescent="0.2">
      <c r="A32" s="29" t="s">
        <v>32</v>
      </c>
      <c r="B32" s="135" t="s">
        <v>54</v>
      </c>
      <c r="C32" s="135"/>
      <c r="D32" s="30"/>
      <c r="E32" s="31"/>
      <c r="F32" s="32"/>
      <c r="G32" s="96">
        <f t="shared" si="2"/>
        <v>0</v>
      </c>
      <c r="H32" s="96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38" t="s">
        <v>250</v>
      </c>
      <c r="C33" s="139"/>
      <c r="D33" s="139"/>
      <c r="E33" s="139"/>
      <c r="F33" s="140"/>
      <c r="G33" s="97">
        <f>SUM(G34:G43)</f>
        <v>0</v>
      </c>
      <c r="H33" s="97">
        <f>SUM(H34:H43)</f>
        <v>0</v>
      </c>
      <c r="I33" s="35"/>
      <c r="J33" s="36"/>
    </row>
    <row r="34" spans="1:10" x14ac:dyDescent="0.2">
      <c r="A34" s="29" t="s">
        <v>33</v>
      </c>
      <c r="B34" s="135" t="s">
        <v>54</v>
      </c>
      <c r="C34" s="135"/>
      <c r="D34" s="30"/>
      <c r="E34" s="31"/>
      <c r="F34" s="32"/>
      <c r="G34" s="96">
        <f t="shared" ref="G34:G43" si="3">ROUND(E34*F34,2)</f>
        <v>0</v>
      </c>
      <c r="H34" s="96">
        <f t="shared" si="1"/>
        <v>0</v>
      </c>
      <c r="I34" s="33"/>
      <c r="J34" s="28"/>
    </row>
    <row r="35" spans="1:10" x14ac:dyDescent="0.2">
      <c r="A35" s="29" t="s">
        <v>34</v>
      </c>
      <c r="B35" s="135" t="s">
        <v>54</v>
      </c>
      <c r="C35" s="135"/>
      <c r="D35" s="30"/>
      <c r="E35" s="31"/>
      <c r="F35" s="32"/>
      <c r="G35" s="96">
        <f t="shared" si="3"/>
        <v>0</v>
      </c>
      <c r="H35" s="96">
        <f t="shared" si="1"/>
        <v>0</v>
      </c>
      <c r="I35" s="33"/>
      <c r="J35" s="28"/>
    </row>
    <row r="36" spans="1:10" x14ac:dyDescent="0.2">
      <c r="A36" s="29" t="s">
        <v>35</v>
      </c>
      <c r="B36" s="135" t="s">
        <v>54</v>
      </c>
      <c r="C36" s="135"/>
      <c r="D36" s="30"/>
      <c r="E36" s="31"/>
      <c r="F36" s="32"/>
      <c r="G36" s="96">
        <f t="shared" si="3"/>
        <v>0</v>
      </c>
      <c r="H36" s="96">
        <f t="shared" si="1"/>
        <v>0</v>
      </c>
      <c r="I36" s="33"/>
      <c r="J36" s="28"/>
    </row>
    <row r="37" spans="1:10" x14ac:dyDescent="0.2">
      <c r="A37" s="29" t="s">
        <v>36</v>
      </c>
      <c r="B37" s="135" t="s">
        <v>54</v>
      </c>
      <c r="C37" s="135"/>
      <c r="D37" s="30"/>
      <c r="E37" s="31"/>
      <c r="F37" s="32"/>
      <c r="G37" s="96">
        <f t="shared" si="3"/>
        <v>0</v>
      </c>
      <c r="H37" s="96">
        <f t="shared" si="1"/>
        <v>0</v>
      </c>
      <c r="I37" s="33"/>
      <c r="J37" s="28"/>
    </row>
    <row r="38" spans="1:10" x14ac:dyDescent="0.2">
      <c r="A38" s="29" t="s">
        <v>37</v>
      </c>
      <c r="B38" s="135" t="s">
        <v>54</v>
      </c>
      <c r="C38" s="135"/>
      <c r="D38" s="30"/>
      <c r="E38" s="31"/>
      <c r="F38" s="32"/>
      <c r="G38" s="96">
        <f t="shared" si="3"/>
        <v>0</v>
      </c>
      <c r="H38" s="96">
        <f t="shared" si="1"/>
        <v>0</v>
      </c>
      <c r="I38" s="33"/>
      <c r="J38" s="28"/>
    </row>
    <row r="39" spans="1:10" x14ac:dyDescent="0.2">
      <c r="A39" s="29" t="s">
        <v>38</v>
      </c>
      <c r="B39" s="135" t="s">
        <v>54</v>
      </c>
      <c r="C39" s="135"/>
      <c r="D39" s="30"/>
      <c r="E39" s="31"/>
      <c r="F39" s="32"/>
      <c r="G39" s="96">
        <f t="shared" si="3"/>
        <v>0</v>
      </c>
      <c r="H39" s="96">
        <f t="shared" si="1"/>
        <v>0</v>
      </c>
      <c r="I39" s="33"/>
      <c r="J39" s="28"/>
    </row>
    <row r="40" spans="1:10" x14ac:dyDescent="0.2">
      <c r="A40" s="29" t="s">
        <v>39</v>
      </c>
      <c r="B40" s="135" t="s">
        <v>54</v>
      </c>
      <c r="C40" s="135"/>
      <c r="D40" s="30"/>
      <c r="E40" s="31"/>
      <c r="F40" s="32"/>
      <c r="G40" s="96">
        <f t="shared" si="3"/>
        <v>0</v>
      </c>
      <c r="H40" s="96">
        <f t="shared" si="1"/>
        <v>0</v>
      </c>
      <c r="I40" s="33"/>
      <c r="J40" s="28"/>
    </row>
    <row r="41" spans="1:10" x14ac:dyDescent="0.2">
      <c r="A41" s="29" t="s">
        <v>40</v>
      </c>
      <c r="B41" s="135" t="s">
        <v>54</v>
      </c>
      <c r="C41" s="135"/>
      <c r="D41" s="30"/>
      <c r="E41" s="31"/>
      <c r="F41" s="32"/>
      <c r="G41" s="96">
        <f t="shared" si="3"/>
        <v>0</v>
      </c>
      <c r="H41" s="96">
        <f t="shared" si="1"/>
        <v>0</v>
      </c>
      <c r="I41" s="33"/>
      <c r="J41" s="28"/>
    </row>
    <row r="42" spans="1:10" x14ac:dyDescent="0.2">
      <c r="A42" s="29" t="s">
        <v>41</v>
      </c>
      <c r="B42" s="135" t="s">
        <v>54</v>
      </c>
      <c r="C42" s="135"/>
      <c r="D42" s="30"/>
      <c r="E42" s="31"/>
      <c r="F42" s="32"/>
      <c r="G42" s="96">
        <f t="shared" si="3"/>
        <v>0</v>
      </c>
      <c r="H42" s="96">
        <f t="shared" si="1"/>
        <v>0</v>
      </c>
      <c r="I42" s="33"/>
      <c r="J42" s="28"/>
    </row>
    <row r="43" spans="1:10" x14ac:dyDescent="0.2">
      <c r="A43" s="29" t="s">
        <v>42</v>
      </c>
      <c r="B43" s="135" t="s">
        <v>54</v>
      </c>
      <c r="C43" s="135"/>
      <c r="D43" s="30"/>
      <c r="E43" s="31"/>
      <c r="F43" s="32"/>
      <c r="G43" s="96">
        <f t="shared" si="3"/>
        <v>0</v>
      </c>
      <c r="H43" s="96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1" t="s">
        <v>228</v>
      </c>
      <c r="C44" s="139"/>
      <c r="D44" s="139"/>
      <c r="E44" s="139"/>
      <c r="F44" s="140"/>
      <c r="G44" s="97">
        <f>SUM(G45:G54)</f>
        <v>0</v>
      </c>
      <c r="H44" s="97">
        <f>SUM(H45:H54)</f>
        <v>0</v>
      </c>
      <c r="I44" s="35"/>
      <c r="J44" s="36"/>
    </row>
    <row r="45" spans="1:10" x14ac:dyDescent="0.2">
      <c r="A45" s="29" t="s">
        <v>44</v>
      </c>
      <c r="B45" s="135" t="s">
        <v>54</v>
      </c>
      <c r="C45" s="135"/>
      <c r="D45" s="30"/>
      <c r="E45" s="31"/>
      <c r="F45" s="32"/>
      <c r="G45" s="96">
        <f t="shared" ref="G45:G54" si="4">ROUND(E45*F45,2)</f>
        <v>0</v>
      </c>
      <c r="H45" s="96">
        <f t="shared" ref="H45:H54" si="5">ROUND(G45*$D$7,2)</f>
        <v>0</v>
      </c>
      <c r="I45" s="33"/>
      <c r="J45" s="36"/>
    </row>
    <row r="46" spans="1:10" x14ac:dyDescent="0.2">
      <c r="A46" s="29" t="s">
        <v>45</v>
      </c>
      <c r="B46" s="135" t="s">
        <v>54</v>
      </c>
      <c r="C46" s="135"/>
      <c r="D46" s="30"/>
      <c r="E46" s="31"/>
      <c r="F46" s="32"/>
      <c r="G46" s="96">
        <f t="shared" si="4"/>
        <v>0</v>
      </c>
      <c r="H46" s="96">
        <f t="shared" si="5"/>
        <v>0</v>
      </c>
      <c r="I46" s="33"/>
      <c r="J46" s="36"/>
    </row>
    <row r="47" spans="1:10" x14ac:dyDescent="0.2">
      <c r="A47" s="29" t="s">
        <v>46</v>
      </c>
      <c r="B47" s="135" t="s">
        <v>54</v>
      </c>
      <c r="C47" s="135"/>
      <c r="D47" s="30"/>
      <c r="E47" s="31"/>
      <c r="F47" s="32"/>
      <c r="G47" s="96">
        <f t="shared" si="4"/>
        <v>0</v>
      </c>
      <c r="H47" s="96">
        <f t="shared" si="5"/>
        <v>0</v>
      </c>
      <c r="I47" s="33"/>
      <c r="J47" s="36"/>
    </row>
    <row r="48" spans="1:10" x14ac:dyDescent="0.2">
      <c r="A48" s="29" t="s">
        <v>47</v>
      </c>
      <c r="B48" s="135" t="s">
        <v>54</v>
      </c>
      <c r="C48" s="135"/>
      <c r="D48" s="30"/>
      <c r="E48" s="31"/>
      <c r="F48" s="32"/>
      <c r="G48" s="96">
        <f t="shared" si="4"/>
        <v>0</v>
      </c>
      <c r="H48" s="96">
        <f t="shared" si="5"/>
        <v>0</v>
      </c>
      <c r="I48" s="33"/>
      <c r="J48" s="36"/>
    </row>
    <row r="49" spans="1:10" x14ac:dyDescent="0.2">
      <c r="A49" s="29" t="s">
        <v>48</v>
      </c>
      <c r="B49" s="135" t="s">
        <v>54</v>
      </c>
      <c r="C49" s="135"/>
      <c r="D49" s="30"/>
      <c r="E49" s="31"/>
      <c r="F49" s="32"/>
      <c r="G49" s="96">
        <f t="shared" si="4"/>
        <v>0</v>
      </c>
      <c r="H49" s="96">
        <f t="shared" si="5"/>
        <v>0</v>
      </c>
      <c r="I49" s="33"/>
      <c r="J49" s="36"/>
    </row>
    <row r="50" spans="1:10" x14ac:dyDescent="0.2">
      <c r="A50" s="29" t="s">
        <v>49</v>
      </c>
      <c r="B50" s="135" t="s">
        <v>54</v>
      </c>
      <c r="C50" s="135"/>
      <c r="D50" s="30"/>
      <c r="E50" s="31"/>
      <c r="F50" s="32"/>
      <c r="G50" s="96">
        <f t="shared" si="4"/>
        <v>0</v>
      </c>
      <c r="H50" s="96">
        <f t="shared" si="5"/>
        <v>0</v>
      </c>
      <c r="I50" s="33"/>
      <c r="J50" s="36"/>
    </row>
    <row r="51" spans="1:10" x14ac:dyDescent="0.2">
      <c r="A51" s="29" t="s">
        <v>50</v>
      </c>
      <c r="B51" s="135" t="s">
        <v>54</v>
      </c>
      <c r="C51" s="135"/>
      <c r="D51" s="30"/>
      <c r="E51" s="31"/>
      <c r="F51" s="32"/>
      <c r="G51" s="96">
        <f t="shared" si="4"/>
        <v>0</v>
      </c>
      <c r="H51" s="96">
        <f t="shared" si="5"/>
        <v>0</v>
      </c>
      <c r="I51" s="33"/>
      <c r="J51" s="36"/>
    </row>
    <row r="52" spans="1:10" x14ac:dyDescent="0.2">
      <c r="A52" s="29" t="s">
        <v>51</v>
      </c>
      <c r="B52" s="135" t="s">
        <v>54</v>
      </c>
      <c r="C52" s="135"/>
      <c r="D52" s="30"/>
      <c r="E52" s="31"/>
      <c r="F52" s="32"/>
      <c r="G52" s="96">
        <f t="shared" si="4"/>
        <v>0</v>
      </c>
      <c r="H52" s="96">
        <f t="shared" si="5"/>
        <v>0</v>
      </c>
      <c r="I52" s="33"/>
      <c r="J52" s="36"/>
    </row>
    <row r="53" spans="1:10" x14ac:dyDescent="0.2">
      <c r="A53" s="29" t="s">
        <v>52</v>
      </c>
      <c r="B53" s="135" t="s">
        <v>54</v>
      </c>
      <c r="C53" s="135"/>
      <c r="D53" s="30"/>
      <c r="E53" s="31"/>
      <c r="F53" s="32"/>
      <c r="G53" s="96">
        <f t="shared" si="4"/>
        <v>0</v>
      </c>
      <c r="H53" s="96">
        <f t="shared" si="5"/>
        <v>0</v>
      </c>
      <c r="I53" s="33"/>
      <c r="J53" s="36"/>
    </row>
    <row r="54" spans="1:10" x14ac:dyDescent="0.2">
      <c r="A54" s="29" t="s">
        <v>53</v>
      </c>
      <c r="B54" s="135" t="s">
        <v>54</v>
      </c>
      <c r="C54" s="135"/>
      <c r="D54" s="30"/>
      <c r="E54" s="31"/>
      <c r="F54" s="32"/>
      <c r="G54" s="96">
        <f t="shared" si="4"/>
        <v>0</v>
      </c>
      <c r="H54" s="96">
        <f t="shared" si="5"/>
        <v>0</v>
      </c>
      <c r="I54" s="33"/>
      <c r="J54" s="36"/>
    </row>
    <row r="55" spans="1:10" ht="25.5" customHeight="1" x14ac:dyDescent="0.2">
      <c r="A55" s="34" t="s">
        <v>10</v>
      </c>
      <c r="B55" s="138" t="s">
        <v>174</v>
      </c>
      <c r="C55" s="139"/>
      <c r="D55" s="139"/>
      <c r="E55" s="139"/>
      <c r="F55" s="140"/>
      <c r="G55" s="97">
        <f>SUM(G56:G82)</f>
        <v>0</v>
      </c>
      <c r="H55" s="97">
        <f>SUM(H56:H82)</f>
        <v>0</v>
      </c>
      <c r="I55" s="35"/>
      <c r="J55" s="36"/>
    </row>
    <row r="56" spans="1:10" x14ac:dyDescent="0.2">
      <c r="A56" s="29" t="s">
        <v>55</v>
      </c>
      <c r="B56" s="135" t="s">
        <v>12</v>
      </c>
      <c r="C56" s="135"/>
      <c r="D56" s="30"/>
      <c r="E56" s="31"/>
      <c r="F56" s="32"/>
      <c r="G56" s="96">
        <f t="shared" ref="G56:G82" si="6">ROUND(E56*F56,2)</f>
        <v>0</v>
      </c>
      <c r="H56" s="96">
        <f t="shared" ref="H56:H82" si="7">ROUND(G56*$D$7,2)</f>
        <v>0</v>
      </c>
      <c r="I56" s="33"/>
      <c r="J56" s="28"/>
    </row>
    <row r="57" spans="1:10" x14ac:dyDescent="0.2">
      <c r="A57" s="29" t="s">
        <v>56</v>
      </c>
      <c r="B57" s="135" t="s">
        <v>12</v>
      </c>
      <c r="C57" s="135"/>
      <c r="D57" s="30"/>
      <c r="E57" s="31"/>
      <c r="F57" s="32"/>
      <c r="G57" s="96">
        <f t="shared" si="6"/>
        <v>0</v>
      </c>
      <c r="H57" s="96">
        <f t="shared" si="7"/>
        <v>0</v>
      </c>
      <c r="I57" s="33"/>
      <c r="J57" s="28"/>
    </row>
    <row r="58" spans="1:10" x14ac:dyDescent="0.2">
      <c r="A58" s="29" t="s">
        <v>57</v>
      </c>
      <c r="B58" s="135" t="s">
        <v>12</v>
      </c>
      <c r="C58" s="135"/>
      <c r="D58" s="30"/>
      <c r="E58" s="31"/>
      <c r="F58" s="32"/>
      <c r="G58" s="96">
        <f t="shared" si="6"/>
        <v>0</v>
      </c>
      <c r="H58" s="96">
        <f t="shared" si="7"/>
        <v>0</v>
      </c>
      <c r="I58" s="33"/>
      <c r="J58" s="28"/>
    </row>
    <row r="59" spans="1:10" x14ac:dyDescent="0.2">
      <c r="A59" s="29" t="s">
        <v>58</v>
      </c>
      <c r="B59" s="135" t="s">
        <v>12</v>
      </c>
      <c r="C59" s="135"/>
      <c r="D59" s="30"/>
      <c r="E59" s="31"/>
      <c r="F59" s="32"/>
      <c r="G59" s="96">
        <f t="shared" si="6"/>
        <v>0</v>
      </c>
      <c r="H59" s="96">
        <f t="shared" si="7"/>
        <v>0</v>
      </c>
      <c r="I59" s="33"/>
      <c r="J59" s="28"/>
    </row>
    <row r="60" spans="1:10" x14ac:dyDescent="0.2">
      <c r="A60" s="29" t="s">
        <v>59</v>
      </c>
      <c r="B60" s="135" t="s">
        <v>12</v>
      </c>
      <c r="C60" s="135"/>
      <c r="D60" s="30"/>
      <c r="E60" s="31"/>
      <c r="F60" s="32"/>
      <c r="G60" s="96">
        <f t="shared" si="6"/>
        <v>0</v>
      </c>
      <c r="H60" s="96">
        <f t="shared" si="7"/>
        <v>0</v>
      </c>
      <c r="I60" s="33"/>
      <c r="J60" s="28"/>
    </row>
    <row r="61" spans="1:10" x14ac:dyDescent="0.2">
      <c r="A61" s="29" t="s">
        <v>60</v>
      </c>
      <c r="B61" s="135" t="s">
        <v>12</v>
      </c>
      <c r="C61" s="135"/>
      <c r="D61" s="30"/>
      <c r="E61" s="31"/>
      <c r="F61" s="32"/>
      <c r="G61" s="96">
        <f t="shared" si="6"/>
        <v>0</v>
      </c>
      <c r="H61" s="96">
        <f t="shared" si="7"/>
        <v>0</v>
      </c>
      <c r="I61" s="33"/>
      <c r="J61" s="28"/>
    </row>
    <row r="62" spans="1:10" x14ac:dyDescent="0.2">
      <c r="A62" s="29" t="s">
        <v>61</v>
      </c>
      <c r="B62" s="135" t="s">
        <v>12</v>
      </c>
      <c r="C62" s="135"/>
      <c r="D62" s="30"/>
      <c r="E62" s="31"/>
      <c r="F62" s="32"/>
      <c r="G62" s="96">
        <f t="shared" si="6"/>
        <v>0</v>
      </c>
      <c r="H62" s="96">
        <f t="shared" si="7"/>
        <v>0</v>
      </c>
      <c r="I62" s="33"/>
      <c r="J62" s="28"/>
    </row>
    <row r="63" spans="1:10" x14ac:dyDescent="0.2">
      <c r="A63" s="29" t="s">
        <v>62</v>
      </c>
      <c r="B63" s="135" t="s">
        <v>12</v>
      </c>
      <c r="C63" s="135"/>
      <c r="D63" s="30"/>
      <c r="E63" s="31"/>
      <c r="F63" s="32"/>
      <c r="G63" s="96">
        <f t="shared" si="6"/>
        <v>0</v>
      </c>
      <c r="H63" s="96">
        <f t="shared" si="7"/>
        <v>0</v>
      </c>
      <c r="I63" s="33"/>
      <c r="J63" s="28"/>
    </row>
    <row r="64" spans="1:10" x14ac:dyDescent="0.2">
      <c r="A64" s="29" t="s">
        <v>63</v>
      </c>
      <c r="B64" s="135" t="s">
        <v>12</v>
      </c>
      <c r="C64" s="135"/>
      <c r="D64" s="30"/>
      <c r="E64" s="31"/>
      <c r="F64" s="32"/>
      <c r="G64" s="96">
        <f t="shared" si="6"/>
        <v>0</v>
      </c>
      <c r="H64" s="96">
        <f t="shared" si="7"/>
        <v>0</v>
      </c>
      <c r="I64" s="33"/>
      <c r="J64" s="28"/>
    </row>
    <row r="65" spans="1:10" x14ac:dyDescent="0.2">
      <c r="A65" s="29" t="s">
        <v>64</v>
      </c>
      <c r="B65" s="135" t="s">
        <v>12</v>
      </c>
      <c r="C65" s="135"/>
      <c r="D65" s="30"/>
      <c r="E65" s="31"/>
      <c r="F65" s="32"/>
      <c r="G65" s="96">
        <f t="shared" si="6"/>
        <v>0</v>
      </c>
      <c r="H65" s="96">
        <f t="shared" si="7"/>
        <v>0</v>
      </c>
      <c r="I65" s="33"/>
      <c r="J65" s="28"/>
    </row>
    <row r="66" spans="1:10" x14ac:dyDescent="0.2">
      <c r="A66" s="29" t="s">
        <v>130</v>
      </c>
      <c r="B66" s="135" t="s">
        <v>12</v>
      </c>
      <c r="C66" s="135"/>
      <c r="D66" s="30"/>
      <c r="E66" s="31"/>
      <c r="F66" s="32"/>
      <c r="G66" s="96">
        <f t="shared" si="6"/>
        <v>0</v>
      </c>
      <c r="H66" s="96">
        <f t="shared" si="7"/>
        <v>0</v>
      </c>
      <c r="I66" s="33"/>
      <c r="J66" s="28"/>
    </row>
    <row r="67" spans="1:10" x14ac:dyDescent="0.2">
      <c r="A67" s="29" t="s">
        <v>131</v>
      </c>
      <c r="B67" s="135" t="s">
        <v>12</v>
      </c>
      <c r="C67" s="135"/>
      <c r="D67" s="30"/>
      <c r="E67" s="31"/>
      <c r="F67" s="32"/>
      <c r="G67" s="96">
        <f t="shared" si="6"/>
        <v>0</v>
      </c>
      <c r="H67" s="96">
        <f t="shared" si="7"/>
        <v>0</v>
      </c>
      <c r="I67" s="33"/>
      <c r="J67" s="28"/>
    </row>
    <row r="68" spans="1:10" x14ac:dyDescent="0.2">
      <c r="A68" s="29" t="s">
        <v>132</v>
      </c>
      <c r="B68" s="135" t="s">
        <v>12</v>
      </c>
      <c r="C68" s="135"/>
      <c r="D68" s="30"/>
      <c r="E68" s="31"/>
      <c r="F68" s="32"/>
      <c r="G68" s="96">
        <f t="shared" si="6"/>
        <v>0</v>
      </c>
      <c r="H68" s="96">
        <f t="shared" si="7"/>
        <v>0</v>
      </c>
      <c r="I68" s="33"/>
      <c r="J68" s="28"/>
    </row>
    <row r="69" spans="1:10" x14ac:dyDescent="0.2">
      <c r="A69" s="29" t="s">
        <v>133</v>
      </c>
      <c r="B69" s="135" t="s">
        <v>12</v>
      </c>
      <c r="C69" s="135"/>
      <c r="D69" s="30"/>
      <c r="E69" s="31"/>
      <c r="F69" s="32"/>
      <c r="G69" s="96">
        <f t="shared" si="6"/>
        <v>0</v>
      </c>
      <c r="H69" s="96">
        <f t="shared" si="7"/>
        <v>0</v>
      </c>
      <c r="I69" s="33"/>
      <c r="J69" s="28"/>
    </row>
    <row r="70" spans="1:10" x14ac:dyDescent="0.2">
      <c r="A70" s="29" t="s">
        <v>134</v>
      </c>
      <c r="B70" s="135" t="s">
        <v>12</v>
      </c>
      <c r="C70" s="135"/>
      <c r="D70" s="30"/>
      <c r="E70" s="31"/>
      <c r="F70" s="32"/>
      <c r="G70" s="96">
        <f t="shared" si="6"/>
        <v>0</v>
      </c>
      <c r="H70" s="96">
        <f t="shared" si="7"/>
        <v>0</v>
      </c>
      <c r="I70" s="33"/>
      <c r="J70" s="28"/>
    </row>
    <row r="71" spans="1:10" x14ac:dyDescent="0.2">
      <c r="A71" s="29" t="s">
        <v>188</v>
      </c>
      <c r="B71" s="135" t="s">
        <v>12</v>
      </c>
      <c r="C71" s="135"/>
      <c r="D71" s="30"/>
      <c r="E71" s="31"/>
      <c r="F71" s="32"/>
      <c r="G71" s="96">
        <f t="shared" si="6"/>
        <v>0</v>
      </c>
      <c r="H71" s="96">
        <f t="shared" si="7"/>
        <v>0</v>
      </c>
      <c r="I71" s="33"/>
      <c r="J71" s="28"/>
    </row>
    <row r="72" spans="1:10" x14ac:dyDescent="0.2">
      <c r="A72" s="29" t="s">
        <v>189</v>
      </c>
      <c r="B72" s="135" t="s">
        <v>12</v>
      </c>
      <c r="C72" s="135"/>
      <c r="D72" s="30"/>
      <c r="E72" s="31"/>
      <c r="F72" s="32"/>
      <c r="G72" s="96">
        <f t="shared" si="6"/>
        <v>0</v>
      </c>
      <c r="H72" s="96">
        <f t="shared" si="7"/>
        <v>0</v>
      </c>
      <c r="I72" s="33"/>
      <c r="J72" s="28"/>
    </row>
    <row r="73" spans="1:10" x14ac:dyDescent="0.2">
      <c r="A73" s="29" t="s">
        <v>190</v>
      </c>
      <c r="B73" s="135" t="s">
        <v>12</v>
      </c>
      <c r="C73" s="135"/>
      <c r="D73" s="30"/>
      <c r="E73" s="31"/>
      <c r="F73" s="32"/>
      <c r="G73" s="96">
        <f t="shared" si="6"/>
        <v>0</v>
      </c>
      <c r="H73" s="96">
        <f t="shared" si="7"/>
        <v>0</v>
      </c>
      <c r="I73" s="33"/>
      <c r="J73" s="28"/>
    </row>
    <row r="74" spans="1:10" x14ac:dyDescent="0.2">
      <c r="A74" s="29" t="s">
        <v>191</v>
      </c>
      <c r="B74" s="135" t="s">
        <v>12</v>
      </c>
      <c r="C74" s="135"/>
      <c r="D74" s="30"/>
      <c r="E74" s="31"/>
      <c r="F74" s="32"/>
      <c r="G74" s="96">
        <f t="shared" si="6"/>
        <v>0</v>
      </c>
      <c r="H74" s="96">
        <f t="shared" si="7"/>
        <v>0</v>
      </c>
      <c r="I74" s="33"/>
      <c r="J74" s="28"/>
    </row>
    <row r="75" spans="1:10" x14ac:dyDescent="0.2">
      <c r="A75" s="29" t="s">
        <v>192</v>
      </c>
      <c r="B75" s="135" t="s">
        <v>12</v>
      </c>
      <c r="C75" s="135"/>
      <c r="D75" s="30"/>
      <c r="E75" s="31"/>
      <c r="F75" s="32"/>
      <c r="G75" s="96">
        <f t="shared" si="6"/>
        <v>0</v>
      </c>
      <c r="H75" s="96">
        <f t="shared" si="7"/>
        <v>0</v>
      </c>
      <c r="I75" s="33"/>
      <c r="J75" s="28"/>
    </row>
    <row r="76" spans="1:10" x14ac:dyDescent="0.2">
      <c r="A76" s="29" t="s">
        <v>193</v>
      </c>
      <c r="B76" s="135" t="s">
        <v>12</v>
      </c>
      <c r="C76" s="135"/>
      <c r="D76" s="30"/>
      <c r="E76" s="31"/>
      <c r="F76" s="32"/>
      <c r="G76" s="96">
        <f t="shared" si="6"/>
        <v>0</v>
      </c>
      <c r="H76" s="96">
        <f t="shared" si="7"/>
        <v>0</v>
      </c>
      <c r="I76" s="33"/>
      <c r="J76" s="28"/>
    </row>
    <row r="77" spans="1:10" x14ac:dyDescent="0.2">
      <c r="A77" s="29" t="s">
        <v>194</v>
      </c>
      <c r="B77" s="135" t="s">
        <v>12</v>
      </c>
      <c r="C77" s="135"/>
      <c r="D77" s="30"/>
      <c r="E77" s="31"/>
      <c r="F77" s="32"/>
      <c r="G77" s="96">
        <f t="shared" si="6"/>
        <v>0</v>
      </c>
      <c r="H77" s="96">
        <f t="shared" si="7"/>
        <v>0</v>
      </c>
      <c r="I77" s="33"/>
      <c r="J77" s="28"/>
    </row>
    <row r="78" spans="1:10" x14ac:dyDescent="0.2">
      <c r="A78" s="29" t="s">
        <v>195</v>
      </c>
      <c r="B78" s="135" t="s">
        <v>12</v>
      </c>
      <c r="C78" s="135"/>
      <c r="D78" s="30"/>
      <c r="E78" s="31"/>
      <c r="F78" s="32"/>
      <c r="G78" s="96">
        <f t="shared" si="6"/>
        <v>0</v>
      </c>
      <c r="H78" s="96">
        <f t="shared" si="7"/>
        <v>0</v>
      </c>
      <c r="I78" s="33"/>
      <c r="J78" s="28"/>
    </row>
    <row r="79" spans="1:10" x14ac:dyDescent="0.2">
      <c r="A79" s="29" t="s">
        <v>196</v>
      </c>
      <c r="B79" s="135" t="s">
        <v>12</v>
      </c>
      <c r="C79" s="135"/>
      <c r="D79" s="30"/>
      <c r="E79" s="31"/>
      <c r="F79" s="32"/>
      <c r="G79" s="96">
        <f t="shared" si="6"/>
        <v>0</v>
      </c>
      <c r="H79" s="96">
        <f t="shared" si="7"/>
        <v>0</v>
      </c>
      <c r="I79" s="33"/>
      <c r="J79" s="28"/>
    </row>
    <row r="80" spans="1:10" x14ac:dyDescent="0.2">
      <c r="A80" s="29" t="s">
        <v>197</v>
      </c>
      <c r="B80" s="135" t="s">
        <v>12</v>
      </c>
      <c r="C80" s="135"/>
      <c r="D80" s="30"/>
      <c r="E80" s="31"/>
      <c r="F80" s="32"/>
      <c r="G80" s="96">
        <f t="shared" si="6"/>
        <v>0</v>
      </c>
      <c r="H80" s="96">
        <f t="shared" si="7"/>
        <v>0</v>
      </c>
      <c r="I80" s="33"/>
      <c r="J80" s="28"/>
    </row>
    <row r="81" spans="1:19" x14ac:dyDescent="0.2">
      <c r="A81" s="29" t="s">
        <v>198</v>
      </c>
      <c r="B81" s="135" t="s">
        <v>12</v>
      </c>
      <c r="C81" s="135"/>
      <c r="D81" s="30"/>
      <c r="E81" s="31"/>
      <c r="F81" s="32"/>
      <c r="G81" s="96">
        <f t="shared" si="6"/>
        <v>0</v>
      </c>
      <c r="H81" s="96">
        <f t="shared" si="7"/>
        <v>0</v>
      </c>
      <c r="I81" s="33"/>
      <c r="J81" s="28"/>
    </row>
    <row r="82" spans="1:19" x14ac:dyDescent="0.2">
      <c r="A82" s="29" t="s">
        <v>199</v>
      </c>
      <c r="B82" s="135" t="s">
        <v>12</v>
      </c>
      <c r="C82" s="135"/>
      <c r="D82" s="30"/>
      <c r="E82" s="31"/>
      <c r="F82" s="32"/>
      <c r="G82" s="96">
        <f t="shared" si="6"/>
        <v>0</v>
      </c>
      <c r="H82" s="96">
        <f t="shared" si="7"/>
        <v>0</v>
      </c>
      <c r="I82" s="33"/>
      <c r="J82" s="28"/>
    </row>
    <row r="83" spans="1:19" ht="51.75" customHeight="1" x14ac:dyDescent="0.2">
      <c r="A83" s="34" t="s">
        <v>65</v>
      </c>
      <c r="B83" s="138" t="s">
        <v>110</v>
      </c>
      <c r="C83" s="139"/>
      <c r="D83" s="139"/>
      <c r="E83" s="139"/>
      <c r="F83" s="140"/>
      <c r="G83" s="97">
        <f>SUM(G84:G112)</f>
        <v>0</v>
      </c>
      <c r="H83" s="97">
        <f>SUM(H84:H112)</f>
        <v>0</v>
      </c>
      <c r="I83" s="35"/>
      <c r="J83" s="28"/>
      <c r="K83" s="37" t="s">
        <v>112</v>
      </c>
      <c r="L83" s="37" t="s">
        <v>113</v>
      </c>
      <c r="M83" s="37" t="s">
        <v>114</v>
      </c>
      <c r="N83" s="37" t="s">
        <v>115</v>
      </c>
      <c r="O83" s="37" t="s">
        <v>116</v>
      </c>
      <c r="P83" s="37" t="s">
        <v>117</v>
      </c>
      <c r="Q83" s="37" t="s">
        <v>118</v>
      </c>
      <c r="R83" s="37" t="s">
        <v>119</v>
      </c>
    </row>
    <row r="84" spans="1:19" ht="12.75" customHeight="1" x14ac:dyDescent="0.2">
      <c r="A84" s="29" t="s">
        <v>66</v>
      </c>
      <c r="B84" s="135" t="s">
        <v>111</v>
      </c>
      <c r="C84" s="135"/>
      <c r="D84" s="30"/>
      <c r="E84" s="99">
        <v>1</v>
      </c>
      <c r="F84" s="96">
        <f t="shared" ref="F84:F112" si="8">R84</f>
        <v>0</v>
      </c>
      <c r="G84" s="96">
        <f t="shared" ref="G84:G112" si="9">ROUND(E84*F84,2)</f>
        <v>0</v>
      </c>
      <c r="H84" s="96">
        <f t="shared" si="1"/>
        <v>0</v>
      </c>
      <c r="I84" s="33"/>
      <c r="J84" s="28"/>
      <c r="K84" s="38"/>
      <c r="L84" s="39"/>
      <c r="M84" s="39"/>
      <c r="N84" s="39"/>
      <c r="O84" s="100" t="str">
        <f>IFERROR(ROUND((L84-N84)/M84,2),"0")</f>
        <v>0</v>
      </c>
      <c r="P84" s="39"/>
      <c r="Q84" s="40"/>
      <c r="R84" s="100">
        <f>O84*P84*Q84</f>
        <v>0</v>
      </c>
      <c r="S84" s="101" t="str">
        <f ca="1">IF(K84=0," ",IF(K84+(M84*30.5)&lt;TODAY(),"DĖMESIO! Patikrinkite, ar nurodytas turtas dar nėra nudėvėtas, amortizuotas"," "))</f>
        <v xml:space="preserve"> </v>
      </c>
    </row>
    <row r="85" spans="1:19" ht="12.75" customHeight="1" x14ac:dyDescent="0.2">
      <c r="A85" s="29" t="s">
        <v>67</v>
      </c>
      <c r="B85" s="135" t="s">
        <v>111</v>
      </c>
      <c r="C85" s="135"/>
      <c r="D85" s="30"/>
      <c r="E85" s="99">
        <v>1</v>
      </c>
      <c r="F85" s="96">
        <f t="shared" si="8"/>
        <v>0</v>
      </c>
      <c r="G85" s="96">
        <f t="shared" si="9"/>
        <v>0</v>
      </c>
      <c r="H85" s="96">
        <f t="shared" si="1"/>
        <v>0</v>
      </c>
      <c r="I85" s="33"/>
      <c r="J85" s="28"/>
      <c r="K85" s="38"/>
      <c r="L85" s="39"/>
      <c r="M85" s="39"/>
      <c r="N85" s="39"/>
      <c r="O85" s="100" t="str">
        <f t="shared" ref="O85:O112" si="10">IFERROR(ROUND((L85-N85)/M85,2),"0")</f>
        <v>0</v>
      </c>
      <c r="P85" s="39"/>
      <c r="Q85" s="40"/>
      <c r="R85" s="100">
        <f t="shared" ref="R85:R112" si="11">O85*P85*Q85</f>
        <v>0</v>
      </c>
      <c r="S85" s="101" t="str">
        <f t="shared" ref="S85:S112" ca="1" si="12">IF(K85=0," ",IF(K85+(M85*30.5)&lt;TODAY(),"DĖMESIO! Patikrinkite, ar nurodytas turtas dar nėra nudėvėtas, amortizuotas"," "))</f>
        <v xml:space="preserve"> </v>
      </c>
    </row>
    <row r="86" spans="1:19" ht="12.75" customHeight="1" x14ac:dyDescent="0.2">
      <c r="A86" s="29" t="s">
        <v>68</v>
      </c>
      <c r="B86" s="135" t="s">
        <v>111</v>
      </c>
      <c r="C86" s="135"/>
      <c r="D86" s="30"/>
      <c r="E86" s="99">
        <v>1</v>
      </c>
      <c r="F86" s="96">
        <f t="shared" si="8"/>
        <v>0</v>
      </c>
      <c r="G86" s="96">
        <f t="shared" si="9"/>
        <v>0</v>
      </c>
      <c r="H86" s="96">
        <f t="shared" si="1"/>
        <v>0</v>
      </c>
      <c r="I86" s="33"/>
      <c r="J86" s="28"/>
      <c r="K86" s="38"/>
      <c r="L86" s="39"/>
      <c r="M86" s="39"/>
      <c r="N86" s="39"/>
      <c r="O86" s="100" t="str">
        <f t="shared" si="10"/>
        <v>0</v>
      </c>
      <c r="P86" s="39"/>
      <c r="Q86" s="40"/>
      <c r="R86" s="100">
        <f t="shared" si="11"/>
        <v>0</v>
      </c>
      <c r="S86" s="101" t="str">
        <f t="shared" ca="1" si="12"/>
        <v xml:space="preserve"> </v>
      </c>
    </row>
    <row r="87" spans="1:19" ht="12.75" customHeight="1" x14ac:dyDescent="0.2">
      <c r="A87" s="29" t="s">
        <v>69</v>
      </c>
      <c r="B87" s="135" t="s">
        <v>111</v>
      </c>
      <c r="C87" s="135"/>
      <c r="D87" s="30"/>
      <c r="E87" s="99">
        <v>1</v>
      </c>
      <c r="F87" s="96">
        <f t="shared" si="8"/>
        <v>0</v>
      </c>
      <c r="G87" s="96">
        <f t="shared" si="9"/>
        <v>0</v>
      </c>
      <c r="H87" s="96">
        <f t="shared" si="1"/>
        <v>0</v>
      </c>
      <c r="I87" s="33"/>
      <c r="J87" s="28"/>
      <c r="K87" s="38"/>
      <c r="L87" s="39"/>
      <c r="M87" s="39"/>
      <c r="N87" s="39"/>
      <c r="O87" s="100" t="str">
        <f t="shared" si="10"/>
        <v>0</v>
      </c>
      <c r="P87" s="39"/>
      <c r="Q87" s="40"/>
      <c r="R87" s="100">
        <f t="shared" si="11"/>
        <v>0</v>
      </c>
      <c r="S87" s="101" t="str">
        <f t="shared" ca="1" si="12"/>
        <v xml:space="preserve"> </v>
      </c>
    </row>
    <row r="88" spans="1:19" ht="12.75" customHeight="1" x14ac:dyDescent="0.2">
      <c r="A88" s="29" t="s">
        <v>70</v>
      </c>
      <c r="B88" s="135" t="s">
        <v>111</v>
      </c>
      <c r="C88" s="135"/>
      <c r="D88" s="30"/>
      <c r="E88" s="99">
        <v>1</v>
      </c>
      <c r="F88" s="96">
        <f t="shared" si="8"/>
        <v>0</v>
      </c>
      <c r="G88" s="96">
        <f t="shared" si="9"/>
        <v>0</v>
      </c>
      <c r="H88" s="96">
        <f t="shared" si="1"/>
        <v>0</v>
      </c>
      <c r="I88" s="33"/>
      <c r="J88" s="28"/>
      <c r="K88" s="38"/>
      <c r="L88" s="39"/>
      <c r="M88" s="39"/>
      <c r="N88" s="39"/>
      <c r="O88" s="100" t="str">
        <f t="shared" si="10"/>
        <v>0</v>
      </c>
      <c r="P88" s="39"/>
      <c r="Q88" s="40"/>
      <c r="R88" s="100">
        <f t="shared" si="11"/>
        <v>0</v>
      </c>
      <c r="S88" s="101" t="str">
        <f t="shared" ca="1" si="12"/>
        <v xml:space="preserve"> </v>
      </c>
    </row>
    <row r="89" spans="1:19" ht="12.75" customHeight="1" x14ac:dyDescent="0.2">
      <c r="A89" s="29" t="s">
        <v>74</v>
      </c>
      <c r="B89" s="135" t="s">
        <v>111</v>
      </c>
      <c r="C89" s="135"/>
      <c r="D89" s="30"/>
      <c r="E89" s="99">
        <v>1</v>
      </c>
      <c r="F89" s="96">
        <f t="shared" si="8"/>
        <v>0</v>
      </c>
      <c r="G89" s="96">
        <f t="shared" si="9"/>
        <v>0</v>
      </c>
      <c r="H89" s="96">
        <f t="shared" si="1"/>
        <v>0</v>
      </c>
      <c r="I89" s="33"/>
      <c r="J89" s="28"/>
      <c r="K89" s="38"/>
      <c r="L89" s="39"/>
      <c r="M89" s="39"/>
      <c r="N89" s="39"/>
      <c r="O89" s="100" t="str">
        <f t="shared" si="10"/>
        <v>0</v>
      </c>
      <c r="P89" s="39"/>
      <c r="Q89" s="40"/>
      <c r="R89" s="100">
        <f t="shared" si="11"/>
        <v>0</v>
      </c>
      <c r="S89" s="101" t="str">
        <f t="shared" ca="1" si="12"/>
        <v xml:space="preserve"> </v>
      </c>
    </row>
    <row r="90" spans="1:19" ht="12.75" customHeight="1" x14ac:dyDescent="0.2">
      <c r="A90" s="29" t="s">
        <v>75</v>
      </c>
      <c r="B90" s="135" t="s">
        <v>111</v>
      </c>
      <c r="C90" s="135"/>
      <c r="D90" s="30"/>
      <c r="E90" s="99">
        <v>1</v>
      </c>
      <c r="F90" s="96">
        <f t="shared" si="8"/>
        <v>0</v>
      </c>
      <c r="G90" s="96">
        <f t="shared" si="9"/>
        <v>0</v>
      </c>
      <c r="H90" s="96">
        <f t="shared" si="1"/>
        <v>0</v>
      </c>
      <c r="I90" s="33"/>
      <c r="J90" s="28"/>
      <c r="K90" s="38"/>
      <c r="L90" s="39"/>
      <c r="M90" s="39"/>
      <c r="N90" s="39"/>
      <c r="O90" s="100" t="str">
        <f t="shared" si="10"/>
        <v>0</v>
      </c>
      <c r="P90" s="39"/>
      <c r="Q90" s="40"/>
      <c r="R90" s="100">
        <f t="shared" si="11"/>
        <v>0</v>
      </c>
      <c r="S90" s="101" t="str">
        <f t="shared" ca="1" si="12"/>
        <v xml:space="preserve"> </v>
      </c>
    </row>
    <row r="91" spans="1:19" ht="12.75" customHeight="1" x14ac:dyDescent="0.2">
      <c r="A91" s="29" t="s">
        <v>76</v>
      </c>
      <c r="B91" s="135" t="s">
        <v>111</v>
      </c>
      <c r="C91" s="135"/>
      <c r="D91" s="30"/>
      <c r="E91" s="99">
        <v>1</v>
      </c>
      <c r="F91" s="96">
        <f t="shared" si="8"/>
        <v>0</v>
      </c>
      <c r="G91" s="96">
        <f t="shared" si="9"/>
        <v>0</v>
      </c>
      <c r="H91" s="96">
        <f t="shared" si="1"/>
        <v>0</v>
      </c>
      <c r="I91" s="33"/>
      <c r="J91" s="28"/>
      <c r="K91" s="38"/>
      <c r="L91" s="39"/>
      <c r="M91" s="39"/>
      <c r="N91" s="39"/>
      <c r="O91" s="100" t="str">
        <f t="shared" si="10"/>
        <v>0</v>
      </c>
      <c r="P91" s="39"/>
      <c r="Q91" s="40"/>
      <c r="R91" s="100">
        <f t="shared" si="11"/>
        <v>0</v>
      </c>
      <c r="S91" s="101" t="str">
        <f t="shared" ca="1" si="12"/>
        <v xml:space="preserve"> </v>
      </c>
    </row>
    <row r="92" spans="1:19" ht="12.75" customHeight="1" x14ac:dyDescent="0.2">
      <c r="A92" s="29" t="s">
        <v>77</v>
      </c>
      <c r="B92" s="135" t="s">
        <v>111</v>
      </c>
      <c r="C92" s="135"/>
      <c r="D92" s="30"/>
      <c r="E92" s="99">
        <v>1</v>
      </c>
      <c r="F92" s="96">
        <f t="shared" si="8"/>
        <v>0</v>
      </c>
      <c r="G92" s="96">
        <f t="shared" si="9"/>
        <v>0</v>
      </c>
      <c r="H92" s="96">
        <f t="shared" si="1"/>
        <v>0</v>
      </c>
      <c r="I92" s="33"/>
      <c r="J92" s="28"/>
      <c r="K92" s="38"/>
      <c r="L92" s="39"/>
      <c r="M92" s="39"/>
      <c r="N92" s="39"/>
      <c r="O92" s="100" t="str">
        <f t="shared" si="10"/>
        <v>0</v>
      </c>
      <c r="P92" s="39"/>
      <c r="Q92" s="40"/>
      <c r="R92" s="100">
        <f t="shared" si="11"/>
        <v>0</v>
      </c>
      <c r="S92" s="101" t="str">
        <f t="shared" ca="1" si="12"/>
        <v xml:space="preserve"> </v>
      </c>
    </row>
    <row r="93" spans="1:19" ht="12.75" customHeight="1" x14ac:dyDescent="0.2">
      <c r="A93" s="29" t="s">
        <v>78</v>
      </c>
      <c r="B93" s="135" t="s">
        <v>111</v>
      </c>
      <c r="C93" s="135"/>
      <c r="D93" s="30"/>
      <c r="E93" s="99">
        <v>1</v>
      </c>
      <c r="F93" s="96">
        <f t="shared" si="8"/>
        <v>0</v>
      </c>
      <c r="G93" s="96">
        <f t="shared" si="9"/>
        <v>0</v>
      </c>
      <c r="H93" s="96">
        <f t="shared" si="1"/>
        <v>0</v>
      </c>
      <c r="I93" s="33"/>
      <c r="J93" s="28"/>
      <c r="K93" s="38"/>
      <c r="L93" s="39"/>
      <c r="M93" s="39"/>
      <c r="N93" s="39"/>
      <c r="O93" s="100" t="str">
        <f t="shared" si="10"/>
        <v>0</v>
      </c>
      <c r="P93" s="39"/>
      <c r="Q93" s="40"/>
      <c r="R93" s="100">
        <f t="shared" si="11"/>
        <v>0</v>
      </c>
      <c r="S93" s="101" t="str">
        <f t="shared" ca="1" si="12"/>
        <v xml:space="preserve"> </v>
      </c>
    </row>
    <row r="94" spans="1:19" ht="12.75" customHeight="1" x14ac:dyDescent="0.2">
      <c r="A94" s="29" t="s">
        <v>229</v>
      </c>
      <c r="B94" s="135" t="s">
        <v>111</v>
      </c>
      <c r="C94" s="135"/>
      <c r="D94" s="30"/>
      <c r="E94" s="99">
        <v>1</v>
      </c>
      <c r="F94" s="96">
        <f t="shared" si="8"/>
        <v>0</v>
      </c>
      <c r="G94" s="96">
        <f t="shared" si="9"/>
        <v>0</v>
      </c>
      <c r="H94" s="96">
        <f t="shared" si="1"/>
        <v>0</v>
      </c>
      <c r="I94" s="33"/>
      <c r="J94" s="28"/>
      <c r="K94" s="38"/>
      <c r="L94" s="39"/>
      <c r="M94" s="39"/>
      <c r="N94" s="39"/>
      <c r="O94" s="100" t="str">
        <f t="shared" si="10"/>
        <v>0</v>
      </c>
      <c r="P94" s="39"/>
      <c r="Q94" s="40"/>
      <c r="R94" s="100">
        <f t="shared" si="11"/>
        <v>0</v>
      </c>
      <c r="S94" s="101" t="str">
        <f t="shared" ca="1" si="12"/>
        <v xml:space="preserve"> </v>
      </c>
    </row>
    <row r="95" spans="1:19" ht="12.75" customHeight="1" x14ac:dyDescent="0.2">
      <c r="A95" s="29" t="s">
        <v>230</v>
      </c>
      <c r="B95" s="135" t="s">
        <v>111</v>
      </c>
      <c r="C95" s="135"/>
      <c r="D95" s="30"/>
      <c r="E95" s="99">
        <v>1</v>
      </c>
      <c r="F95" s="96">
        <f t="shared" si="8"/>
        <v>0</v>
      </c>
      <c r="G95" s="96">
        <f t="shared" si="9"/>
        <v>0</v>
      </c>
      <c r="H95" s="96">
        <f t="shared" si="1"/>
        <v>0</v>
      </c>
      <c r="I95" s="33"/>
      <c r="J95" s="28"/>
      <c r="K95" s="38"/>
      <c r="L95" s="39"/>
      <c r="M95" s="39"/>
      <c r="N95" s="39"/>
      <c r="O95" s="100" t="str">
        <f t="shared" si="10"/>
        <v>0</v>
      </c>
      <c r="P95" s="39"/>
      <c r="Q95" s="40"/>
      <c r="R95" s="100">
        <f t="shared" si="11"/>
        <v>0</v>
      </c>
      <c r="S95" s="101" t="str">
        <f t="shared" ca="1" si="12"/>
        <v xml:space="preserve"> </v>
      </c>
    </row>
    <row r="96" spans="1:19" ht="12.75" customHeight="1" x14ac:dyDescent="0.2">
      <c r="A96" s="29" t="s">
        <v>231</v>
      </c>
      <c r="B96" s="135" t="s">
        <v>111</v>
      </c>
      <c r="C96" s="135"/>
      <c r="D96" s="30"/>
      <c r="E96" s="99">
        <v>1</v>
      </c>
      <c r="F96" s="96">
        <f t="shared" si="8"/>
        <v>0</v>
      </c>
      <c r="G96" s="96">
        <f t="shared" si="9"/>
        <v>0</v>
      </c>
      <c r="H96" s="96">
        <f t="shared" si="1"/>
        <v>0</v>
      </c>
      <c r="I96" s="33"/>
      <c r="J96" s="28"/>
      <c r="K96" s="38"/>
      <c r="L96" s="39"/>
      <c r="M96" s="39"/>
      <c r="N96" s="39"/>
      <c r="O96" s="100" t="str">
        <f t="shared" si="10"/>
        <v>0</v>
      </c>
      <c r="P96" s="39"/>
      <c r="Q96" s="40"/>
      <c r="R96" s="100">
        <f t="shared" si="11"/>
        <v>0</v>
      </c>
      <c r="S96" s="101" t="str">
        <f t="shared" ca="1" si="12"/>
        <v xml:space="preserve"> </v>
      </c>
    </row>
    <row r="97" spans="1:19" ht="12.75" customHeight="1" x14ac:dyDescent="0.2">
      <c r="A97" s="29" t="s">
        <v>232</v>
      </c>
      <c r="B97" s="135" t="s">
        <v>111</v>
      </c>
      <c r="C97" s="135"/>
      <c r="D97" s="30"/>
      <c r="E97" s="99">
        <v>1</v>
      </c>
      <c r="F97" s="96">
        <f t="shared" si="8"/>
        <v>0</v>
      </c>
      <c r="G97" s="96">
        <f t="shared" si="9"/>
        <v>0</v>
      </c>
      <c r="H97" s="96">
        <f t="shared" si="1"/>
        <v>0</v>
      </c>
      <c r="I97" s="33"/>
      <c r="J97" s="28"/>
      <c r="K97" s="38"/>
      <c r="L97" s="39"/>
      <c r="M97" s="39"/>
      <c r="N97" s="39"/>
      <c r="O97" s="100" t="str">
        <f t="shared" si="10"/>
        <v>0</v>
      </c>
      <c r="P97" s="39"/>
      <c r="Q97" s="40"/>
      <c r="R97" s="100">
        <f t="shared" si="11"/>
        <v>0</v>
      </c>
      <c r="S97" s="101" t="str">
        <f t="shared" ca="1" si="12"/>
        <v xml:space="preserve"> </v>
      </c>
    </row>
    <row r="98" spans="1:19" ht="12.75" customHeight="1" x14ac:dyDescent="0.2">
      <c r="A98" s="29" t="s">
        <v>233</v>
      </c>
      <c r="B98" s="135" t="s">
        <v>111</v>
      </c>
      <c r="C98" s="135"/>
      <c r="D98" s="30"/>
      <c r="E98" s="99">
        <v>1</v>
      </c>
      <c r="F98" s="96">
        <f t="shared" si="8"/>
        <v>0</v>
      </c>
      <c r="G98" s="96">
        <f t="shared" si="9"/>
        <v>0</v>
      </c>
      <c r="H98" s="96">
        <f t="shared" si="1"/>
        <v>0</v>
      </c>
      <c r="I98" s="33"/>
      <c r="J98" s="28"/>
      <c r="K98" s="38"/>
      <c r="L98" s="39"/>
      <c r="M98" s="39"/>
      <c r="N98" s="39"/>
      <c r="O98" s="100" t="str">
        <f t="shared" si="10"/>
        <v>0</v>
      </c>
      <c r="P98" s="39"/>
      <c r="Q98" s="40"/>
      <c r="R98" s="100">
        <f t="shared" si="11"/>
        <v>0</v>
      </c>
      <c r="S98" s="101" t="str">
        <f t="shared" ca="1" si="12"/>
        <v xml:space="preserve"> </v>
      </c>
    </row>
    <row r="99" spans="1:19" ht="12.75" customHeight="1" x14ac:dyDescent="0.2">
      <c r="A99" s="29" t="s">
        <v>234</v>
      </c>
      <c r="B99" s="135" t="s">
        <v>111</v>
      </c>
      <c r="C99" s="135"/>
      <c r="D99" s="30"/>
      <c r="E99" s="99">
        <v>1</v>
      </c>
      <c r="F99" s="96">
        <f t="shared" si="8"/>
        <v>0</v>
      </c>
      <c r="G99" s="96">
        <f t="shared" si="9"/>
        <v>0</v>
      </c>
      <c r="H99" s="96">
        <f t="shared" si="1"/>
        <v>0</v>
      </c>
      <c r="I99" s="33"/>
      <c r="J99" s="28"/>
      <c r="K99" s="38"/>
      <c r="L99" s="39"/>
      <c r="M99" s="39"/>
      <c r="N99" s="39"/>
      <c r="O99" s="100" t="str">
        <f t="shared" si="10"/>
        <v>0</v>
      </c>
      <c r="P99" s="39"/>
      <c r="Q99" s="40"/>
      <c r="R99" s="100">
        <f t="shared" si="11"/>
        <v>0</v>
      </c>
      <c r="S99" s="101" t="str">
        <f t="shared" ca="1" si="12"/>
        <v xml:space="preserve"> </v>
      </c>
    </row>
    <row r="100" spans="1:19" ht="12.75" customHeight="1" x14ac:dyDescent="0.2">
      <c r="A100" s="29" t="s">
        <v>235</v>
      </c>
      <c r="B100" s="135" t="s">
        <v>111</v>
      </c>
      <c r="C100" s="135"/>
      <c r="D100" s="30"/>
      <c r="E100" s="99">
        <v>1</v>
      </c>
      <c r="F100" s="96">
        <f t="shared" si="8"/>
        <v>0</v>
      </c>
      <c r="G100" s="96">
        <f t="shared" si="9"/>
        <v>0</v>
      </c>
      <c r="H100" s="96">
        <f t="shared" si="1"/>
        <v>0</v>
      </c>
      <c r="I100" s="33"/>
      <c r="J100" s="28"/>
      <c r="K100" s="38"/>
      <c r="L100" s="39"/>
      <c r="M100" s="39"/>
      <c r="N100" s="39"/>
      <c r="O100" s="100" t="str">
        <f t="shared" si="10"/>
        <v>0</v>
      </c>
      <c r="P100" s="39"/>
      <c r="Q100" s="40"/>
      <c r="R100" s="100">
        <f t="shared" si="11"/>
        <v>0</v>
      </c>
      <c r="S100" s="101" t="str">
        <f t="shared" ca="1" si="12"/>
        <v xml:space="preserve"> </v>
      </c>
    </row>
    <row r="101" spans="1:19" ht="12.75" customHeight="1" x14ac:dyDescent="0.2">
      <c r="A101" s="29" t="s">
        <v>236</v>
      </c>
      <c r="B101" s="135" t="s">
        <v>111</v>
      </c>
      <c r="C101" s="135"/>
      <c r="D101" s="30"/>
      <c r="E101" s="99">
        <v>1</v>
      </c>
      <c r="F101" s="96">
        <f t="shared" si="8"/>
        <v>0</v>
      </c>
      <c r="G101" s="96">
        <f t="shared" si="9"/>
        <v>0</v>
      </c>
      <c r="H101" s="96">
        <f t="shared" si="1"/>
        <v>0</v>
      </c>
      <c r="I101" s="33"/>
      <c r="J101" s="28"/>
      <c r="K101" s="38"/>
      <c r="L101" s="39"/>
      <c r="M101" s="39"/>
      <c r="N101" s="39"/>
      <c r="O101" s="100" t="str">
        <f t="shared" si="10"/>
        <v>0</v>
      </c>
      <c r="P101" s="39"/>
      <c r="Q101" s="40"/>
      <c r="R101" s="100">
        <f t="shared" si="11"/>
        <v>0</v>
      </c>
      <c r="S101" s="101" t="str">
        <f t="shared" ca="1" si="12"/>
        <v xml:space="preserve"> </v>
      </c>
    </row>
    <row r="102" spans="1:19" ht="12.75" customHeight="1" x14ac:dyDescent="0.2">
      <c r="A102" s="29" t="s">
        <v>237</v>
      </c>
      <c r="B102" s="135" t="s">
        <v>111</v>
      </c>
      <c r="C102" s="135"/>
      <c r="D102" s="30"/>
      <c r="E102" s="99">
        <v>1</v>
      </c>
      <c r="F102" s="96">
        <f t="shared" si="8"/>
        <v>0</v>
      </c>
      <c r="G102" s="96">
        <f t="shared" si="9"/>
        <v>0</v>
      </c>
      <c r="H102" s="96">
        <f t="shared" si="1"/>
        <v>0</v>
      </c>
      <c r="I102" s="33"/>
      <c r="J102" s="28"/>
      <c r="K102" s="38"/>
      <c r="L102" s="39"/>
      <c r="M102" s="39"/>
      <c r="N102" s="39"/>
      <c r="O102" s="100" t="str">
        <f t="shared" si="10"/>
        <v>0</v>
      </c>
      <c r="P102" s="39"/>
      <c r="Q102" s="40"/>
      <c r="R102" s="100">
        <f t="shared" si="11"/>
        <v>0</v>
      </c>
      <c r="S102" s="101" t="str">
        <f t="shared" ca="1" si="12"/>
        <v xml:space="preserve"> </v>
      </c>
    </row>
    <row r="103" spans="1:19" ht="12.75" customHeight="1" x14ac:dyDescent="0.2">
      <c r="A103" s="29" t="s">
        <v>238</v>
      </c>
      <c r="B103" s="135" t="s">
        <v>111</v>
      </c>
      <c r="C103" s="135"/>
      <c r="D103" s="30"/>
      <c r="E103" s="99">
        <v>1</v>
      </c>
      <c r="F103" s="96">
        <f t="shared" si="8"/>
        <v>0</v>
      </c>
      <c r="G103" s="96">
        <f t="shared" si="9"/>
        <v>0</v>
      </c>
      <c r="H103" s="96">
        <f t="shared" si="1"/>
        <v>0</v>
      </c>
      <c r="I103" s="33"/>
      <c r="J103" s="28"/>
      <c r="K103" s="38"/>
      <c r="L103" s="39"/>
      <c r="M103" s="39"/>
      <c r="N103" s="39"/>
      <c r="O103" s="100" t="str">
        <f t="shared" si="10"/>
        <v>0</v>
      </c>
      <c r="P103" s="39"/>
      <c r="Q103" s="40"/>
      <c r="R103" s="100">
        <f t="shared" si="11"/>
        <v>0</v>
      </c>
      <c r="S103" s="101" t="str">
        <f t="shared" ca="1" si="12"/>
        <v xml:space="preserve"> </v>
      </c>
    </row>
    <row r="104" spans="1:19" ht="12.75" customHeight="1" x14ac:dyDescent="0.2">
      <c r="A104" s="29" t="s">
        <v>239</v>
      </c>
      <c r="B104" s="135" t="s">
        <v>111</v>
      </c>
      <c r="C104" s="135"/>
      <c r="D104" s="30"/>
      <c r="E104" s="99">
        <v>1</v>
      </c>
      <c r="F104" s="96">
        <f t="shared" si="8"/>
        <v>0</v>
      </c>
      <c r="G104" s="96">
        <f t="shared" si="9"/>
        <v>0</v>
      </c>
      <c r="H104" s="96">
        <f t="shared" si="1"/>
        <v>0</v>
      </c>
      <c r="I104" s="33"/>
      <c r="J104" s="28"/>
      <c r="K104" s="38"/>
      <c r="L104" s="39"/>
      <c r="M104" s="39"/>
      <c r="N104" s="39"/>
      <c r="O104" s="100" t="str">
        <f t="shared" si="10"/>
        <v>0</v>
      </c>
      <c r="P104" s="39"/>
      <c r="Q104" s="40"/>
      <c r="R104" s="100">
        <f t="shared" si="11"/>
        <v>0</v>
      </c>
      <c r="S104" s="101" t="str">
        <f t="shared" ca="1" si="12"/>
        <v xml:space="preserve"> </v>
      </c>
    </row>
    <row r="105" spans="1:19" ht="12.75" customHeight="1" x14ac:dyDescent="0.2">
      <c r="A105" s="29" t="s">
        <v>240</v>
      </c>
      <c r="B105" s="135" t="s">
        <v>111</v>
      </c>
      <c r="C105" s="135"/>
      <c r="D105" s="30"/>
      <c r="E105" s="99">
        <v>1</v>
      </c>
      <c r="F105" s="96">
        <f t="shared" si="8"/>
        <v>0</v>
      </c>
      <c r="G105" s="96">
        <f t="shared" si="9"/>
        <v>0</v>
      </c>
      <c r="H105" s="96">
        <f t="shared" si="1"/>
        <v>0</v>
      </c>
      <c r="I105" s="33"/>
      <c r="J105" s="28"/>
      <c r="K105" s="38"/>
      <c r="L105" s="39"/>
      <c r="M105" s="39"/>
      <c r="N105" s="39"/>
      <c r="O105" s="100" t="str">
        <f t="shared" si="10"/>
        <v>0</v>
      </c>
      <c r="P105" s="39"/>
      <c r="Q105" s="40"/>
      <c r="R105" s="100">
        <f t="shared" si="11"/>
        <v>0</v>
      </c>
      <c r="S105" s="101" t="str">
        <f t="shared" ca="1" si="12"/>
        <v xml:space="preserve"> </v>
      </c>
    </row>
    <row r="106" spans="1:19" ht="12.75" customHeight="1" x14ac:dyDescent="0.2">
      <c r="A106" s="29" t="s">
        <v>241</v>
      </c>
      <c r="B106" s="135" t="s">
        <v>111</v>
      </c>
      <c r="C106" s="135"/>
      <c r="D106" s="30"/>
      <c r="E106" s="99">
        <v>1</v>
      </c>
      <c r="F106" s="96">
        <f t="shared" si="8"/>
        <v>0</v>
      </c>
      <c r="G106" s="96">
        <f t="shared" si="9"/>
        <v>0</v>
      </c>
      <c r="H106" s="96">
        <f t="shared" si="1"/>
        <v>0</v>
      </c>
      <c r="I106" s="33"/>
      <c r="J106" s="28"/>
      <c r="K106" s="38"/>
      <c r="L106" s="39"/>
      <c r="M106" s="39"/>
      <c r="N106" s="39"/>
      <c r="O106" s="100" t="str">
        <f t="shared" si="10"/>
        <v>0</v>
      </c>
      <c r="P106" s="39"/>
      <c r="Q106" s="40"/>
      <c r="R106" s="100">
        <f t="shared" si="11"/>
        <v>0</v>
      </c>
      <c r="S106" s="101" t="str">
        <f t="shared" ca="1" si="12"/>
        <v xml:space="preserve"> </v>
      </c>
    </row>
    <row r="107" spans="1:19" ht="12.75" customHeight="1" x14ac:dyDescent="0.2">
      <c r="A107" s="29" t="s">
        <v>242</v>
      </c>
      <c r="B107" s="135" t="s">
        <v>111</v>
      </c>
      <c r="C107" s="135"/>
      <c r="D107" s="30"/>
      <c r="E107" s="99">
        <v>1</v>
      </c>
      <c r="F107" s="96">
        <f t="shared" si="8"/>
        <v>0</v>
      </c>
      <c r="G107" s="96">
        <f t="shared" si="9"/>
        <v>0</v>
      </c>
      <c r="H107" s="96">
        <f t="shared" si="1"/>
        <v>0</v>
      </c>
      <c r="I107" s="33"/>
      <c r="J107" s="28"/>
      <c r="K107" s="38"/>
      <c r="L107" s="39"/>
      <c r="M107" s="39"/>
      <c r="N107" s="39"/>
      <c r="O107" s="100" t="str">
        <f t="shared" si="10"/>
        <v>0</v>
      </c>
      <c r="P107" s="39"/>
      <c r="Q107" s="40"/>
      <c r="R107" s="100">
        <f t="shared" si="11"/>
        <v>0</v>
      </c>
      <c r="S107" s="101" t="str">
        <f t="shared" ca="1" si="12"/>
        <v xml:space="preserve"> </v>
      </c>
    </row>
    <row r="108" spans="1:19" ht="12.75" customHeight="1" x14ac:dyDescent="0.2">
      <c r="A108" s="29" t="s">
        <v>243</v>
      </c>
      <c r="B108" s="135" t="s">
        <v>111</v>
      </c>
      <c r="C108" s="135"/>
      <c r="D108" s="30"/>
      <c r="E108" s="99">
        <v>1</v>
      </c>
      <c r="F108" s="96">
        <f t="shared" si="8"/>
        <v>0</v>
      </c>
      <c r="G108" s="96">
        <f t="shared" si="9"/>
        <v>0</v>
      </c>
      <c r="H108" s="96">
        <f t="shared" si="1"/>
        <v>0</v>
      </c>
      <c r="I108" s="33"/>
      <c r="J108" s="28"/>
      <c r="K108" s="38"/>
      <c r="L108" s="39"/>
      <c r="M108" s="39"/>
      <c r="N108" s="39"/>
      <c r="O108" s="100" t="str">
        <f t="shared" si="10"/>
        <v>0</v>
      </c>
      <c r="P108" s="39"/>
      <c r="Q108" s="40"/>
      <c r="R108" s="100">
        <f t="shared" si="11"/>
        <v>0</v>
      </c>
      <c r="S108" s="101" t="str">
        <f t="shared" ca="1" si="12"/>
        <v xml:space="preserve"> </v>
      </c>
    </row>
    <row r="109" spans="1:19" ht="12.75" customHeight="1" x14ac:dyDescent="0.2">
      <c r="A109" s="29" t="s">
        <v>244</v>
      </c>
      <c r="B109" s="135" t="s">
        <v>111</v>
      </c>
      <c r="C109" s="135"/>
      <c r="D109" s="30"/>
      <c r="E109" s="99">
        <v>1</v>
      </c>
      <c r="F109" s="96">
        <f t="shared" si="8"/>
        <v>0</v>
      </c>
      <c r="G109" s="96">
        <f t="shared" si="9"/>
        <v>0</v>
      </c>
      <c r="H109" s="96">
        <f t="shared" si="1"/>
        <v>0</v>
      </c>
      <c r="I109" s="33"/>
      <c r="J109" s="28"/>
      <c r="K109" s="38"/>
      <c r="L109" s="39"/>
      <c r="M109" s="39"/>
      <c r="N109" s="39"/>
      <c r="O109" s="100" t="str">
        <f t="shared" si="10"/>
        <v>0</v>
      </c>
      <c r="P109" s="39"/>
      <c r="Q109" s="40"/>
      <c r="R109" s="100">
        <f t="shared" si="11"/>
        <v>0</v>
      </c>
      <c r="S109" s="101" t="str">
        <f t="shared" ca="1" si="12"/>
        <v xml:space="preserve"> </v>
      </c>
    </row>
    <row r="110" spans="1:19" ht="12.75" customHeight="1" x14ac:dyDescent="0.2">
      <c r="A110" s="29" t="s">
        <v>245</v>
      </c>
      <c r="B110" s="135" t="s">
        <v>111</v>
      </c>
      <c r="C110" s="135"/>
      <c r="D110" s="30"/>
      <c r="E110" s="99">
        <v>1</v>
      </c>
      <c r="F110" s="96">
        <f t="shared" si="8"/>
        <v>0</v>
      </c>
      <c r="G110" s="96">
        <f t="shared" si="9"/>
        <v>0</v>
      </c>
      <c r="H110" s="96">
        <f t="shared" si="1"/>
        <v>0</v>
      </c>
      <c r="I110" s="33"/>
      <c r="J110" s="28"/>
      <c r="K110" s="38"/>
      <c r="L110" s="39"/>
      <c r="M110" s="39"/>
      <c r="N110" s="39"/>
      <c r="O110" s="100" t="str">
        <f t="shared" si="10"/>
        <v>0</v>
      </c>
      <c r="P110" s="39"/>
      <c r="Q110" s="40"/>
      <c r="R110" s="100">
        <f t="shared" si="11"/>
        <v>0</v>
      </c>
      <c r="S110" s="101" t="str">
        <f t="shared" ca="1" si="12"/>
        <v xml:space="preserve"> </v>
      </c>
    </row>
    <row r="111" spans="1:19" ht="12.75" customHeight="1" x14ac:dyDescent="0.2">
      <c r="A111" s="29" t="s">
        <v>246</v>
      </c>
      <c r="B111" s="135" t="s">
        <v>111</v>
      </c>
      <c r="C111" s="135"/>
      <c r="D111" s="30"/>
      <c r="E111" s="99">
        <v>1</v>
      </c>
      <c r="F111" s="96">
        <f t="shared" si="8"/>
        <v>0</v>
      </c>
      <c r="G111" s="96">
        <f t="shared" si="9"/>
        <v>0</v>
      </c>
      <c r="H111" s="96">
        <f t="shared" si="1"/>
        <v>0</v>
      </c>
      <c r="I111" s="33"/>
      <c r="J111" s="28"/>
      <c r="K111" s="38"/>
      <c r="L111" s="39"/>
      <c r="M111" s="39"/>
      <c r="N111" s="39"/>
      <c r="O111" s="100" t="str">
        <f t="shared" si="10"/>
        <v>0</v>
      </c>
      <c r="P111" s="39"/>
      <c r="Q111" s="40"/>
      <c r="R111" s="100">
        <f t="shared" si="11"/>
        <v>0</v>
      </c>
      <c r="S111" s="101" t="str">
        <f t="shared" ca="1" si="12"/>
        <v xml:space="preserve"> </v>
      </c>
    </row>
    <row r="112" spans="1:19" ht="12.75" customHeight="1" x14ac:dyDescent="0.2">
      <c r="A112" s="29" t="s">
        <v>247</v>
      </c>
      <c r="B112" s="135" t="s">
        <v>111</v>
      </c>
      <c r="C112" s="135"/>
      <c r="D112" s="30"/>
      <c r="E112" s="99">
        <v>1</v>
      </c>
      <c r="F112" s="96">
        <f t="shared" si="8"/>
        <v>0</v>
      </c>
      <c r="G112" s="96">
        <f t="shared" si="9"/>
        <v>0</v>
      </c>
      <c r="H112" s="96">
        <f t="shared" si="1"/>
        <v>0</v>
      </c>
      <c r="I112" s="33"/>
      <c r="J112" s="28"/>
      <c r="K112" s="38"/>
      <c r="L112" s="39"/>
      <c r="M112" s="39"/>
      <c r="N112" s="39"/>
      <c r="O112" s="100" t="str">
        <f t="shared" si="10"/>
        <v>0</v>
      </c>
      <c r="P112" s="39"/>
      <c r="Q112" s="40"/>
      <c r="R112" s="100">
        <f t="shared" si="11"/>
        <v>0</v>
      </c>
      <c r="S112" s="101" t="str">
        <f t="shared" ca="1" si="12"/>
        <v xml:space="preserve"> </v>
      </c>
    </row>
    <row r="113" spans="1:11" ht="57" customHeight="1" x14ac:dyDescent="0.2">
      <c r="A113" s="34" t="s">
        <v>71</v>
      </c>
      <c r="B113" s="174" t="s">
        <v>79</v>
      </c>
      <c r="C113" s="175"/>
      <c r="D113" s="175"/>
      <c r="E113" s="175"/>
      <c r="F113" s="176"/>
      <c r="G113" s="97">
        <f>SUM(G114:G163)</f>
        <v>0</v>
      </c>
      <c r="H113" s="97">
        <f>SUM(H114:H163)</f>
        <v>0</v>
      </c>
      <c r="I113" s="41"/>
      <c r="J113" s="28"/>
      <c r="K113" s="37" t="s">
        <v>176</v>
      </c>
    </row>
    <row r="114" spans="1:11" x14ac:dyDescent="0.2">
      <c r="A114" s="150" t="s">
        <v>177</v>
      </c>
      <c r="B114" s="159" t="s">
        <v>107</v>
      </c>
      <c r="C114" s="33" t="s">
        <v>108</v>
      </c>
      <c r="D114" s="162" t="s">
        <v>5</v>
      </c>
      <c r="E114" s="165"/>
      <c r="F114" s="153" t="str">
        <f>IFERROR(ROUND(AVERAGE(K114:K118),2),"0")</f>
        <v>0</v>
      </c>
      <c r="G114" s="153">
        <f>ROUND(E114*F114,2)</f>
        <v>0</v>
      </c>
      <c r="H114" s="153">
        <f>ROUND(G114*$D$7,2)</f>
        <v>0</v>
      </c>
      <c r="I114" s="156"/>
      <c r="J114" s="42"/>
      <c r="K114" s="39"/>
    </row>
    <row r="115" spans="1:11" x14ac:dyDescent="0.2">
      <c r="A115" s="151"/>
      <c r="B115" s="160"/>
      <c r="C115" s="33" t="s">
        <v>108</v>
      </c>
      <c r="D115" s="163"/>
      <c r="E115" s="166"/>
      <c r="F115" s="154"/>
      <c r="G115" s="154"/>
      <c r="H115" s="154"/>
      <c r="I115" s="157"/>
      <c r="J115" s="42"/>
      <c r="K115" s="39"/>
    </row>
    <row r="116" spans="1:11" x14ac:dyDescent="0.2">
      <c r="A116" s="151"/>
      <c r="B116" s="160"/>
      <c r="C116" s="33" t="s">
        <v>108</v>
      </c>
      <c r="D116" s="163"/>
      <c r="E116" s="166"/>
      <c r="F116" s="154"/>
      <c r="G116" s="154"/>
      <c r="H116" s="154"/>
      <c r="I116" s="157"/>
      <c r="J116" s="42"/>
      <c r="K116" s="39"/>
    </row>
    <row r="117" spans="1:11" x14ac:dyDescent="0.2">
      <c r="A117" s="151"/>
      <c r="B117" s="160"/>
      <c r="C117" s="33" t="s">
        <v>108</v>
      </c>
      <c r="D117" s="163"/>
      <c r="E117" s="166"/>
      <c r="F117" s="154"/>
      <c r="G117" s="154"/>
      <c r="H117" s="154"/>
      <c r="I117" s="157"/>
      <c r="J117" s="42"/>
      <c r="K117" s="39"/>
    </row>
    <row r="118" spans="1:11" x14ac:dyDescent="0.2">
      <c r="A118" s="152"/>
      <c r="B118" s="161"/>
      <c r="C118" s="33" t="s">
        <v>108</v>
      </c>
      <c r="D118" s="164"/>
      <c r="E118" s="167"/>
      <c r="F118" s="155"/>
      <c r="G118" s="155"/>
      <c r="H118" s="155"/>
      <c r="I118" s="158"/>
      <c r="J118" s="42"/>
      <c r="K118" s="39"/>
    </row>
    <row r="119" spans="1:11" x14ac:dyDescent="0.2">
      <c r="A119" s="150" t="s">
        <v>178</v>
      </c>
      <c r="B119" s="159" t="s">
        <v>107</v>
      </c>
      <c r="C119" s="33" t="s">
        <v>108</v>
      </c>
      <c r="D119" s="162" t="s">
        <v>5</v>
      </c>
      <c r="E119" s="165"/>
      <c r="F119" s="153" t="str">
        <f t="shared" ref="F119" si="13">IFERROR(ROUND(AVERAGE(K119:K123),2),"0")</f>
        <v>0</v>
      </c>
      <c r="G119" s="153">
        <f>ROUND(E119*F119,2)</f>
        <v>0</v>
      </c>
      <c r="H119" s="153">
        <f>ROUND(G119*$D$7,2)</f>
        <v>0</v>
      </c>
      <c r="I119" s="156"/>
      <c r="J119" s="42"/>
      <c r="K119" s="39"/>
    </row>
    <row r="120" spans="1:11" x14ac:dyDescent="0.2">
      <c r="A120" s="151"/>
      <c r="B120" s="160"/>
      <c r="C120" s="33" t="s">
        <v>108</v>
      </c>
      <c r="D120" s="163"/>
      <c r="E120" s="166"/>
      <c r="F120" s="154"/>
      <c r="G120" s="154"/>
      <c r="H120" s="154"/>
      <c r="I120" s="157"/>
      <c r="J120" s="42"/>
      <c r="K120" s="39"/>
    </row>
    <row r="121" spans="1:11" x14ac:dyDescent="0.2">
      <c r="A121" s="151"/>
      <c r="B121" s="160"/>
      <c r="C121" s="33" t="s">
        <v>108</v>
      </c>
      <c r="D121" s="163"/>
      <c r="E121" s="166"/>
      <c r="F121" s="154"/>
      <c r="G121" s="154"/>
      <c r="H121" s="154"/>
      <c r="I121" s="157"/>
      <c r="J121" s="42"/>
      <c r="K121" s="39"/>
    </row>
    <row r="122" spans="1:11" x14ac:dyDescent="0.2">
      <c r="A122" s="151"/>
      <c r="B122" s="160"/>
      <c r="C122" s="33" t="s">
        <v>108</v>
      </c>
      <c r="D122" s="163"/>
      <c r="E122" s="166"/>
      <c r="F122" s="154"/>
      <c r="G122" s="154"/>
      <c r="H122" s="154"/>
      <c r="I122" s="157"/>
      <c r="J122" s="42"/>
      <c r="K122" s="39"/>
    </row>
    <row r="123" spans="1:11" x14ac:dyDescent="0.2">
      <c r="A123" s="152"/>
      <c r="B123" s="161"/>
      <c r="C123" s="33" t="s">
        <v>108</v>
      </c>
      <c r="D123" s="164"/>
      <c r="E123" s="167"/>
      <c r="F123" s="155"/>
      <c r="G123" s="155"/>
      <c r="H123" s="155"/>
      <c r="I123" s="158"/>
      <c r="J123" s="42"/>
      <c r="K123" s="39"/>
    </row>
    <row r="124" spans="1:11" x14ac:dyDescent="0.2">
      <c r="A124" s="150" t="s">
        <v>179</v>
      </c>
      <c r="B124" s="159" t="s">
        <v>107</v>
      </c>
      <c r="C124" s="33" t="s">
        <v>108</v>
      </c>
      <c r="D124" s="162" t="s">
        <v>5</v>
      </c>
      <c r="E124" s="165"/>
      <c r="F124" s="153" t="str">
        <f t="shared" ref="F124" si="14">IFERROR(ROUND(AVERAGE(K124:K128),2),"0")</f>
        <v>0</v>
      </c>
      <c r="G124" s="153">
        <f>ROUND(E124*F124,2)</f>
        <v>0</v>
      </c>
      <c r="H124" s="153">
        <f>ROUND(G124*$D$7,2)</f>
        <v>0</v>
      </c>
      <c r="I124" s="156"/>
      <c r="J124" s="42"/>
      <c r="K124" s="39"/>
    </row>
    <row r="125" spans="1:11" x14ac:dyDescent="0.2">
      <c r="A125" s="151"/>
      <c r="B125" s="160"/>
      <c r="C125" s="33" t="s">
        <v>108</v>
      </c>
      <c r="D125" s="163"/>
      <c r="E125" s="166"/>
      <c r="F125" s="154"/>
      <c r="G125" s="154"/>
      <c r="H125" s="154"/>
      <c r="I125" s="157"/>
      <c r="J125" s="42"/>
      <c r="K125" s="39"/>
    </row>
    <row r="126" spans="1:11" x14ac:dyDescent="0.2">
      <c r="A126" s="151"/>
      <c r="B126" s="160"/>
      <c r="C126" s="33" t="s">
        <v>108</v>
      </c>
      <c r="D126" s="163"/>
      <c r="E126" s="166"/>
      <c r="F126" s="154"/>
      <c r="G126" s="154"/>
      <c r="H126" s="154"/>
      <c r="I126" s="157"/>
      <c r="J126" s="42"/>
      <c r="K126" s="39"/>
    </row>
    <row r="127" spans="1:11" x14ac:dyDescent="0.2">
      <c r="A127" s="151"/>
      <c r="B127" s="160"/>
      <c r="C127" s="33" t="s">
        <v>108</v>
      </c>
      <c r="D127" s="163"/>
      <c r="E127" s="166"/>
      <c r="F127" s="154"/>
      <c r="G127" s="154"/>
      <c r="H127" s="154"/>
      <c r="I127" s="157"/>
      <c r="J127" s="42"/>
      <c r="K127" s="39"/>
    </row>
    <row r="128" spans="1:11" x14ac:dyDescent="0.2">
      <c r="A128" s="152"/>
      <c r="B128" s="161"/>
      <c r="C128" s="33" t="s">
        <v>108</v>
      </c>
      <c r="D128" s="164"/>
      <c r="E128" s="167"/>
      <c r="F128" s="155"/>
      <c r="G128" s="155"/>
      <c r="H128" s="155"/>
      <c r="I128" s="158"/>
      <c r="J128" s="42"/>
      <c r="K128" s="39"/>
    </row>
    <row r="129" spans="1:11" x14ac:dyDescent="0.2">
      <c r="A129" s="150" t="s">
        <v>180</v>
      </c>
      <c r="B129" s="159" t="s">
        <v>107</v>
      </c>
      <c r="C129" s="33" t="s">
        <v>108</v>
      </c>
      <c r="D129" s="162" t="s">
        <v>5</v>
      </c>
      <c r="E129" s="165"/>
      <c r="F129" s="153" t="str">
        <f t="shared" ref="F129" si="15">IFERROR(ROUND(AVERAGE(K129:K133),2),"0")</f>
        <v>0</v>
      </c>
      <c r="G129" s="153">
        <f>ROUND(E129*F129,2)</f>
        <v>0</v>
      </c>
      <c r="H129" s="153">
        <f>ROUND(G129*$D$7,2)</f>
        <v>0</v>
      </c>
      <c r="I129" s="156"/>
      <c r="J129" s="42"/>
      <c r="K129" s="39"/>
    </row>
    <row r="130" spans="1:11" x14ac:dyDescent="0.2">
      <c r="A130" s="151"/>
      <c r="B130" s="160"/>
      <c r="C130" s="33" t="s">
        <v>108</v>
      </c>
      <c r="D130" s="163"/>
      <c r="E130" s="166"/>
      <c r="F130" s="154"/>
      <c r="G130" s="154"/>
      <c r="H130" s="154"/>
      <c r="I130" s="157"/>
      <c r="J130" s="42"/>
      <c r="K130" s="39"/>
    </row>
    <row r="131" spans="1:11" x14ac:dyDescent="0.2">
      <c r="A131" s="151"/>
      <c r="B131" s="160"/>
      <c r="C131" s="33" t="s">
        <v>108</v>
      </c>
      <c r="D131" s="163"/>
      <c r="E131" s="166"/>
      <c r="F131" s="154"/>
      <c r="G131" s="154"/>
      <c r="H131" s="154"/>
      <c r="I131" s="157"/>
      <c r="J131" s="42"/>
      <c r="K131" s="39"/>
    </row>
    <row r="132" spans="1:11" x14ac:dyDescent="0.2">
      <c r="A132" s="151"/>
      <c r="B132" s="160"/>
      <c r="C132" s="33" t="s">
        <v>108</v>
      </c>
      <c r="D132" s="163"/>
      <c r="E132" s="166"/>
      <c r="F132" s="154"/>
      <c r="G132" s="154"/>
      <c r="H132" s="154"/>
      <c r="I132" s="157"/>
      <c r="J132" s="42"/>
      <c r="K132" s="39"/>
    </row>
    <row r="133" spans="1:11" x14ac:dyDescent="0.2">
      <c r="A133" s="152"/>
      <c r="B133" s="161"/>
      <c r="C133" s="33" t="s">
        <v>108</v>
      </c>
      <c r="D133" s="164"/>
      <c r="E133" s="167"/>
      <c r="F133" s="155"/>
      <c r="G133" s="155"/>
      <c r="H133" s="155"/>
      <c r="I133" s="158"/>
      <c r="J133" s="42"/>
      <c r="K133" s="39"/>
    </row>
    <row r="134" spans="1:11" x14ac:dyDescent="0.2">
      <c r="A134" s="150" t="s">
        <v>181</v>
      </c>
      <c r="B134" s="159" t="s">
        <v>107</v>
      </c>
      <c r="C134" s="33" t="s">
        <v>108</v>
      </c>
      <c r="D134" s="162" t="s">
        <v>5</v>
      </c>
      <c r="E134" s="165"/>
      <c r="F134" s="153" t="str">
        <f t="shared" ref="F134" si="16">IFERROR(ROUND(AVERAGE(K134:K138),2),"0")</f>
        <v>0</v>
      </c>
      <c r="G134" s="153">
        <f>ROUND(E134*F134,2)</f>
        <v>0</v>
      </c>
      <c r="H134" s="153">
        <f>ROUND(G134*$D$7,2)</f>
        <v>0</v>
      </c>
      <c r="I134" s="156"/>
      <c r="J134" s="42"/>
      <c r="K134" s="39"/>
    </row>
    <row r="135" spans="1:11" x14ac:dyDescent="0.2">
      <c r="A135" s="151"/>
      <c r="B135" s="160"/>
      <c r="C135" s="33" t="s">
        <v>108</v>
      </c>
      <c r="D135" s="163"/>
      <c r="E135" s="166"/>
      <c r="F135" s="154"/>
      <c r="G135" s="154"/>
      <c r="H135" s="154"/>
      <c r="I135" s="157"/>
      <c r="J135" s="42"/>
      <c r="K135" s="39"/>
    </row>
    <row r="136" spans="1:11" x14ac:dyDescent="0.2">
      <c r="A136" s="151"/>
      <c r="B136" s="160"/>
      <c r="C136" s="33" t="s">
        <v>108</v>
      </c>
      <c r="D136" s="163"/>
      <c r="E136" s="166"/>
      <c r="F136" s="154"/>
      <c r="G136" s="154"/>
      <c r="H136" s="154"/>
      <c r="I136" s="157"/>
      <c r="J136" s="42"/>
      <c r="K136" s="39"/>
    </row>
    <row r="137" spans="1:11" x14ac:dyDescent="0.2">
      <c r="A137" s="151"/>
      <c r="B137" s="160"/>
      <c r="C137" s="33" t="s">
        <v>108</v>
      </c>
      <c r="D137" s="163"/>
      <c r="E137" s="166"/>
      <c r="F137" s="154"/>
      <c r="G137" s="154"/>
      <c r="H137" s="154"/>
      <c r="I137" s="157"/>
      <c r="J137" s="42"/>
      <c r="K137" s="39"/>
    </row>
    <row r="138" spans="1:11" x14ac:dyDescent="0.2">
      <c r="A138" s="152"/>
      <c r="B138" s="161"/>
      <c r="C138" s="33" t="s">
        <v>108</v>
      </c>
      <c r="D138" s="164"/>
      <c r="E138" s="167"/>
      <c r="F138" s="155"/>
      <c r="G138" s="155"/>
      <c r="H138" s="155"/>
      <c r="I138" s="158"/>
      <c r="J138" s="42"/>
      <c r="K138" s="39"/>
    </row>
    <row r="139" spans="1:11" x14ac:dyDescent="0.2">
      <c r="A139" s="150" t="s">
        <v>182</v>
      </c>
      <c r="B139" s="159" t="s">
        <v>107</v>
      </c>
      <c r="C139" s="33" t="s">
        <v>108</v>
      </c>
      <c r="D139" s="162" t="s">
        <v>5</v>
      </c>
      <c r="E139" s="165"/>
      <c r="F139" s="153" t="str">
        <f t="shared" ref="F139" si="17">IFERROR(ROUND(AVERAGE(K139:K143),2),"0")</f>
        <v>0</v>
      </c>
      <c r="G139" s="153">
        <f>ROUND(E139*F139,2)</f>
        <v>0</v>
      </c>
      <c r="H139" s="153">
        <f>ROUND(G139*$D$7,2)</f>
        <v>0</v>
      </c>
      <c r="I139" s="156"/>
      <c r="J139" s="42"/>
      <c r="K139" s="39"/>
    </row>
    <row r="140" spans="1:11" x14ac:dyDescent="0.2">
      <c r="A140" s="151"/>
      <c r="B140" s="160"/>
      <c r="C140" s="33" t="s">
        <v>108</v>
      </c>
      <c r="D140" s="163"/>
      <c r="E140" s="166"/>
      <c r="F140" s="154"/>
      <c r="G140" s="154"/>
      <c r="H140" s="154"/>
      <c r="I140" s="157"/>
      <c r="J140" s="42"/>
      <c r="K140" s="39"/>
    </row>
    <row r="141" spans="1:11" x14ac:dyDescent="0.2">
      <c r="A141" s="151"/>
      <c r="B141" s="160"/>
      <c r="C141" s="33" t="s">
        <v>108</v>
      </c>
      <c r="D141" s="163"/>
      <c r="E141" s="166"/>
      <c r="F141" s="154"/>
      <c r="G141" s="154"/>
      <c r="H141" s="154"/>
      <c r="I141" s="157"/>
      <c r="J141" s="42"/>
      <c r="K141" s="39"/>
    </row>
    <row r="142" spans="1:11" x14ac:dyDescent="0.2">
      <c r="A142" s="151"/>
      <c r="B142" s="160"/>
      <c r="C142" s="33" t="s">
        <v>108</v>
      </c>
      <c r="D142" s="163"/>
      <c r="E142" s="166"/>
      <c r="F142" s="154"/>
      <c r="G142" s="154"/>
      <c r="H142" s="154"/>
      <c r="I142" s="157"/>
      <c r="J142" s="42"/>
      <c r="K142" s="39"/>
    </row>
    <row r="143" spans="1:11" x14ac:dyDescent="0.2">
      <c r="A143" s="152"/>
      <c r="B143" s="161"/>
      <c r="C143" s="33" t="s">
        <v>108</v>
      </c>
      <c r="D143" s="164"/>
      <c r="E143" s="167"/>
      <c r="F143" s="155"/>
      <c r="G143" s="155"/>
      <c r="H143" s="155"/>
      <c r="I143" s="158"/>
      <c r="J143" s="42"/>
      <c r="K143" s="39"/>
    </row>
    <row r="144" spans="1:11" x14ac:dyDescent="0.2">
      <c r="A144" s="150" t="s">
        <v>183</v>
      </c>
      <c r="B144" s="159" t="s">
        <v>107</v>
      </c>
      <c r="C144" s="33" t="s">
        <v>108</v>
      </c>
      <c r="D144" s="162" t="s">
        <v>5</v>
      </c>
      <c r="E144" s="165"/>
      <c r="F144" s="153" t="str">
        <f t="shared" ref="F144" si="18">IFERROR(ROUND(AVERAGE(K144:K148),2),"0")</f>
        <v>0</v>
      </c>
      <c r="G144" s="153">
        <f>ROUND(E144*F144,2)</f>
        <v>0</v>
      </c>
      <c r="H144" s="153">
        <f>ROUND(G144*$D$7,2)</f>
        <v>0</v>
      </c>
      <c r="I144" s="156"/>
      <c r="J144" s="42"/>
      <c r="K144" s="39"/>
    </row>
    <row r="145" spans="1:11" x14ac:dyDescent="0.2">
      <c r="A145" s="151"/>
      <c r="B145" s="160"/>
      <c r="C145" s="33" t="s">
        <v>108</v>
      </c>
      <c r="D145" s="163"/>
      <c r="E145" s="166"/>
      <c r="F145" s="154"/>
      <c r="G145" s="154"/>
      <c r="H145" s="154"/>
      <c r="I145" s="157"/>
      <c r="J145" s="42"/>
      <c r="K145" s="39"/>
    </row>
    <row r="146" spans="1:11" x14ac:dyDescent="0.2">
      <c r="A146" s="151"/>
      <c r="B146" s="160"/>
      <c r="C146" s="33" t="s">
        <v>108</v>
      </c>
      <c r="D146" s="163"/>
      <c r="E146" s="166"/>
      <c r="F146" s="154"/>
      <c r="G146" s="154"/>
      <c r="H146" s="154"/>
      <c r="I146" s="157"/>
      <c r="J146" s="42"/>
      <c r="K146" s="39"/>
    </row>
    <row r="147" spans="1:11" x14ac:dyDescent="0.2">
      <c r="A147" s="151"/>
      <c r="B147" s="160"/>
      <c r="C147" s="33" t="s">
        <v>108</v>
      </c>
      <c r="D147" s="163"/>
      <c r="E147" s="166"/>
      <c r="F147" s="154"/>
      <c r="G147" s="154"/>
      <c r="H147" s="154"/>
      <c r="I147" s="157"/>
      <c r="J147" s="42"/>
      <c r="K147" s="39"/>
    </row>
    <row r="148" spans="1:11" x14ac:dyDescent="0.2">
      <c r="A148" s="152"/>
      <c r="B148" s="161"/>
      <c r="C148" s="33" t="s">
        <v>108</v>
      </c>
      <c r="D148" s="164"/>
      <c r="E148" s="167"/>
      <c r="F148" s="155"/>
      <c r="G148" s="155"/>
      <c r="H148" s="155"/>
      <c r="I148" s="158"/>
      <c r="J148" s="42"/>
      <c r="K148" s="39"/>
    </row>
    <row r="149" spans="1:11" x14ac:dyDescent="0.2">
      <c r="A149" s="150" t="s">
        <v>184</v>
      </c>
      <c r="B149" s="159" t="s">
        <v>107</v>
      </c>
      <c r="C149" s="33" t="s">
        <v>108</v>
      </c>
      <c r="D149" s="162" t="s">
        <v>5</v>
      </c>
      <c r="E149" s="165"/>
      <c r="F149" s="153" t="str">
        <f t="shared" ref="F149" si="19">IFERROR(ROUND(AVERAGE(K149:K153),2),"0")</f>
        <v>0</v>
      </c>
      <c r="G149" s="153">
        <f>ROUND(E149*F149,2)</f>
        <v>0</v>
      </c>
      <c r="H149" s="153">
        <f>ROUND(G149*$D$7,2)</f>
        <v>0</v>
      </c>
      <c r="I149" s="156"/>
      <c r="J149" s="42"/>
      <c r="K149" s="39"/>
    </row>
    <row r="150" spans="1:11" x14ac:dyDescent="0.2">
      <c r="A150" s="151"/>
      <c r="B150" s="160"/>
      <c r="C150" s="33" t="s">
        <v>108</v>
      </c>
      <c r="D150" s="163"/>
      <c r="E150" s="166"/>
      <c r="F150" s="154"/>
      <c r="G150" s="154"/>
      <c r="H150" s="154"/>
      <c r="I150" s="157"/>
      <c r="J150" s="42"/>
      <c r="K150" s="39"/>
    </row>
    <row r="151" spans="1:11" x14ac:dyDescent="0.2">
      <c r="A151" s="151"/>
      <c r="B151" s="160"/>
      <c r="C151" s="33" t="s">
        <v>108</v>
      </c>
      <c r="D151" s="163"/>
      <c r="E151" s="166"/>
      <c r="F151" s="154"/>
      <c r="G151" s="154"/>
      <c r="H151" s="154"/>
      <c r="I151" s="157"/>
      <c r="J151" s="42"/>
      <c r="K151" s="39"/>
    </row>
    <row r="152" spans="1:11" x14ac:dyDescent="0.2">
      <c r="A152" s="151"/>
      <c r="B152" s="160"/>
      <c r="C152" s="33" t="s">
        <v>108</v>
      </c>
      <c r="D152" s="163"/>
      <c r="E152" s="166"/>
      <c r="F152" s="154"/>
      <c r="G152" s="154"/>
      <c r="H152" s="154"/>
      <c r="I152" s="157"/>
      <c r="J152" s="42"/>
      <c r="K152" s="39"/>
    </row>
    <row r="153" spans="1:11" x14ac:dyDescent="0.2">
      <c r="A153" s="152"/>
      <c r="B153" s="161"/>
      <c r="C153" s="33" t="s">
        <v>108</v>
      </c>
      <c r="D153" s="164"/>
      <c r="E153" s="167"/>
      <c r="F153" s="155"/>
      <c r="G153" s="155"/>
      <c r="H153" s="155"/>
      <c r="I153" s="158"/>
      <c r="J153" s="42"/>
      <c r="K153" s="39"/>
    </row>
    <row r="154" spans="1:11" x14ac:dyDescent="0.2">
      <c r="A154" s="150" t="s">
        <v>185</v>
      </c>
      <c r="B154" s="159" t="s">
        <v>107</v>
      </c>
      <c r="C154" s="33" t="s">
        <v>108</v>
      </c>
      <c r="D154" s="162" t="s">
        <v>5</v>
      </c>
      <c r="E154" s="165"/>
      <c r="F154" s="153" t="str">
        <f t="shared" ref="F154" si="20">IFERROR(ROUND(AVERAGE(K154:K158),2),"0")</f>
        <v>0</v>
      </c>
      <c r="G154" s="153">
        <f>ROUND(E154*F154,2)</f>
        <v>0</v>
      </c>
      <c r="H154" s="153">
        <f>ROUND(G154*$D$7,2)</f>
        <v>0</v>
      </c>
      <c r="I154" s="156"/>
      <c r="J154" s="42"/>
      <c r="K154" s="39"/>
    </row>
    <row r="155" spans="1:11" x14ac:dyDescent="0.2">
      <c r="A155" s="151"/>
      <c r="B155" s="160"/>
      <c r="C155" s="33" t="s">
        <v>108</v>
      </c>
      <c r="D155" s="163"/>
      <c r="E155" s="166"/>
      <c r="F155" s="154"/>
      <c r="G155" s="154"/>
      <c r="H155" s="154"/>
      <c r="I155" s="157"/>
      <c r="J155" s="42"/>
      <c r="K155" s="39"/>
    </row>
    <row r="156" spans="1:11" x14ac:dyDescent="0.2">
      <c r="A156" s="151"/>
      <c r="B156" s="160"/>
      <c r="C156" s="33" t="s">
        <v>108</v>
      </c>
      <c r="D156" s="163"/>
      <c r="E156" s="166"/>
      <c r="F156" s="154"/>
      <c r="G156" s="154"/>
      <c r="H156" s="154"/>
      <c r="I156" s="157"/>
      <c r="J156" s="42"/>
      <c r="K156" s="39"/>
    </row>
    <row r="157" spans="1:11" x14ac:dyDescent="0.2">
      <c r="A157" s="151"/>
      <c r="B157" s="160"/>
      <c r="C157" s="33" t="s">
        <v>108</v>
      </c>
      <c r="D157" s="163"/>
      <c r="E157" s="166"/>
      <c r="F157" s="154"/>
      <c r="G157" s="154"/>
      <c r="H157" s="154"/>
      <c r="I157" s="157"/>
      <c r="J157" s="42"/>
      <c r="K157" s="39"/>
    </row>
    <row r="158" spans="1:11" x14ac:dyDescent="0.2">
      <c r="A158" s="152"/>
      <c r="B158" s="161"/>
      <c r="C158" s="33" t="s">
        <v>108</v>
      </c>
      <c r="D158" s="164"/>
      <c r="E158" s="167"/>
      <c r="F158" s="155"/>
      <c r="G158" s="155"/>
      <c r="H158" s="155"/>
      <c r="I158" s="158"/>
      <c r="J158" s="42"/>
      <c r="K158" s="39"/>
    </row>
    <row r="159" spans="1:11" x14ac:dyDescent="0.2">
      <c r="A159" s="150" t="s">
        <v>186</v>
      </c>
      <c r="B159" s="159" t="s">
        <v>107</v>
      </c>
      <c r="C159" s="33" t="s">
        <v>108</v>
      </c>
      <c r="D159" s="162" t="s">
        <v>5</v>
      </c>
      <c r="E159" s="165"/>
      <c r="F159" s="153" t="str">
        <f t="shared" ref="F159" si="21">IFERROR(ROUND(AVERAGE(K159:K163),2),"0")</f>
        <v>0</v>
      </c>
      <c r="G159" s="153">
        <f>ROUND(E159*F159,2)</f>
        <v>0</v>
      </c>
      <c r="H159" s="153">
        <f>ROUND(G159*$D$7,2)</f>
        <v>0</v>
      </c>
      <c r="I159" s="156"/>
      <c r="J159" s="42"/>
      <c r="K159" s="39"/>
    </row>
    <row r="160" spans="1:11" x14ac:dyDescent="0.2">
      <c r="A160" s="151"/>
      <c r="B160" s="160"/>
      <c r="C160" s="33" t="s">
        <v>108</v>
      </c>
      <c r="D160" s="163"/>
      <c r="E160" s="166"/>
      <c r="F160" s="154"/>
      <c r="G160" s="154"/>
      <c r="H160" s="154"/>
      <c r="I160" s="157"/>
      <c r="J160" s="42"/>
      <c r="K160" s="39"/>
    </row>
    <row r="161" spans="1:11" x14ac:dyDescent="0.2">
      <c r="A161" s="151"/>
      <c r="B161" s="160"/>
      <c r="C161" s="33" t="s">
        <v>108</v>
      </c>
      <c r="D161" s="163"/>
      <c r="E161" s="166"/>
      <c r="F161" s="154"/>
      <c r="G161" s="154"/>
      <c r="H161" s="154"/>
      <c r="I161" s="157"/>
      <c r="J161" s="42"/>
      <c r="K161" s="39"/>
    </row>
    <row r="162" spans="1:11" x14ac:dyDescent="0.2">
      <c r="A162" s="151"/>
      <c r="B162" s="160"/>
      <c r="C162" s="33" t="s">
        <v>108</v>
      </c>
      <c r="D162" s="163"/>
      <c r="E162" s="166"/>
      <c r="F162" s="154"/>
      <c r="G162" s="154"/>
      <c r="H162" s="154"/>
      <c r="I162" s="157"/>
      <c r="J162" s="42"/>
      <c r="K162" s="39"/>
    </row>
    <row r="163" spans="1:11" x14ac:dyDescent="0.2">
      <c r="A163" s="152"/>
      <c r="B163" s="161"/>
      <c r="C163" s="33" t="s">
        <v>108</v>
      </c>
      <c r="D163" s="164"/>
      <c r="E163" s="167"/>
      <c r="F163" s="155"/>
      <c r="G163" s="155"/>
      <c r="H163" s="155"/>
      <c r="I163" s="158"/>
      <c r="J163" s="42"/>
      <c r="K163" s="39"/>
    </row>
    <row r="164" spans="1:11" ht="12.75" customHeight="1" x14ac:dyDescent="0.2">
      <c r="A164" s="34" t="s">
        <v>93</v>
      </c>
      <c r="B164" s="174" t="s">
        <v>80</v>
      </c>
      <c r="C164" s="175"/>
      <c r="D164" s="175"/>
      <c r="E164" s="175"/>
      <c r="F164" s="176"/>
      <c r="G164" s="97">
        <f>SUM(G165,G172,G179,G186,G193,G200,G207,G214,G221,G228)</f>
        <v>0</v>
      </c>
      <c r="H164" s="97">
        <f>SUM(H165,H172,H179,H186,H193,H200,H207,H214,H221,H228)</f>
        <v>0</v>
      </c>
      <c r="I164" s="41"/>
      <c r="J164" s="28"/>
    </row>
    <row r="165" spans="1:11" ht="12.75" customHeight="1" x14ac:dyDescent="0.2">
      <c r="A165" s="168" t="s">
        <v>94</v>
      </c>
      <c r="B165" s="171" t="s">
        <v>144</v>
      </c>
      <c r="C165" s="103" t="s">
        <v>145</v>
      </c>
      <c r="D165" s="105"/>
      <c r="E165" s="106"/>
      <c r="F165" s="100"/>
      <c r="G165" s="98">
        <f>SUM(G166:G171)</f>
        <v>0</v>
      </c>
      <c r="H165" s="98">
        <f>ROUND(G165*$D$7,2)</f>
        <v>0</v>
      </c>
      <c r="I165" s="171"/>
    </row>
    <row r="166" spans="1:11" x14ac:dyDescent="0.2">
      <c r="A166" s="169"/>
      <c r="B166" s="172"/>
      <c r="C166" s="104" t="s">
        <v>146</v>
      </c>
      <c r="D166" s="43"/>
      <c r="E166" s="44"/>
      <c r="F166" s="39"/>
      <c r="G166" s="100">
        <f t="shared" ref="G166:G171" si="22">ROUND(E166*F166,2)</f>
        <v>0</v>
      </c>
      <c r="H166" s="45"/>
      <c r="I166" s="172"/>
    </row>
    <row r="167" spans="1:11" ht="13.5" customHeight="1" x14ac:dyDescent="0.2">
      <c r="A167" s="169"/>
      <c r="B167" s="172"/>
      <c r="C167" s="104" t="s">
        <v>147</v>
      </c>
      <c r="D167" s="43"/>
      <c r="E167" s="44"/>
      <c r="F167" s="39"/>
      <c r="G167" s="100">
        <f t="shared" si="22"/>
        <v>0</v>
      </c>
      <c r="H167" s="45"/>
      <c r="I167" s="172"/>
    </row>
    <row r="168" spans="1:11" x14ac:dyDescent="0.2">
      <c r="A168" s="169"/>
      <c r="B168" s="172"/>
      <c r="C168" s="104" t="s">
        <v>148</v>
      </c>
      <c r="D168" s="43"/>
      <c r="E168" s="44"/>
      <c r="F168" s="39"/>
      <c r="G168" s="100">
        <f t="shared" si="22"/>
        <v>0</v>
      </c>
      <c r="H168" s="45"/>
      <c r="I168" s="172"/>
    </row>
    <row r="169" spans="1:11" x14ac:dyDescent="0.2">
      <c r="A169" s="169"/>
      <c r="B169" s="172"/>
      <c r="C169" s="104" t="s">
        <v>149</v>
      </c>
      <c r="D169" s="43"/>
      <c r="E169" s="44"/>
      <c r="F169" s="39"/>
      <c r="G169" s="100">
        <f t="shared" si="22"/>
        <v>0</v>
      </c>
      <c r="H169" s="45"/>
      <c r="I169" s="172"/>
    </row>
    <row r="170" spans="1:11" x14ac:dyDescent="0.2">
      <c r="A170" s="169"/>
      <c r="B170" s="172"/>
      <c r="C170" s="45" t="s">
        <v>150</v>
      </c>
      <c r="D170" s="43"/>
      <c r="E170" s="44"/>
      <c r="F170" s="39"/>
      <c r="G170" s="100">
        <f t="shared" si="22"/>
        <v>0</v>
      </c>
      <c r="H170" s="45"/>
      <c r="I170" s="172"/>
    </row>
    <row r="171" spans="1:11" x14ac:dyDescent="0.2">
      <c r="A171" s="170"/>
      <c r="B171" s="173"/>
      <c r="C171" s="45" t="s">
        <v>150</v>
      </c>
      <c r="D171" s="43"/>
      <c r="E171" s="44"/>
      <c r="F171" s="39"/>
      <c r="G171" s="100">
        <f t="shared" si="22"/>
        <v>0</v>
      </c>
      <c r="H171" s="45"/>
      <c r="I171" s="173"/>
    </row>
    <row r="172" spans="1:11" ht="12.75" customHeight="1" x14ac:dyDescent="0.2">
      <c r="A172" s="168" t="s">
        <v>95</v>
      </c>
      <c r="B172" s="171" t="s">
        <v>144</v>
      </c>
      <c r="C172" s="103" t="s">
        <v>145</v>
      </c>
      <c r="D172" s="105"/>
      <c r="E172" s="106"/>
      <c r="F172" s="100"/>
      <c r="G172" s="98">
        <f>SUM(G173:G178)</f>
        <v>0</v>
      </c>
      <c r="H172" s="98">
        <f>ROUND(G172*$D$7,2)</f>
        <v>0</v>
      </c>
      <c r="I172" s="171"/>
    </row>
    <row r="173" spans="1:11" x14ac:dyDescent="0.2">
      <c r="A173" s="169"/>
      <c r="B173" s="172"/>
      <c r="C173" s="104" t="s">
        <v>146</v>
      </c>
      <c r="D173" s="43"/>
      <c r="E173" s="44"/>
      <c r="F173" s="39"/>
      <c r="G173" s="100">
        <f t="shared" ref="G173:G178" si="23">ROUND(E173*F173,2)</f>
        <v>0</v>
      </c>
      <c r="H173" s="45"/>
      <c r="I173" s="172"/>
    </row>
    <row r="174" spans="1:11" x14ac:dyDescent="0.2">
      <c r="A174" s="169"/>
      <c r="B174" s="172"/>
      <c r="C174" s="104" t="s">
        <v>147</v>
      </c>
      <c r="D174" s="43"/>
      <c r="E174" s="44"/>
      <c r="F174" s="39"/>
      <c r="G174" s="100">
        <f t="shared" si="23"/>
        <v>0</v>
      </c>
      <c r="H174" s="45"/>
      <c r="I174" s="172"/>
    </row>
    <row r="175" spans="1:11" x14ac:dyDescent="0.2">
      <c r="A175" s="169"/>
      <c r="B175" s="172"/>
      <c r="C175" s="104" t="s">
        <v>148</v>
      </c>
      <c r="D175" s="43"/>
      <c r="E175" s="44"/>
      <c r="F175" s="39"/>
      <c r="G175" s="100">
        <f t="shared" si="23"/>
        <v>0</v>
      </c>
      <c r="H175" s="45"/>
      <c r="I175" s="172"/>
    </row>
    <row r="176" spans="1:11" x14ac:dyDescent="0.2">
      <c r="A176" s="169"/>
      <c r="B176" s="172"/>
      <c r="C176" s="104" t="s">
        <v>149</v>
      </c>
      <c r="D176" s="43"/>
      <c r="E176" s="44"/>
      <c r="F176" s="39"/>
      <c r="G176" s="100">
        <f t="shared" si="23"/>
        <v>0</v>
      </c>
      <c r="H176" s="45"/>
      <c r="I176" s="172"/>
    </row>
    <row r="177" spans="1:9" x14ac:dyDescent="0.2">
      <c r="A177" s="169"/>
      <c r="B177" s="172"/>
      <c r="C177" s="45" t="s">
        <v>150</v>
      </c>
      <c r="D177" s="43"/>
      <c r="E177" s="44"/>
      <c r="F177" s="39"/>
      <c r="G177" s="100">
        <f t="shared" si="23"/>
        <v>0</v>
      </c>
      <c r="H177" s="45"/>
      <c r="I177" s="172"/>
    </row>
    <row r="178" spans="1:9" x14ac:dyDescent="0.2">
      <c r="A178" s="170"/>
      <c r="B178" s="173"/>
      <c r="C178" s="45" t="s">
        <v>150</v>
      </c>
      <c r="D178" s="43"/>
      <c r="E178" s="44"/>
      <c r="F178" s="39"/>
      <c r="G178" s="100">
        <f t="shared" si="23"/>
        <v>0</v>
      </c>
      <c r="H178" s="45"/>
      <c r="I178" s="173"/>
    </row>
    <row r="179" spans="1:9" ht="12.75" customHeight="1" x14ac:dyDescent="0.2">
      <c r="A179" s="168" t="s">
        <v>96</v>
      </c>
      <c r="B179" s="171" t="s">
        <v>144</v>
      </c>
      <c r="C179" s="103" t="s">
        <v>145</v>
      </c>
      <c r="D179" s="105"/>
      <c r="E179" s="106"/>
      <c r="F179" s="100"/>
      <c r="G179" s="98">
        <f>SUM(G180:G185)</f>
        <v>0</v>
      </c>
      <c r="H179" s="98">
        <f>ROUND(G179*$D$7,2)</f>
        <v>0</v>
      </c>
      <c r="I179" s="171"/>
    </row>
    <row r="180" spans="1:9" x14ac:dyDescent="0.2">
      <c r="A180" s="169"/>
      <c r="B180" s="172"/>
      <c r="C180" s="104" t="s">
        <v>146</v>
      </c>
      <c r="D180" s="43"/>
      <c r="E180" s="44"/>
      <c r="F180" s="39"/>
      <c r="G180" s="100">
        <f t="shared" ref="G180:G185" si="24">ROUND(E180*F180,2)</f>
        <v>0</v>
      </c>
      <c r="H180" s="45"/>
      <c r="I180" s="172"/>
    </row>
    <row r="181" spans="1:9" x14ac:dyDescent="0.2">
      <c r="A181" s="169"/>
      <c r="B181" s="172"/>
      <c r="C181" s="104" t="s">
        <v>147</v>
      </c>
      <c r="D181" s="43"/>
      <c r="E181" s="44"/>
      <c r="F181" s="39"/>
      <c r="G181" s="100">
        <f t="shared" si="24"/>
        <v>0</v>
      </c>
      <c r="H181" s="45"/>
      <c r="I181" s="172"/>
    </row>
    <row r="182" spans="1:9" x14ac:dyDescent="0.2">
      <c r="A182" s="169"/>
      <c r="B182" s="172"/>
      <c r="C182" s="104" t="s">
        <v>148</v>
      </c>
      <c r="D182" s="43"/>
      <c r="E182" s="44"/>
      <c r="F182" s="39"/>
      <c r="G182" s="100">
        <f t="shared" si="24"/>
        <v>0</v>
      </c>
      <c r="H182" s="45"/>
      <c r="I182" s="172"/>
    </row>
    <row r="183" spans="1:9" x14ac:dyDescent="0.2">
      <c r="A183" s="169"/>
      <c r="B183" s="172"/>
      <c r="C183" s="104" t="s">
        <v>149</v>
      </c>
      <c r="D183" s="43"/>
      <c r="E183" s="44"/>
      <c r="F183" s="39"/>
      <c r="G183" s="100">
        <f t="shared" si="24"/>
        <v>0</v>
      </c>
      <c r="H183" s="45"/>
      <c r="I183" s="172"/>
    </row>
    <row r="184" spans="1:9" x14ac:dyDescent="0.2">
      <c r="A184" s="169"/>
      <c r="B184" s="172"/>
      <c r="C184" s="45" t="s">
        <v>150</v>
      </c>
      <c r="D184" s="43"/>
      <c r="E184" s="44"/>
      <c r="F184" s="39"/>
      <c r="G184" s="100">
        <f t="shared" si="24"/>
        <v>0</v>
      </c>
      <c r="H184" s="45"/>
      <c r="I184" s="172"/>
    </row>
    <row r="185" spans="1:9" x14ac:dyDescent="0.2">
      <c r="A185" s="170"/>
      <c r="B185" s="173"/>
      <c r="C185" s="45" t="s">
        <v>150</v>
      </c>
      <c r="D185" s="43"/>
      <c r="E185" s="44"/>
      <c r="F185" s="39"/>
      <c r="G185" s="100">
        <f t="shared" si="24"/>
        <v>0</v>
      </c>
      <c r="H185" s="45"/>
      <c r="I185" s="173"/>
    </row>
    <row r="186" spans="1:9" ht="12.75" customHeight="1" x14ac:dyDescent="0.2">
      <c r="A186" s="168" t="s">
        <v>97</v>
      </c>
      <c r="B186" s="171" t="s">
        <v>144</v>
      </c>
      <c r="C186" s="103" t="s">
        <v>145</v>
      </c>
      <c r="D186" s="105"/>
      <c r="E186" s="106"/>
      <c r="F186" s="100"/>
      <c r="G186" s="98">
        <f>SUM(G187:G192)</f>
        <v>0</v>
      </c>
      <c r="H186" s="98">
        <f>ROUND(G186*$D$7,2)</f>
        <v>0</v>
      </c>
      <c r="I186" s="171"/>
    </row>
    <row r="187" spans="1:9" ht="12.75" customHeight="1" x14ac:dyDescent="0.2">
      <c r="A187" s="169"/>
      <c r="B187" s="172"/>
      <c r="C187" s="104" t="s">
        <v>146</v>
      </c>
      <c r="D187" s="43"/>
      <c r="E187" s="44"/>
      <c r="F187" s="39"/>
      <c r="G187" s="100">
        <f t="shared" ref="G187:G192" si="25">ROUND(E187*F187,2)</f>
        <v>0</v>
      </c>
      <c r="H187" s="45"/>
      <c r="I187" s="172"/>
    </row>
    <row r="188" spans="1:9" ht="12.75" customHeight="1" x14ac:dyDescent="0.2">
      <c r="A188" s="169"/>
      <c r="B188" s="172"/>
      <c r="C188" s="104" t="s">
        <v>147</v>
      </c>
      <c r="D188" s="43"/>
      <c r="E188" s="44"/>
      <c r="F188" s="39"/>
      <c r="G188" s="100">
        <f t="shared" si="25"/>
        <v>0</v>
      </c>
      <c r="H188" s="45"/>
      <c r="I188" s="172"/>
    </row>
    <row r="189" spans="1:9" ht="12.75" customHeight="1" x14ac:dyDescent="0.2">
      <c r="A189" s="169"/>
      <c r="B189" s="172"/>
      <c r="C189" s="104" t="s">
        <v>148</v>
      </c>
      <c r="D189" s="43"/>
      <c r="E189" s="44"/>
      <c r="F189" s="39"/>
      <c r="G189" s="100">
        <f t="shared" si="25"/>
        <v>0</v>
      </c>
      <c r="H189" s="45"/>
      <c r="I189" s="172"/>
    </row>
    <row r="190" spans="1:9" ht="12.75" customHeight="1" x14ac:dyDescent="0.2">
      <c r="A190" s="169"/>
      <c r="B190" s="172"/>
      <c r="C190" s="104" t="s">
        <v>149</v>
      </c>
      <c r="D190" s="43"/>
      <c r="E190" s="44"/>
      <c r="F190" s="39"/>
      <c r="G190" s="100">
        <f t="shared" si="25"/>
        <v>0</v>
      </c>
      <c r="H190" s="45"/>
      <c r="I190" s="172"/>
    </row>
    <row r="191" spans="1:9" ht="12.75" customHeight="1" x14ac:dyDescent="0.2">
      <c r="A191" s="169"/>
      <c r="B191" s="172"/>
      <c r="C191" s="45" t="s">
        <v>150</v>
      </c>
      <c r="D191" s="43"/>
      <c r="E191" s="44"/>
      <c r="F191" s="39"/>
      <c r="G191" s="100">
        <f t="shared" si="25"/>
        <v>0</v>
      </c>
      <c r="H191" s="45"/>
      <c r="I191" s="172"/>
    </row>
    <row r="192" spans="1:9" ht="12.75" customHeight="1" x14ac:dyDescent="0.2">
      <c r="A192" s="170"/>
      <c r="B192" s="173"/>
      <c r="C192" s="45" t="s">
        <v>150</v>
      </c>
      <c r="D192" s="43"/>
      <c r="E192" s="44"/>
      <c r="F192" s="39"/>
      <c r="G192" s="100">
        <f t="shared" si="25"/>
        <v>0</v>
      </c>
      <c r="H192" s="45"/>
      <c r="I192" s="173"/>
    </row>
    <row r="193" spans="1:9" ht="12.75" customHeight="1" x14ac:dyDescent="0.2">
      <c r="A193" s="168" t="s">
        <v>98</v>
      </c>
      <c r="B193" s="171" t="s">
        <v>144</v>
      </c>
      <c r="C193" s="103" t="s">
        <v>145</v>
      </c>
      <c r="D193" s="105"/>
      <c r="E193" s="106"/>
      <c r="F193" s="100"/>
      <c r="G193" s="98">
        <f>SUM(G194:G199)</f>
        <v>0</v>
      </c>
      <c r="H193" s="98">
        <f>ROUND(G193*$D$7,2)</f>
        <v>0</v>
      </c>
      <c r="I193" s="171"/>
    </row>
    <row r="194" spans="1:9" ht="12.75" customHeight="1" x14ac:dyDescent="0.2">
      <c r="A194" s="169"/>
      <c r="B194" s="172"/>
      <c r="C194" s="104" t="s">
        <v>146</v>
      </c>
      <c r="D194" s="43"/>
      <c r="E194" s="44"/>
      <c r="F194" s="39"/>
      <c r="G194" s="100">
        <f t="shared" ref="G194:G199" si="26">ROUND(E194*F194,2)</f>
        <v>0</v>
      </c>
      <c r="H194" s="45"/>
      <c r="I194" s="172"/>
    </row>
    <row r="195" spans="1:9" ht="12.75" customHeight="1" x14ac:dyDescent="0.2">
      <c r="A195" s="169"/>
      <c r="B195" s="172"/>
      <c r="C195" s="104" t="s">
        <v>147</v>
      </c>
      <c r="D195" s="43"/>
      <c r="E195" s="44"/>
      <c r="F195" s="39"/>
      <c r="G195" s="100">
        <f t="shared" si="26"/>
        <v>0</v>
      </c>
      <c r="H195" s="45"/>
      <c r="I195" s="172"/>
    </row>
    <row r="196" spans="1:9" ht="12.75" customHeight="1" x14ac:dyDescent="0.2">
      <c r="A196" s="169"/>
      <c r="B196" s="172"/>
      <c r="C196" s="104" t="s">
        <v>148</v>
      </c>
      <c r="D196" s="43"/>
      <c r="E196" s="44"/>
      <c r="F196" s="39"/>
      <c r="G196" s="100">
        <f t="shared" si="26"/>
        <v>0</v>
      </c>
      <c r="H196" s="45"/>
      <c r="I196" s="172"/>
    </row>
    <row r="197" spans="1:9" ht="12.75" customHeight="1" x14ac:dyDescent="0.2">
      <c r="A197" s="169"/>
      <c r="B197" s="172"/>
      <c r="C197" s="104" t="s">
        <v>149</v>
      </c>
      <c r="D197" s="43"/>
      <c r="E197" s="44"/>
      <c r="F197" s="39"/>
      <c r="G197" s="100">
        <f t="shared" si="26"/>
        <v>0</v>
      </c>
      <c r="H197" s="45"/>
      <c r="I197" s="172"/>
    </row>
    <row r="198" spans="1:9" ht="12.75" customHeight="1" x14ac:dyDescent="0.2">
      <c r="A198" s="169"/>
      <c r="B198" s="172"/>
      <c r="C198" s="45" t="s">
        <v>150</v>
      </c>
      <c r="D198" s="43"/>
      <c r="E198" s="44"/>
      <c r="F198" s="39"/>
      <c r="G198" s="100">
        <f t="shared" si="26"/>
        <v>0</v>
      </c>
      <c r="H198" s="45"/>
      <c r="I198" s="172"/>
    </row>
    <row r="199" spans="1:9" ht="12.75" customHeight="1" x14ac:dyDescent="0.2">
      <c r="A199" s="170"/>
      <c r="B199" s="173"/>
      <c r="C199" s="45" t="s">
        <v>150</v>
      </c>
      <c r="D199" s="43"/>
      <c r="E199" s="44"/>
      <c r="F199" s="39"/>
      <c r="G199" s="100">
        <f t="shared" si="26"/>
        <v>0</v>
      </c>
      <c r="H199" s="45"/>
      <c r="I199" s="173"/>
    </row>
    <row r="200" spans="1:9" ht="12.75" customHeight="1" x14ac:dyDescent="0.2">
      <c r="A200" s="168" t="s">
        <v>200</v>
      </c>
      <c r="B200" s="171" t="s">
        <v>144</v>
      </c>
      <c r="C200" s="103" t="s">
        <v>145</v>
      </c>
      <c r="D200" s="105"/>
      <c r="E200" s="106"/>
      <c r="F200" s="100"/>
      <c r="G200" s="98">
        <f>SUM(G201:G206)</f>
        <v>0</v>
      </c>
      <c r="H200" s="98">
        <f>ROUND(G200*$D$7,2)</f>
        <v>0</v>
      </c>
      <c r="I200" s="171"/>
    </row>
    <row r="201" spans="1:9" ht="12.75" customHeight="1" x14ac:dyDescent="0.2">
      <c r="A201" s="169"/>
      <c r="B201" s="172"/>
      <c r="C201" s="104" t="s">
        <v>146</v>
      </c>
      <c r="D201" s="43"/>
      <c r="E201" s="44"/>
      <c r="F201" s="39"/>
      <c r="G201" s="100">
        <f t="shared" ref="G201:G206" si="27">ROUND(E201*F201,2)</f>
        <v>0</v>
      </c>
      <c r="H201" s="45"/>
      <c r="I201" s="172"/>
    </row>
    <row r="202" spans="1:9" ht="12.75" customHeight="1" x14ac:dyDescent="0.2">
      <c r="A202" s="169"/>
      <c r="B202" s="172"/>
      <c r="C202" s="104" t="s">
        <v>147</v>
      </c>
      <c r="D202" s="43"/>
      <c r="E202" s="44"/>
      <c r="F202" s="39"/>
      <c r="G202" s="100">
        <f t="shared" si="27"/>
        <v>0</v>
      </c>
      <c r="H202" s="45"/>
      <c r="I202" s="172"/>
    </row>
    <row r="203" spans="1:9" ht="12.75" customHeight="1" x14ac:dyDescent="0.2">
      <c r="A203" s="169"/>
      <c r="B203" s="172"/>
      <c r="C203" s="104" t="s">
        <v>148</v>
      </c>
      <c r="D203" s="43"/>
      <c r="E203" s="44"/>
      <c r="F203" s="39"/>
      <c r="G203" s="100">
        <f t="shared" si="27"/>
        <v>0</v>
      </c>
      <c r="H203" s="45"/>
      <c r="I203" s="172"/>
    </row>
    <row r="204" spans="1:9" ht="12.75" customHeight="1" x14ac:dyDescent="0.2">
      <c r="A204" s="169"/>
      <c r="B204" s="172"/>
      <c r="C204" s="104" t="s">
        <v>149</v>
      </c>
      <c r="D204" s="43"/>
      <c r="E204" s="44"/>
      <c r="F204" s="39"/>
      <c r="G204" s="100">
        <f t="shared" si="27"/>
        <v>0</v>
      </c>
      <c r="H204" s="45"/>
      <c r="I204" s="172"/>
    </row>
    <row r="205" spans="1:9" ht="12.75" customHeight="1" x14ac:dyDescent="0.2">
      <c r="A205" s="169"/>
      <c r="B205" s="172"/>
      <c r="C205" s="45" t="s">
        <v>150</v>
      </c>
      <c r="D205" s="43"/>
      <c r="E205" s="44"/>
      <c r="F205" s="39"/>
      <c r="G205" s="100">
        <f t="shared" si="27"/>
        <v>0</v>
      </c>
      <c r="H205" s="45"/>
      <c r="I205" s="172"/>
    </row>
    <row r="206" spans="1:9" ht="12.75" customHeight="1" x14ac:dyDescent="0.2">
      <c r="A206" s="170"/>
      <c r="B206" s="173"/>
      <c r="C206" s="45" t="s">
        <v>150</v>
      </c>
      <c r="D206" s="43"/>
      <c r="E206" s="44"/>
      <c r="F206" s="39"/>
      <c r="G206" s="100">
        <f t="shared" si="27"/>
        <v>0</v>
      </c>
      <c r="H206" s="45"/>
      <c r="I206" s="173"/>
    </row>
    <row r="207" spans="1:9" ht="12.75" customHeight="1" x14ac:dyDescent="0.2">
      <c r="A207" s="168" t="s">
        <v>201</v>
      </c>
      <c r="B207" s="171" t="s">
        <v>144</v>
      </c>
      <c r="C207" s="103" t="s">
        <v>145</v>
      </c>
      <c r="D207" s="105"/>
      <c r="E207" s="106"/>
      <c r="F207" s="100"/>
      <c r="G207" s="98">
        <f>SUM(G208:G213)</f>
        <v>0</v>
      </c>
      <c r="H207" s="98">
        <f>ROUND(G207*$D$7,2)</f>
        <v>0</v>
      </c>
      <c r="I207" s="171"/>
    </row>
    <row r="208" spans="1:9" ht="12.75" customHeight="1" x14ac:dyDescent="0.2">
      <c r="A208" s="169"/>
      <c r="B208" s="172"/>
      <c r="C208" s="104" t="s">
        <v>146</v>
      </c>
      <c r="D208" s="43"/>
      <c r="E208" s="44"/>
      <c r="F208" s="39"/>
      <c r="G208" s="100">
        <f t="shared" ref="G208:G213" si="28">ROUND(E208*F208,2)</f>
        <v>0</v>
      </c>
      <c r="H208" s="45"/>
      <c r="I208" s="172"/>
    </row>
    <row r="209" spans="1:9" ht="12.75" customHeight="1" x14ac:dyDescent="0.2">
      <c r="A209" s="169"/>
      <c r="B209" s="172"/>
      <c r="C209" s="104" t="s">
        <v>147</v>
      </c>
      <c r="D209" s="43"/>
      <c r="E209" s="44"/>
      <c r="F209" s="39"/>
      <c r="G209" s="100">
        <f t="shared" si="28"/>
        <v>0</v>
      </c>
      <c r="H209" s="45"/>
      <c r="I209" s="172"/>
    </row>
    <row r="210" spans="1:9" ht="12.75" customHeight="1" x14ac:dyDescent="0.2">
      <c r="A210" s="169"/>
      <c r="B210" s="172"/>
      <c r="C210" s="104" t="s">
        <v>148</v>
      </c>
      <c r="D210" s="43"/>
      <c r="E210" s="44"/>
      <c r="F210" s="39"/>
      <c r="G210" s="100">
        <f t="shared" si="28"/>
        <v>0</v>
      </c>
      <c r="H210" s="45"/>
      <c r="I210" s="172"/>
    </row>
    <row r="211" spans="1:9" ht="12.75" customHeight="1" x14ac:dyDescent="0.2">
      <c r="A211" s="169"/>
      <c r="B211" s="172"/>
      <c r="C211" s="104" t="s">
        <v>149</v>
      </c>
      <c r="D211" s="43"/>
      <c r="E211" s="44"/>
      <c r="F211" s="39"/>
      <c r="G211" s="100">
        <f t="shared" si="28"/>
        <v>0</v>
      </c>
      <c r="H211" s="45"/>
      <c r="I211" s="172"/>
    </row>
    <row r="212" spans="1:9" ht="12.75" customHeight="1" x14ac:dyDescent="0.2">
      <c r="A212" s="169"/>
      <c r="B212" s="172"/>
      <c r="C212" s="45" t="s">
        <v>150</v>
      </c>
      <c r="D212" s="43"/>
      <c r="E212" s="44"/>
      <c r="F212" s="39"/>
      <c r="G212" s="100">
        <f t="shared" si="28"/>
        <v>0</v>
      </c>
      <c r="H212" s="45"/>
      <c r="I212" s="172"/>
    </row>
    <row r="213" spans="1:9" ht="12.75" customHeight="1" x14ac:dyDescent="0.2">
      <c r="A213" s="170"/>
      <c r="B213" s="173"/>
      <c r="C213" s="45" t="s">
        <v>150</v>
      </c>
      <c r="D213" s="43"/>
      <c r="E213" s="44"/>
      <c r="F213" s="39"/>
      <c r="G213" s="100">
        <f t="shared" si="28"/>
        <v>0</v>
      </c>
      <c r="H213" s="45"/>
      <c r="I213" s="173"/>
    </row>
    <row r="214" spans="1:9" ht="12.75" customHeight="1" x14ac:dyDescent="0.2">
      <c r="A214" s="168" t="s">
        <v>202</v>
      </c>
      <c r="B214" s="171" t="s">
        <v>144</v>
      </c>
      <c r="C214" s="103" t="s">
        <v>145</v>
      </c>
      <c r="D214" s="105"/>
      <c r="E214" s="106"/>
      <c r="F214" s="100"/>
      <c r="G214" s="98">
        <f>SUM(G215:G220)</f>
        <v>0</v>
      </c>
      <c r="H214" s="98">
        <f>ROUND(G214*$D$7,2)</f>
        <v>0</v>
      </c>
      <c r="I214" s="171"/>
    </row>
    <row r="215" spans="1:9" ht="12.75" customHeight="1" x14ac:dyDescent="0.2">
      <c r="A215" s="169"/>
      <c r="B215" s="172"/>
      <c r="C215" s="104" t="s">
        <v>146</v>
      </c>
      <c r="D215" s="43"/>
      <c r="E215" s="44"/>
      <c r="F215" s="39"/>
      <c r="G215" s="100">
        <f t="shared" ref="G215:G220" si="29">ROUND(E215*F215,2)</f>
        <v>0</v>
      </c>
      <c r="H215" s="45"/>
      <c r="I215" s="172"/>
    </row>
    <row r="216" spans="1:9" ht="12.75" customHeight="1" x14ac:dyDescent="0.2">
      <c r="A216" s="169"/>
      <c r="B216" s="172"/>
      <c r="C216" s="104" t="s">
        <v>147</v>
      </c>
      <c r="D216" s="43"/>
      <c r="E216" s="44"/>
      <c r="F216" s="39"/>
      <c r="G216" s="100">
        <f t="shared" si="29"/>
        <v>0</v>
      </c>
      <c r="H216" s="45"/>
      <c r="I216" s="172"/>
    </row>
    <row r="217" spans="1:9" ht="12.75" customHeight="1" x14ac:dyDescent="0.2">
      <c r="A217" s="169"/>
      <c r="B217" s="172"/>
      <c r="C217" s="104" t="s">
        <v>148</v>
      </c>
      <c r="D217" s="43"/>
      <c r="E217" s="44"/>
      <c r="F217" s="39"/>
      <c r="G217" s="100">
        <f t="shared" si="29"/>
        <v>0</v>
      </c>
      <c r="H217" s="45"/>
      <c r="I217" s="172"/>
    </row>
    <row r="218" spans="1:9" ht="12.75" customHeight="1" x14ac:dyDescent="0.2">
      <c r="A218" s="169"/>
      <c r="B218" s="172"/>
      <c r="C218" s="104" t="s">
        <v>149</v>
      </c>
      <c r="D218" s="43"/>
      <c r="E218" s="44"/>
      <c r="F218" s="39"/>
      <c r="G218" s="100">
        <f t="shared" si="29"/>
        <v>0</v>
      </c>
      <c r="H218" s="45"/>
      <c r="I218" s="172"/>
    </row>
    <row r="219" spans="1:9" ht="12.75" customHeight="1" x14ac:dyDescent="0.2">
      <c r="A219" s="169"/>
      <c r="B219" s="172"/>
      <c r="C219" s="45" t="s">
        <v>150</v>
      </c>
      <c r="D219" s="43"/>
      <c r="E219" s="44"/>
      <c r="F219" s="39"/>
      <c r="G219" s="100">
        <f t="shared" si="29"/>
        <v>0</v>
      </c>
      <c r="H219" s="45"/>
      <c r="I219" s="172"/>
    </row>
    <row r="220" spans="1:9" ht="12.75" customHeight="1" x14ac:dyDescent="0.2">
      <c r="A220" s="170"/>
      <c r="B220" s="173"/>
      <c r="C220" s="45" t="s">
        <v>150</v>
      </c>
      <c r="D220" s="43"/>
      <c r="E220" s="44"/>
      <c r="F220" s="39"/>
      <c r="G220" s="100">
        <f t="shared" si="29"/>
        <v>0</v>
      </c>
      <c r="H220" s="45"/>
      <c r="I220" s="173"/>
    </row>
    <row r="221" spans="1:9" ht="12.75" customHeight="1" x14ac:dyDescent="0.2">
      <c r="A221" s="168" t="s">
        <v>203</v>
      </c>
      <c r="B221" s="171" t="s">
        <v>144</v>
      </c>
      <c r="C221" s="103" t="s">
        <v>145</v>
      </c>
      <c r="D221" s="105"/>
      <c r="E221" s="106"/>
      <c r="F221" s="100"/>
      <c r="G221" s="98">
        <f>SUM(G222:G227)</f>
        <v>0</v>
      </c>
      <c r="H221" s="98">
        <f>ROUND(G221*$D$7,2)</f>
        <v>0</v>
      </c>
      <c r="I221" s="171"/>
    </row>
    <row r="222" spans="1:9" ht="12.75" customHeight="1" x14ac:dyDescent="0.2">
      <c r="A222" s="169"/>
      <c r="B222" s="172"/>
      <c r="C222" s="104" t="s">
        <v>146</v>
      </c>
      <c r="D222" s="43"/>
      <c r="E222" s="44"/>
      <c r="F222" s="39"/>
      <c r="G222" s="100">
        <f t="shared" ref="G222:G227" si="30">ROUND(E222*F222,2)</f>
        <v>0</v>
      </c>
      <c r="H222" s="45"/>
      <c r="I222" s="172"/>
    </row>
    <row r="223" spans="1:9" ht="12.75" customHeight="1" x14ac:dyDescent="0.2">
      <c r="A223" s="169"/>
      <c r="B223" s="172"/>
      <c r="C223" s="104" t="s">
        <v>147</v>
      </c>
      <c r="D223" s="43"/>
      <c r="E223" s="44"/>
      <c r="F223" s="39"/>
      <c r="G223" s="100">
        <f t="shared" si="30"/>
        <v>0</v>
      </c>
      <c r="H223" s="45"/>
      <c r="I223" s="172"/>
    </row>
    <row r="224" spans="1:9" ht="12.75" customHeight="1" x14ac:dyDescent="0.2">
      <c r="A224" s="169"/>
      <c r="B224" s="172"/>
      <c r="C224" s="104" t="s">
        <v>148</v>
      </c>
      <c r="D224" s="43"/>
      <c r="E224" s="44"/>
      <c r="F224" s="39"/>
      <c r="G224" s="100">
        <f t="shared" si="30"/>
        <v>0</v>
      </c>
      <c r="H224" s="45"/>
      <c r="I224" s="172"/>
    </row>
    <row r="225" spans="1:12" ht="12.75" customHeight="1" x14ac:dyDescent="0.2">
      <c r="A225" s="169"/>
      <c r="B225" s="172"/>
      <c r="C225" s="104" t="s">
        <v>149</v>
      </c>
      <c r="D225" s="43"/>
      <c r="E225" s="44"/>
      <c r="F225" s="39"/>
      <c r="G225" s="100">
        <f t="shared" si="30"/>
        <v>0</v>
      </c>
      <c r="H225" s="45"/>
      <c r="I225" s="172"/>
    </row>
    <row r="226" spans="1:12" ht="12.75" customHeight="1" x14ac:dyDescent="0.2">
      <c r="A226" s="169"/>
      <c r="B226" s="172"/>
      <c r="C226" s="45" t="s">
        <v>150</v>
      </c>
      <c r="D226" s="43"/>
      <c r="E226" s="44"/>
      <c r="F226" s="39"/>
      <c r="G226" s="100">
        <f t="shared" si="30"/>
        <v>0</v>
      </c>
      <c r="H226" s="45"/>
      <c r="I226" s="172"/>
    </row>
    <row r="227" spans="1:12" ht="12.75" customHeight="1" x14ac:dyDescent="0.2">
      <c r="A227" s="170"/>
      <c r="B227" s="173"/>
      <c r="C227" s="45" t="s">
        <v>150</v>
      </c>
      <c r="D227" s="43"/>
      <c r="E227" s="44"/>
      <c r="F227" s="39"/>
      <c r="G227" s="100">
        <f t="shared" si="30"/>
        <v>0</v>
      </c>
      <c r="H227" s="45"/>
      <c r="I227" s="173"/>
    </row>
    <row r="228" spans="1:12" ht="12.75" customHeight="1" x14ac:dyDescent="0.2">
      <c r="A228" s="168" t="s">
        <v>204</v>
      </c>
      <c r="B228" s="171" t="s">
        <v>144</v>
      </c>
      <c r="C228" s="103" t="s">
        <v>145</v>
      </c>
      <c r="D228" s="105"/>
      <c r="E228" s="106"/>
      <c r="F228" s="100"/>
      <c r="G228" s="98">
        <f>SUM(G229:G234)</f>
        <v>0</v>
      </c>
      <c r="H228" s="98">
        <f>ROUND(G228*$D$7,2)</f>
        <v>0</v>
      </c>
      <c r="I228" s="171"/>
    </row>
    <row r="229" spans="1:12" ht="12.75" customHeight="1" x14ac:dyDescent="0.2">
      <c r="A229" s="169"/>
      <c r="B229" s="172"/>
      <c r="C229" s="104" t="s">
        <v>146</v>
      </c>
      <c r="D229" s="43"/>
      <c r="E229" s="44"/>
      <c r="F229" s="39"/>
      <c r="G229" s="100">
        <f t="shared" ref="G229:G234" si="31">ROUND(E229*F229,2)</f>
        <v>0</v>
      </c>
      <c r="H229" s="45"/>
      <c r="I229" s="172"/>
    </row>
    <row r="230" spans="1:12" ht="12.75" customHeight="1" x14ac:dyDescent="0.2">
      <c r="A230" s="169"/>
      <c r="B230" s="172"/>
      <c r="C230" s="104" t="s">
        <v>147</v>
      </c>
      <c r="D230" s="43"/>
      <c r="E230" s="44"/>
      <c r="F230" s="39"/>
      <c r="G230" s="100">
        <f t="shared" si="31"/>
        <v>0</v>
      </c>
      <c r="H230" s="45"/>
      <c r="I230" s="172"/>
    </row>
    <row r="231" spans="1:12" ht="12.75" customHeight="1" x14ac:dyDescent="0.2">
      <c r="A231" s="169"/>
      <c r="B231" s="172"/>
      <c r="C231" s="104" t="s">
        <v>148</v>
      </c>
      <c r="D231" s="43"/>
      <c r="E231" s="44"/>
      <c r="F231" s="39"/>
      <c r="G231" s="100">
        <f t="shared" si="31"/>
        <v>0</v>
      </c>
      <c r="H231" s="45"/>
      <c r="I231" s="172"/>
    </row>
    <row r="232" spans="1:12" x14ac:dyDescent="0.2">
      <c r="A232" s="169"/>
      <c r="B232" s="172"/>
      <c r="C232" s="104" t="s">
        <v>149</v>
      </c>
      <c r="D232" s="43"/>
      <c r="E232" s="44"/>
      <c r="F232" s="39"/>
      <c r="G232" s="100">
        <f t="shared" si="31"/>
        <v>0</v>
      </c>
      <c r="H232" s="45"/>
      <c r="I232" s="172"/>
    </row>
    <row r="233" spans="1:12" x14ac:dyDescent="0.2">
      <c r="A233" s="169"/>
      <c r="B233" s="172"/>
      <c r="C233" s="45" t="s">
        <v>150</v>
      </c>
      <c r="D233" s="43"/>
      <c r="E233" s="44"/>
      <c r="F233" s="39"/>
      <c r="G233" s="100">
        <f t="shared" si="31"/>
        <v>0</v>
      </c>
      <c r="H233" s="45"/>
      <c r="I233" s="172"/>
    </row>
    <row r="234" spans="1:12" x14ac:dyDescent="0.2">
      <c r="A234" s="170"/>
      <c r="B234" s="173"/>
      <c r="C234" s="45" t="s">
        <v>150</v>
      </c>
      <c r="D234" s="43"/>
      <c r="E234" s="44"/>
      <c r="F234" s="39"/>
      <c r="G234" s="100">
        <f t="shared" si="31"/>
        <v>0</v>
      </c>
      <c r="H234" s="45"/>
      <c r="I234" s="173"/>
    </row>
    <row r="235" spans="1:12" ht="26.25" customHeight="1" x14ac:dyDescent="0.2">
      <c r="A235" s="34" t="s">
        <v>99</v>
      </c>
      <c r="B235" s="137" t="s">
        <v>81</v>
      </c>
      <c r="C235" s="137"/>
      <c r="D235" s="137"/>
      <c r="E235" s="137"/>
      <c r="F235" s="137"/>
      <c r="G235" s="97">
        <f>SUM(G236:G252)</f>
        <v>0</v>
      </c>
      <c r="H235" s="97">
        <f>SUM(H236:H252)</f>
        <v>0</v>
      </c>
      <c r="I235" s="41"/>
      <c r="J235" s="28"/>
      <c r="K235" s="37" t="s">
        <v>143</v>
      </c>
      <c r="L235" s="37" t="s">
        <v>138</v>
      </c>
    </row>
    <row r="236" spans="1:12" x14ac:dyDescent="0.2">
      <c r="A236" s="29" t="s">
        <v>100</v>
      </c>
      <c r="B236" s="135" t="s">
        <v>72</v>
      </c>
      <c r="C236" s="135"/>
      <c r="D236" s="102" t="s">
        <v>120</v>
      </c>
      <c r="E236" s="46"/>
      <c r="F236" s="96">
        <f>K236*L236</f>
        <v>0</v>
      </c>
      <c r="G236" s="96">
        <f t="shared" si="0"/>
        <v>0</v>
      </c>
      <c r="H236" s="96">
        <f>ROUND(G236*$D$7,2)</f>
        <v>0</v>
      </c>
      <c r="I236" s="33"/>
      <c r="J236" s="28"/>
      <c r="K236" s="39"/>
      <c r="L236" s="39"/>
    </row>
    <row r="237" spans="1:12" x14ac:dyDescent="0.2">
      <c r="A237" s="29" t="s">
        <v>101</v>
      </c>
      <c r="B237" s="135" t="s">
        <v>72</v>
      </c>
      <c r="C237" s="135"/>
      <c r="D237" s="102" t="s">
        <v>120</v>
      </c>
      <c r="E237" s="46"/>
      <c r="F237" s="96">
        <f t="shared" ref="F237:F252" si="32">K237*L237</f>
        <v>0</v>
      </c>
      <c r="G237" s="96">
        <f t="shared" si="0"/>
        <v>0</v>
      </c>
      <c r="H237" s="96">
        <f t="shared" ref="H237:H252" si="33">ROUND(G237*$D$7,2)</f>
        <v>0</v>
      </c>
      <c r="I237" s="33"/>
      <c r="J237" s="28"/>
      <c r="K237" s="39"/>
      <c r="L237" s="39"/>
    </row>
    <row r="238" spans="1:12" x14ac:dyDescent="0.2">
      <c r="A238" s="29" t="s">
        <v>102</v>
      </c>
      <c r="B238" s="135" t="s">
        <v>72</v>
      </c>
      <c r="C238" s="135"/>
      <c r="D238" s="102" t="s">
        <v>120</v>
      </c>
      <c r="E238" s="46"/>
      <c r="F238" s="96">
        <f t="shared" si="32"/>
        <v>0</v>
      </c>
      <c r="G238" s="96">
        <f t="shared" si="0"/>
        <v>0</v>
      </c>
      <c r="H238" s="96">
        <f t="shared" si="33"/>
        <v>0</v>
      </c>
      <c r="I238" s="33"/>
      <c r="J238" s="28"/>
      <c r="K238" s="39"/>
      <c r="L238" s="39"/>
    </row>
    <row r="239" spans="1:12" x14ac:dyDescent="0.2">
      <c r="A239" s="29" t="s">
        <v>103</v>
      </c>
      <c r="B239" s="135" t="s">
        <v>72</v>
      </c>
      <c r="C239" s="135"/>
      <c r="D239" s="102" t="s">
        <v>120</v>
      </c>
      <c r="E239" s="46"/>
      <c r="F239" s="96">
        <f t="shared" si="32"/>
        <v>0</v>
      </c>
      <c r="G239" s="96">
        <f t="shared" si="0"/>
        <v>0</v>
      </c>
      <c r="H239" s="96">
        <f t="shared" si="33"/>
        <v>0</v>
      </c>
      <c r="I239" s="33"/>
      <c r="J239" s="28"/>
      <c r="K239" s="39"/>
      <c r="L239" s="39"/>
    </row>
    <row r="240" spans="1:12" x14ac:dyDescent="0.2">
      <c r="A240" s="29" t="s">
        <v>104</v>
      </c>
      <c r="B240" s="135" t="s">
        <v>72</v>
      </c>
      <c r="C240" s="135"/>
      <c r="D240" s="102" t="s">
        <v>120</v>
      </c>
      <c r="E240" s="46"/>
      <c r="F240" s="96">
        <f t="shared" si="32"/>
        <v>0</v>
      </c>
      <c r="G240" s="96">
        <f t="shared" si="0"/>
        <v>0</v>
      </c>
      <c r="H240" s="96">
        <f t="shared" si="33"/>
        <v>0</v>
      </c>
      <c r="I240" s="33"/>
      <c r="J240" s="28"/>
      <c r="K240" s="39"/>
      <c r="L240" s="39"/>
    </row>
    <row r="241" spans="1:12" x14ac:dyDescent="0.2">
      <c r="A241" s="29" t="s">
        <v>251</v>
      </c>
      <c r="B241" s="135" t="s">
        <v>72</v>
      </c>
      <c r="C241" s="135"/>
      <c r="D241" s="102" t="s">
        <v>120</v>
      </c>
      <c r="E241" s="46"/>
      <c r="F241" s="96">
        <f t="shared" si="32"/>
        <v>0</v>
      </c>
      <c r="G241" s="96">
        <f t="shared" si="0"/>
        <v>0</v>
      </c>
      <c r="H241" s="96">
        <f t="shared" si="33"/>
        <v>0</v>
      </c>
      <c r="I241" s="33"/>
      <c r="J241" s="28"/>
      <c r="K241" s="39"/>
      <c r="L241" s="39"/>
    </row>
    <row r="242" spans="1:12" x14ac:dyDescent="0.2">
      <c r="A242" s="29" t="s">
        <v>252</v>
      </c>
      <c r="B242" s="135" t="s">
        <v>72</v>
      </c>
      <c r="C242" s="135"/>
      <c r="D242" s="102" t="s">
        <v>120</v>
      </c>
      <c r="E242" s="46"/>
      <c r="F242" s="96">
        <f t="shared" si="32"/>
        <v>0</v>
      </c>
      <c r="G242" s="96">
        <f t="shared" si="0"/>
        <v>0</v>
      </c>
      <c r="H242" s="96">
        <f t="shared" si="33"/>
        <v>0</v>
      </c>
      <c r="I242" s="33"/>
      <c r="J242" s="28"/>
      <c r="K242" s="39"/>
      <c r="L242" s="39"/>
    </row>
    <row r="243" spans="1:12" x14ac:dyDescent="0.2">
      <c r="A243" s="29" t="s">
        <v>253</v>
      </c>
      <c r="B243" s="135" t="s">
        <v>72</v>
      </c>
      <c r="C243" s="135"/>
      <c r="D243" s="102" t="s">
        <v>120</v>
      </c>
      <c r="E243" s="46"/>
      <c r="F243" s="96">
        <f t="shared" si="32"/>
        <v>0</v>
      </c>
      <c r="G243" s="96">
        <f t="shared" si="0"/>
        <v>0</v>
      </c>
      <c r="H243" s="96">
        <f t="shared" si="33"/>
        <v>0</v>
      </c>
      <c r="I243" s="33"/>
      <c r="J243" s="28"/>
      <c r="K243" s="39"/>
      <c r="L243" s="39"/>
    </row>
    <row r="244" spans="1:12" x14ac:dyDescent="0.2">
      <c r="A244" s="29" t="s">
        <v>254</v>
      </c>
      <c r="B244" s="135" t="s">
        <v>72</v>
      </c>
      <c r="C244" s="135"/>
      <c r="D244" s="102" t="s">
        <v>120</v>
      </c>
      <c r="E244" s="46"/>
      <c r="F244" s="96">
        <f t="shared" si="32"/>
        <v>0</v>
      </c>
      <c r="G244" s="96">
        <f t="shared" si="0"/>
        <v>0</v>
      </c>
      <c r="H244" s="96">
        <f t="shared" si="33"/>
        <v>0</v>
      </c>
      <c r="I244" s="33"/>
      <c r="J244" s="28"/>
      <c r="K244" s="39"/>
      <c r="L244" s="39"/>
    </row>
    <row r="245" spans="1:12" x14ac:dyDescent="0.2">
      <c r="A245" s="29" t="s">
        <v>255</v>
      </c>
      <c r="B245" s="135" t="s">
        <v>72</v>
      </c>
      <c r="C245" s="135"/>
      <c r="D245" s="102" t="s">
        <v>120</v>
      </c>
      <c r="E245" s="46"/>
      <c r="F245" s="96">
        <f t="shared" si="32"/>
        <v>0</v>
      </c>
      <c r="G245" s="96">
        <f t="shared" si="0"/>
        <v>0</v>
      </c>
      <c r="H245" s="96">
        <f t="shared" si="33"/>
        <v>0</v>
      </c>
      <c r="I245" s="33"/>
      <c r="J245" s="28"/>
      <c r="K245" s="39"/>
      <c r="L245" s="39"/>
    </row>
    <row r="246" spans="1:12" x14ac:dyDescent="0.2">
      <c r="A246" s="29" t="s">
        <v>256</v>
      </c>
      <c r="B246" s="135" t="s">
        <v>72</v>
      </c>
      <c r="C246" s="135"/>
      <c r="D246" s="102" t="s">
        <v>120</v>
      </c>
      <c r="E246" s="46"/>
      <c r="F246" s="96">
        <f t="shared" si="32"/>
        <v>0</v>
      </c>
      <c r="G246" s="96">
        <f t="shared" si="0"/>
        <v>0</v>
      </c>
      <c r="H246" s="96">
        <f t="shared" si="33"/>
        <v>0</v>
      </c>
      <c r="I246" s="33"/>
      <c r="J246" s="28"/>
      <c r="K246" s="39"/>
      <c r="L246" s="39"/>
    </row>
    <row r="247" spans="1:12" x14ac:dyDescent="0.2">
      <c r="A247" s="29" t="s">
        <v>257</v>
      </c>
      <c r="B247" s="135" t="s">
        <v>72</v>
      </c>
      <c r="C247" s="135"/>
      <c r="D247" s="102" t="s">
        <v>120</v>
      </c>
      <c r="E247" s="46"/>
      <c r="F247" s="96">
        <f t="shared" si="32"/>
        <v>0</v>
      </c>
      <c r="G247" s="96">
        <f t="shared" si="0"/>
        <v>0</v>
      </c>
      <c r="H247" s="96">
        <f t="shared" si="33"/>
        <v>0</v>
      </c>
      <c r="I247" s="33"/>
      <c r="J247" s="28"/>
      <c r="K247" s="39"/>
      <c r="L247" s="39"/>
    </row>
    <row r="248" spans="1:12" x14ac:dyDescent="0.2">
      <c r="A248" s="29" t="s">
        <v>258</v>
      </c>
      <c r="B248" s="135" t="s">
        <v>72</v>
      </c>
      <c r="C248" s="135"/>
      <c r="D248" s="102" t="s">
        <v>120</v>
      </c>
      <c r="E248" s="46"/>
      <c r="F248" s="96">
        <f t="shared" si="32"/>
        <v>0</v>
      </c>
      <c r="G248" s="96">
        <f t="shared" si="0"/>
        <v>0</v>
      </c>
      <c r="H248" s="96">
        <f t="shared" si="33"/>
        <v>0</v>
      </c>
      <c r="I248" s="33"/>
      <c r="J248" s="28"/>
      <c r="K248" s="39"/>
      <c r="L248" s="39"/>
    </row>
    <row r="249" spans="1:12" x14ac:dyDescent="0.2">
      <c r="A249" s="29" t="s">
        <v>259</v>
      </c>
      <c r="B249" s="135" t="s">
        <v>72</v>
      </c>
      <c r="C249" s="135"/>
      <c r="D249" s="102" t="s">
        <v>120</v>
      </c>
      <c r="E249" s="46"/>
      <c r="F249" s="96">
        <f t="shared" si="32"/>
        <v>0</v>
      </c>
      <c r="G249" s="96">
        <f t="shared" si="0"/>
        <v>0</v>
      </c>
      <c r="H249" s="96">
        <f t="shared" si="33"/>
        <v>0</v>
      </c>
      <c r="I249" s="33"/>
      <c r="J249" s="28"/>
      <c r="K249" s="39"/>
      <c r="L249" s="39"/>
    </row>
    <row r="250" spans="1:12" x14ac:dyDescent="0.2">
      <c r="A250" s="29" t="s">
        <v>260</v>
      </c>
      <c r="B250" s="135" t="s">
        <v>72</v>
      </c>
      <c r="C250" s="135"/>
      <c r="D250" s="102" t="s">
        <v>120</v>
      </c>
      <c r="E250" s="46"/>
      <c r="F250" s="96">
        <f t="shared" si="32"/>
        <v>0</v>
      </c>
      <c r="G250" s="96">
        <f t="shared" si="0"/>
        <v>0</v>
      </c>
      <c r="H250" s="96">
        <f t="shared" si="33"/>
        <v>0</v>
      </c>
      <c r="I250" s="33"/>
      <c r="J250" s="28"/>
      <c r="K250" s="39"/>
      <c r="L250" s="39"/>
    </row>
    <row r="251" spans="1:12" x14ac:dyDescent="0.2">
      <c r="A251" s="29" t="s">
        <v>261</v>
      </c>
      <c r="B251" s="135" t="s">
        <v>72</v>
      </c>
      <c r="C251" s="135"/>
      <c r="D251" s="102" t="s">
        <v>120</v>
      </c>
      <c r="E251" s="46"/>
      <c r="F251" s="96">
        <f t="shared" si="32"/>
        <v>0</v>
      </c>
      <c r="G251" s="96">
        <f t="shared" si="0"/>
        <v>0</v>
      </c>
      <c r="H251" s="96">
        <f t="shared" si="33"/>
        <v>0</v>
      </c>
      <c r="I251" s="33"/>
      <c r="J251" s="28"/>
      <c r="K251" s="39"/>
      <c r="L251" s="39"/>
    </row>
    <row r="252" spans="1:12" x14ac:dyDescent="0.2">
      <c r="A252" s="29" t="s">
        <v>262</v>
      </c>
      <c r="B252" s="135" t="s">
        <v>72</v>
      </c>
      <c r="C252" s="135"/>
      <c r="D252" s="102" t="s">
        <v>120</v>
      </c>
      <c r="E252" s="46"/>
      <c r="F252" s="96">
        <f t="shared" si="32"/>
        <v>0</v>
      </c>
      <c r="G252" s="96">
        <f t="shared" si="0"/>
        <v>0</v>
      </c>
      <c r="H252" s="96">
        <f t="shared" si="33"/>
        <v>0</v>
      </c>
      <c r="I252" s="33"/>
      <c r="J252" s="28"/>
      <c r="K252" s="39"/>
      <c r="L252" s="39"/>
    </row>
    <row r="253" spans="1:12" ht="26.25" customHeight="1" x14ac:dyDescent="0.2">
      <c r="A253" s="34" t="s">
        <v>248</v>
      </c>
      <c r="B253" s="137" t="s">
        <v>105</v>
      </c>
      <c r="C253" s="137"/>
      <c r="D253" s="137"/>
      <c r="E253" s="137"/>
      <c r="F253" s="137"/>
      <c r="G253" s="97">
        <f>SUM(G254:G258)</f>
        <v>0</v>
      </c>
      <c r="H253" s="97">
        <f>SUM(H254:H258)</f>
        <v>0</v>
      </c>
      <c r="I253" s="41"/>
      <c r="J253" s="28"/>
      <c r="K253" s="37" t="s">
        <v>143</v>
      </c>
      <c r="L253" s="37" t="s">
        <v>138</v>
      </c>
    </row>
    <row r="254" spans="1:12" x14ac:dyDescent="0.2">
      <c r="A254" s="29" t="s">
        <v>263</v>
      </c>
      <c r="B254" s="135" t="s">
        <v>106</v>
      </c>
      <c r="C254" s="135"/>
      <c r="D254" s="102" t="s">
        <v>120</v>
      </c>
      <c r="E254" s="46"/>
      <c r="F254" s="96">
        <f>K254*L254</f>
        <v>0</v>
      </c>
      <c r="G254" s="96">
        <f t="shared" ref="G254:G258" si="34">ROUND(E254*F254,2)</f>
        <v>0</v>
      </c>
      <c r="H254" s="96">
        <f t="shared" ref="H254:H258" si="35">ROUND(G254*$D$7,2)</f>
        <v>0</v>
      </c>
      <c r="I254" s="33"/>
      <c r="J254" s="28"/>
      <c r="K254" s="39"/>
      <c r="L254" s="39"/>
    </row>
    <row r="255" spans="1:12" x14ac:dyDescent="0.2">
      <c r="A255" s="29" t="s">
        <v>264</v>
      </c>
      <c r="B255" s="135" t="s">
        <v>106</v>
      </c>
      <c r="C255" s="135"/>
      <c r="D255" s="102" t="s">
        <v>120</v>
      </c>
      <c r="E255" s="46"/>
      <c r="F255" s="96">
        <f t="shared" ref="F255:F258" si="36">K255*L255</f>
        <v>0</v>
      </c>
      <c r="G255" s="96">
        <f t="shared" si="34"/>
        <v>0</v>
      </c>
      <c r="H255" s="96">
        <f t="shared" si="35"/>
        <v>0</v>
      </c>
      <c r="I255" s="33"/>
      <c r="J255" s="28"/>
      <c r="K255" s="39"/>
      <c r="L255" s="39"/>
    </row>
    <row r="256" spans="1:12" x14ac:dyDescent="0.2">
      <c r="A256" s="29" t="s">
        <v>265</v>
      </c>
      <c r="B256" s="135" t="s">
        <v>106</v>
      </c>
      <c r="C256" s="135"/>
      <c r="D256" s="102" t="s">
        <v>120</v>
      </c>
      <c r="E256" s="46"/>
      <c r="F256" s="96">
        <f t="shared" si="36"/>
        <v>0</v>
      </c>
      <c r="G256" s="96">
        <f t="shared" si="34"/>
        <v>0</v>
      </c>
      <c r="H256" s="96">
        <f t="shared" si="35"/>
        <v>0</v>
      </c>
      <c r="I256" s="33"/>
      <c r="J256" s="28"/>
      <c r="K256" s="39"/>
      <c r="L256" s="39"/>
    </row>
    <row r="257" spans="1:12" x14ac:dyDescent="0.2">
      <c r="A257" s="29" t="s">
        <v>266</v>
      </c>
      <c r="B257" s="135" t="s">
        <v>106</v>
      </c>
      <c r="C257" s="135"/>
      <c r="D257" s="102" t="s">
        <v>120</v>
      </c>
      <c r="E257" s="46"/>
      <c r="F257" s="96">
        <f t="shared" si="36"/>
        <v>0</v>
      </c>
      <c r="G257" s="96">
        <f t="shared" si="34"/>
        <v>0</v>
      </c>
      <c r="H257" s="96">
        <f t="shared" si="35"/>
        <v>0</v>
      </c>
      <c r="I257" s="33"/>
      <c r="J257" s="28"/>
      <c r="K257" s="39"/>
      <c r="L257" s="39"/>
    </row>
    <row r="258" spans="1:12" x14ac:dyDescent="0.2">
      <c r="A258" s="29" t="s">
        <v>267</v>
      </c>
      <c r="B258" s="135" t="s">
        <v>106</v>
      </c>
      <c r="C258" s="135"/>
      <c r="D258" s="102" t="s">
        <v>120</v>
      </c>
      <c r="E258" s="46"/>
      <c r="F258" s="96">
        <f t="shared" si="36"/>
        <v>0</v>
      </c>
      <c r="G258" s="96">
        <f t="shared" si="34"/>
        <v>0</v>
      </c>
      <c r="H258" s="96">
        <f t="shared" si="35"/>
        <v>0</v>
      </c>
      <c r="I258" s="33"/>
      <c r="J258" s="28"/>
      <c r="K258" s="39"/>
      <c r="L258" s="39"/>
    </row>
    <row r="259" spans="1:12" ht="12.75" customHeight="1" x14ac:dyDescent="0.2">
      <c r="A259" s="136" t="s">
        <v>43</v>
      </c>
      <c r="B259" s="136"/>
      <c r="C259" s="136"/>
      <c r="D259" s="136"/>
      <c r="E259" s="136"/>
      <c r="F259" s="136"/>
      <c r="G259" s="95">
        <f>G10+G21</f>
        <v>0</v>
      </c>
      <c r="H259" s="95">
        <f>H10+H21</f>
        <v>0</v>
      </c>
      <c r="I259" s="27"/>
      <c r="J259" s="28"/>
    </row>
    <row r="260" spans="1:12" x14ac:dyDescent="0.2">
      <c r="G260" s="47"/>
      <c r="H260" s="47"/>
    </row>
  </sheetData>
  <sheetProtection algorithmName="SHA-512" hashValue="aRiUuXgzV5vudM/hx+9wKjl9DTgKdZEZjHhb3Bv0Dj6lRL6Mgd/IdaoSJqvKqu3SiTUlaMjG5xOiLO+Ugumh1g==" saltValue="Q6hFUXVwXPZ55AWp1xcqvw==" spinCount="100000" sheet="1" formatRows="0"/>
  <mergeCells count="249">
    <mergeCell ref="B256:C256"/>
    <mergeCell ref="B257:C257"/>
    <mergeCell ref="B258:C258"/>
    <mergeCell ref="A259:F259"/>
    <mergeCell ref="B250:C250"/>
    <mergeCell ref="B251:C251"/>
    <mergeCell ref="B252:C252"/>
    <mergeCell ref="B253:F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A228:A234"/>
    <mergeCell ref="B228:B234"/>
    <mergeCell ref="I228:I234"/>
    <mergeCell ref="B235:F235"/>
    <mergeCell ref="B236:C236"/>
    <mergeCell ref="B237:C237"/>
    <mergeCell ref="A214:A220"/>
    <mergeCell ref="B214:B220"/>
    <mergeCell ref="I214:I220"/>
    <mergeCell ref="A221:A227"/>
    <mergeCell ref="B221:B227"/>
    <mergeCell ref="I221:I227"/>
    <mergeCell ref="A200:A206"/>
    <mergeCell ref="B200:B206"/>
    <mergeCell ref="I200:I206"/>
    <mergeCell ref="A207:A213"/>
    <mergeCell ref="B207:B213"/>
    <mergeCell ref="I207:I213"/>
    <mergeCell ref="A186:A192"/>
    <mergeCell ref="B186:B192"/>
    <mergeCell ref="I186:I192"/>
    <mergeCell ref="A193:A199"/>
    <mergeCell ref="B193:B199"/>
    <mergeCell ref="I193:I199"/>
    <mergeCell ref="A172:A178"/>
    <mergeCell ref="B172:B178"/>
    <mergeCell ref="I172:I178"/>
    <mergeCell ref="A179:A185"/>
    <mergeCell ref="B179:B185"/>
    <mergeCell ref="I179:I185"/>
    <mergeCell ref="H159:H163"/>
    <mergeCell ref="I159:I163"/>
    <mergeCell ref="B164:F164"/>
    <mergeCell ref="A165:A171"/>
    <mergeCell ref="B165:B171"/>
    <mergeCell ref="I165:I171"/>
    <mergeCell ref="A159:A163"/>
    <mergeCell ref="B159:B163"/>
    <mergeCell ref="D159:D163"/>
    <mergeCell ref="E159:E163"/>
    <mergeCell ref="F159:F163"/>
    <mergeCell ref="G159:G163"/>
    <mergeCell ref="H149:H153"/>
    <mergeCell ref="I149:I153"/>
    <mergeCell ref="A154:A158"/>
    <mergeCell ref="B154:B158"/>
    <mergeCell ref="D154:D158"/>
    <mergeCell ref="E154:E158"/>
    <mergeCell ref="F154:F158"/>
    <mergeCell ref="G154:G158"/>
    <mergeCell ref="H154:H158"/>
    <mergeCell ref="I154:I158"/>
    <mergeCell ref="A149:A153"/>
    <mergeCell ref="B149:B153"/>
    <mergeCell ref="D149:D153"/>
    <mergeCell ref="E149:E153"/>
    <mergeCell ref="F149:F153"/>
    <mergeCell ref="G149:G153"/>
    <mergeCell ref="H139:H143"/>
    <mergeCell ref="I139:I143"/>
    <mergeCell ref="A144:A148"/>
    <mergeCell ref="B144:B148"/>
    <mergeCell ref="D144:D148"/>
    <mergeCell ref="E144:E148"/>
    <mergeCell ref="F144:F148"/>
    <mergeCell ref="G144:G148"/>
    <mergeCell ref="H144:H148"/>
    <mergeCell ref="I144:I148"/>
    <mergeCell ref="A139:A143"/>
    <mergeCell ref="B139:B143"/>
    <mergeCell ref="D139:D143"/>
    <mergeCell ref="E139:E143"/>
    <mergeCell ref="F139:F143"/>
    <mergeCell ref="G139:G143"/>
    <mergeCell ref="A134:A138"/>
    <mergeCell ref="B134:B138"/>
    <mergeCell ref="D134:D138"/>
    <mergeCell ref="E134:E138"/>
    <mergeCell ref="F134:F138"/>
    <mergeCell ref="G134:G138"/>
    <mergeCell ref="H134:H138"/>
    <mergeCell ref="I134:I138"/>
    <mergeCell ref="A129:A133"/>
    <mergeCell ref="B129:B133"/>
    <mergeCell ref="D129:D133"/>
    <mergeCell ref="E129:E133"/>
    <mergeCell ref="F129:F133"/>
    <mergeCell ref="G129:G133"/>
    <mergeCell ref="A124:A128"/>
    <mergeCell ref="B124:B128"/>
    <mergeCell ref="D124:D128"/>
    <mergeCell ref="E124:E128"/>
    <mergeCell ref="F124:F128"/>
    <mergeCell ref="G124:G128"/>
    <mergeCell ref="H124:H128"/>
    <mergeCell ref="I124:I128"/>
    <mergeCell ref="H129:H133"/>
    <mergeCell ref="I129:I133"/>
    <mergeCell ref="G114:G118"/>
    <mergeCell ref="H114:H118"/>
    <mergeCell ref="I114:I118"/>
    <mergeCell ref="A119:A123"/>
    <mergeCell ref="B119:B123"/>
    <mergeCell ref="D119:D123"/>
    <mergeCell ref="E119:E123"/>
    <mergeCell ref="F119:F123"/>
    <mergeCell ref="G119:G123"/>
    <mergeCell ref="H119:H123"/>
    <mergeCell ref="I119:I123"/>
    <mergeCell ref="B110:C110"/>
    <mergeCell ref="B111:C111"/>
    <mergeCell ref="B112:C112"/>
    <mergeCell ref="B113:F113"/>
    <mergeCell ref="A114:A118"/>
    <mergeCell ref="B114:B118"/>
    <mergeCell ref="D114:D118"/>
    <mergeCell ref="E114:E118"/>
    <mergeCell ref="F114:F118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F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F55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</mergeCells>
  <conditionalFormatting sqref="L10:L20">
    <cfRule type="duplicateValues" dxfId="12" priority="1"/>
  </conditionalFormatting>
  <dataValidations count="9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14:I163"/>
    <dataValidation type="list" allowBlank="1" showInputMessage="1" showErrorMessage="1" sqref="D1:I1">
      <formula1>"Moksliniai tyrimai, Eksperimentinė plėtra"</formula1>
    </dataValidation>
    <dataValidation allowBlank="1" showErrorMessage="1" sqref="F114:F163"/>
    <dataValidation allowBlank="1" showInputMessage="1" showErrorMessage="1" prompt="Įveskite vienos pareigybės darbuotojų fizinio rodiklio pasiekimui skiriamą darbo laiką valandomis." sqref="E114:E163"/>
    <dataValidation type="list" allowBlank="1" showInputMessage="1" showErrorMessage="1" prompt="Pasirinkite finansavimo intensyvumą vadovaudamiesi Aprašo 52 punktu." sqref="D7">
      <formula1>"0%,25%,35%,40%,45%,50%,60%,65%,70%,75%,80%"</formula1>
    </dataValidation>
    <dataValidation type="list" allowBlank="1" showInputMessage="1" showErrorMessage="1" sqref="J1">
      <formula1>"Taikomieji (pramoniniai) moksliniai tyrimai, Eksperimentinė plėtra (bandomoji taikomoji veikla)"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18" max="17" man="1"/>
    <brk id="163" max="17" man="1"/>
    <brk id="206" max="17" man="1"/>
  </rowBreaks>
  <colBreaks count="1" manualBreakCount="1">
    <brk id="9" max="209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41">
    <tabColor rgb="FF92D050"/>
    <pageSetUpPr fitToPage="1"/>
  </sheetPr>
  <dimension ref="A1:S260"/>
  <sheetViews>
    <sheetView zoomScale="85" zoomScaleNormal="85" zoomScaleSheetLayoutView="100" workbookViewId="0">
      <pane ySplit="9" topLeftCell="A10" activePane="bottomLeft" state="frozen"/>
      <selection activeCell="B26" sqref="B26"/>
      <selection pane="bottomLeft" activeCell="H7" sqref="H7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91"/>
      <c r="B1" s="91"/>
      <c r="C1" s="91" t="s">
        <v>88</v>
      </c>
      <c r="D1" s="143"/>
      <c r="E1" s="143"/>
      <c r="F1" s="143"/>
      <c r="G1" s="143"/>
      <c r="H1" s="143"/>
      <c r="I1" s="143"/>
      <c r="J1" s="21"/>
    </row>
    <row r="2" spans="1:10" ht="13.5" customHeight="1" x14ac:dyDescent="0.2">
      <c r="A2" s="91"/>
      <c r="B2" s="91"/>
      <c r="C2" s="91" t="s">
        <v>85</v>
      </c>
      <c r="D2" s="92"/>
      <c r="E2" s="21"/>
      <c r="F2" s="21"/>
      <c r="G2" s="21"/>
      <c r="H2" s="21"/>
      <c r="I2" s="21"/>
      <c r="J2" s="21"/>
    </row>
    <row r="3" spans="1:10" x14ac:dyDescent="0.2">
      <c r="A3" s="142" t="s">
        <v>73</v>
      </c>
      <c r="B3" s="142"/>
      <c r="C3" s="142"/>
      <c r="D3" s="143"/>
      <c r="E3" s="143"/>
      <c r="F3" s="143"/>
      <c r="G3" s="143"/>
      <c r="H3" s="143"/>
      <c r="I3" s="144"/>
      <c r="J3" s="21"/>
    </row>
    <row r="4" spans="1:10" ht="12.75" customHeight="1" x14ac:dyDescent="0.2">
      <c r="A4" s="91"/>
      <c r="B4" s="91"/>
      <c r="C4" s="91" t="s">
        <v>139</v>
      </c>
      <c r="D4" s="148"/>
      <c r="E4" s="148"/>
      <c r="F4" s="149" t="s">
        <v>140</v>
      </c>
      <c r="G4" s="149"/>
      <c r="H4" s="94"/>
      <c r="I4" s="21"/>
      <c r="J4" s="21"/>
    </row>
    <row r="5" spans="1:10" x14ac:dyDescent="0.2">
      <c r="A5" s="142" t="s">
        <v>137</v>
      </c>
      <c r="B5" s="142"/>
      <c r="C5" s="142"/>
      <c r="D5" s="147"/>
      <c r="E5" s="147"/>
      <c r="F5" s="147"/>
      <c r="G5" s="147"/>
      <c r="H5" s="147"/>
      <c r="I5" s="143"/>
      <c r="J5" s="21"/>
    </row>
    <row r="6" spans="1:10" x14ac:dyDescent="0.2">
      <c r="A6" s="91"/>
      <c r="B6" s="91"/>
      <c r="C6" s="91" t="s">
        <v>211</v>
      </c>
      <c r="D6" s="147"/>
      <c r="E6" s="147"/>
      <c r="F6" s="147"/>
      <c r="G6" s="147"/>
      <c r="H6" s="147"/>
      <c r="I6" s="147"/>
      <c r="J6" s="21"/>
    </row>
    <row r="7" spans="1:10" x14ac:dyDescent="0.2">
      <c r="A7" s="91"/>
      <c r="B7" s="91"/>
      <c r="C7" s="91" t="s">
        <v>89</v>
      </c>
      <c r="D7" s="59"/>
      <c r="E7" s="21"/>
      <c r="F7" s="21"/>
      <c r="G7" s="24" t="s">
        <v>158</v>
      </c>
      <c r="H7" s="23" t="s">
        <v>268</v>
      </c>
      <c r="I7" s="21"/>
      <c r="J7" s="21"/>
    </row>
    <row r="8" spans="1:10" ht="6" customHeight="1" x14ac:dyDescent="0.2"/>
    <row r="9" spans="1:10" ht="38.25" x14ac:dyDescent="0.2">
      <c r="A9" s="93" t="s">
        <v>4</v>
      </c>
      <c r="B9" s="145" t="s">
        <v>175</v>
      </c>
      <c r="C9" s="145"/>
      <c r="D9" s="93" t="s">
        <v>1</v>
      </c>
      <c r="E9" s="93" t="s">
        <v>2</v>
      </c>
      <c r="F9" s="93" t="s">
        <v>3</v>
      </c>
      <c r="G9" s="93" t="s">
        <v>87</v>
      </c>
      <c r="H9" s="93" t="s">
        <v>86</v>
      </c>
      <c r="I9" s="93" t="s">
        <v>11</v>
      </c>
      <c r="J9" s="25"/>
    </row>
    <row r="10" spans="1:10" ht="27.75" customHeight="1" x14ac:dyDescent="0.2">
      <c r="A10" s="26">
        <v>4</v>
      </c>
      <c r="B10" s="146" t="s">
        <v>92</v>
      </c>
      <c r="C10" s="146"/>
      <c r="D10" s="146"/>
      <c r="E10" s="146"/>
      <c r="F10" s="146"/>
      <c r="G10" s="95">
        <f>SUM(G11:G20)</f>
        <v>0</v>
      </c>
      <c r="H10" s="95">
        <f>SUM(H11:H20)</f>
        <v>0</v>
      </c>
      <c r="I10" s="27"/>
      <c r="J10" s="28"/>
    </row>
    <row r="11" spans="1:10" ht="12.75" customHeight="1" x14ac:dyDescent="0.2">
      <c r="A11" s="29" t="s">
        <v>13</v>
      </c>
      <c r="B11" s="135" t="s">
        <v>12</v>
      </c>
      <c r="C11" s="135"/>
      <c r="D11" s="30"/>
      <c r="E11" s="31"/>
      <c r="F11" s="32"/>
      <c r="G11" s="96">
        <f t="shared" ref="G11:G252" si="0">ROUND(E11*F11,2)</f>
        <v>0</v>
      </c>
      <c r="H11" s="96">
        <f t="shared" ref="H11:H112" si="1">ROUND(G11*$D$7,2)</f>
        <v>0</v>
      </c>
      <c r="I11" s="33"/>
      <c r="J11" s="28"/>
    </row>
    <row r="12" spans="1:10" ht="12.75" customHeight="1" x14ac:dyDescent="0.2">
      <c r="A12" s="29" t="s">
        <v>14</v>
      </c>
      <c r="B12" s="135" t="s">
        <v>12</v>
      </c>
      <c r="C12" s="135"/>
      <c r="D12" s="30"/>
      <c r="E12" s="31"/>
      <c r="F12" s="32"/>
      <c r="G12" s="96">
        <f t="shared" si="0"/>
        <v>0</v>
      </c>
      <c r="H12" s="96">
        <f t="shared" si="1"/>
        <v>0</v>
      </c>
      <c r="I12" s="33"/>
      <c r="J12" s="28"/>
    </row>
    <row r="13" spans="1:10" ht="12.75" customHeight="1" x14ac:dyDescent="0.2">
      <c r="A13" s="29" t="s">
        <v>15</v>
      </c>
      <c r="B13" s="135" t="s">
        <v>12</v>
      </c>
      <c r="C13" s="135"/>
      <c r="D13" s="30"/>
      <c r="E13" s="31"/>
      <c r="F13" s="32"/>
      <c r="G13" s="96">
        <f t="shared" si="0"/>
        <v>0</v>
      </c>
      <c r="H13" s="96">
        <f t="shared" si="1"/>
        <v>0</v>
      </c>
      <c r="I13" s="33"/>
      <c r="J13" s="28"/>
    </row>
    <row r="14" spans="1:10" ht="12.75" customHeight="1" x14ac:dyDescent="0.2">
      <c r="A14" s="29" t="s">
        <v>16</v>
      </c>
      <c r="B14" s="135" t="s">
        <v>12</v>
      </c>
      <c r="C14" s="135"/>
      <c r="D14" s="30"/>
      <c r="E14" s="31"/>
      <c r="F14" s="32"/>
      <c r="G14" s="96">
        <f t="shared" si="0"/>
        <v>0</v>
      </c>
      <c r="H14" s="96">
        <f t="shared" si="1"/>
        <v>0</v>
      </c>
      <c r="I14" s="33"/>
      <c r="J14" s="28"/>
    </row>
    <row r="15" spans="1:10" ht="12.75" customHeight="1" x14ac:dyDescent="0.2">
      <c r="A15" s="29" t="s">
        <v>17</v>
      </c>
      <c r="B15" s="135" t="s">
        <v>12</v>
      </c>
      <c r="C15" s="135"/>
      <c r="D15" s="30"/>
      <c r="E15" s="31"/>
      <c r="F15" s="32"/>
      <c r="G15" s="96">
        <f t="shared" si="0"/>
        <v>0</v>
      </c>
      <c r="H15" s="96">
        <f t="shared" si="1"/>
        <v>0</v>
      </c>
      <c r="I15" s="33"/>
      <c r="J15" s="28"/>
    </row>
    <row r="16" spans="1:10" ht="12.75" customHeight="1" x14ac:dyDescent="0.2">
      <c r="A16" s="29" t="s">
        <v>18</v>
      </c>
      <c r="B16" s="135" t="s">
        <v>12</v>
      </c>
      <c r="C16" s="135"/>
      <c r="D16" s="30"/>
      <c r="E16" s="31"/>
      <c r="F16" s="32"/>
      <c r="G16" s="96">
        <f t="shared" si="0"/>
        <v>0</v>
      </c>
      <c r="H16" s="96">
        <f t="shared" si="1"/>
        <v>0</v>
      </c>
      <c r="I16" s="33"/>
      <c r="J16" s="28"/>
    </row>
    <row r="17" spans="1:10" ht="12.75" customHeight="1" x14ac:dyDescent="0.2">
      <c r="A17" s="29" t="s">
        <v>19</v>
      </c>
      <c r="B17" s="135" t="s">
        <v>12</v>
      </c>
      <c r="C17" s="135"/>
      <c r="D17" s="30"/>
      <c r="E17" s="31"/>
      <c r="F17" s="32"/>
      <c r="G17" s="96">
        <f t="shared" si="0"/>
        <v>0</v>
      </c>
      <c r="H17" s="96">
        <f t="shared" si="1"/>
        <v>0</v>
      </c>
      <c r="I17" s="33"/>
      <c r="J17" s="28"/>
    </row>
    <row r="18" spans="1:10" ht="12.75" customHeight="1" x14ac:dyDescent="0.2">
      <c r="A18" s="29" t="s">
        <v>20</v>
      </c>
      <c r="B18" s="135" t="s">
        <v>12</v>
      </c>
      <c r="C18" s="135"/>
      <c r="D18" s="30"/>
      <c r="E18" s="31"/>
      <c r="F18" s="32"/>
      <c r="G18" s="96">
        <f t="shared" si="0"/>
        <v>0</v>
      </c>
      <c r="H18" s="96">
        <f t="shared" si="1"/>
        <v>0</v>
      </c>
      <c r="I18" s="33"/>
      <c r="J18" s="28"/>
    </row>
    <row r="19" spans="1:10" ht="12.75" customHeight="1" x14ac:dyDescent="0.2">
      <c r="A19" s="29" t="s">
        <v>21</v>
      </c>
      <c r="B19" s="135" t="s">
        <v>12</v>
      </c>
      <c r="C19" s="135"/>
      <c r="D19" s="30"/>
      <c r="E19" s="31"/>
      <c r="F19" s="32"/>
      <c r="G19" s="96">
        <f t="shared" si="0"/>
        <v>0</v>
      </c>
      <c r="H19" s="96">
        <f t="shared" si="1"/>
        <v>0</v>
      </c>
      <c r="I19" s="33"/>
      <c r="J19" s="28"/>
    </row>
    <row r="20" spans="1:10" ht="12.75" customHeight="1" x14ac:dyDescent="0.2">
      <c r="A20" s="29" t="s">
        <v>22</v>
      </c>
      <c r="B20" s="135" t="s">
        <v>12</v>
      </c>
      <c r="C20" s="135"/>
      <c r="D20" s="30"/>
      <c r="E20" s="31"/>
      <c r="F20" s="32"/>
      <c r="G20" s="96">
        <f t="shared" si="0"/>
        <v>0</v>
      </c>
      <c r="H20" s="96">
        <f t="shared" si="1"/>
        <v>0</v>
      </c>
      <c r="I20" s="33"/>
      <c r="J20" s="28"/>
    </row>
    <row r="21" spans="1:10" x14ac:dyDescent="0.2">
      <c r="A21" s="26">
        <v>5</v>
      </c>
      <c r="B21" s="146" t="s">
        <v>6</v>
      </c>
      <c r="C21" s="146"/>
      <c r="D21" s="146"/>
      <c r="E21" s="146"/>
      <c r="F21" s="146"/>
      <c r="G21" s="95">
        <f>G22+G33+G44+G55+G83+G113+G164+G235+G253</f>
        <v>0</v>
      </c>
      <c r="H21" s="95">
        <f>H22+H33+H44+H55+H83+H113+H164+H235+H253</f>
        <v>0</v>
      </c>
      <c r="I21" s="27"/>
      <c r="J21" s="28"/>
    </row>
    <row r="22" spans="1:10" x14ac:dyDescent="0.2">
      <c r="A22" s="34" t="s">
        <v>7</v>
      </c>
      <c r="B22" s="138" t="s">
        <v>109</v>
      </c>
      <c r="C22" s="139"/>
      <c r="D22" s="139"/>
      <c r="E22" s="139"/>
      <c r="F22" s="140"/>
      <c r="G22" s="97">
        <f>SUM(G23:G32)</f>
        <v>0</v>
      </c>
      <c r="H22" s="97">
        <f>SUM(H23:H32)</f>
        <v>0</v>
      </c>
      <c r="I22" s="35"/>
      <c r="J22" s="36"/>
    </row>
    <row r="23" spans="1:10" x14ac:dyDescent="0.2">
      <c r="A23" s="29" t="s">
        <v>23</v>
      </c>
      <c r="B23" s="135" t="s">
        <v>54</v>
      </c>
      <c r="C23" s="135"/>
      <c r="D23" s="30"/>
      <c r="E23" s="31"/>
      <c r="F23" s="32"/>
      <c r="G23" s="96">
        <f t="shared" ref="G23:G32" si="2">ROUND(E23*F23,2)</f>
        <v>0</v>
      </c>
      <c r="H23" s="96">
        <f t="shared" si="1"/>
        <v>0</v>
      </c>
      <c r="I23" s="33"/>
      <c r="J23" s="28"/>
    </row>
    <row r="24" spans="1:10" x14ac:dyDescent="0.2">
      <c r="A24" s="29" t="s">
        <v>24</v>
      </c>
      <c r="B24" s="135" t="s">
        <v>54</v>
      </c>
      <c r="C24" s="135"/>
      <c r="D24" s="30"/>
      <c r="E24" s="31"/>
      <c r="F24" s="32"/>
      <c r="G24" s="96">
        <f t="shared" si="2"/>
        <v>0</v>
      </c>
      <c r="H24" s="96">
        <f t="shared" si="1"/>
        <v>0</v>
      </c>
      <c r="I24" s="33"/>
      <c r="J24" s="28"/>
    </row>
    <row r="25" spans="1:10" x14ac:dyDescent="0.2">
      <c r="A25" s="29" t="s">
        <v>25</v>
      </c>
      <c r="B25" s="135" t="s">
        <v>54</v>
      </c>
      <c r="C25" s="135"/>
      <c r="D25" s="30"/>
      <c r="E25" s="31"/>
      <c r="F25" s="32"/>
      <c r="G25" s="96">
        <f t="shared" si="2"/>
        <v>0</v>
      </c>
      <c r="H25" s="96">
        <f t="shared" si="1"/>
        <v>0</v>
      </c>
      <c r="I25" s="33"/>
      <c r="J25" s="28"/>
    </row>
    <row r="26" spans="1:10" x14ac:dyDescent="0.2">
      <c r="A26" s="29" t="s">
        <v>26</v>
      </c>
      <c r="B26" s="135" t="s">
        <v>54</v>
      </c>
      <c r="C26" s="135"/>
      <c r="D26" s="30"/>
      <c r="E26" s="31"/>
      <c r="F26" s="32"/>
      <c r="G26" s="96">
        <f t="shared" si="2"/>
        <v>0</v>
      </c>
      <c r="H26" s="96">
        <f t="shared" si="1"/>
        <v>0</v>
      </c>
      <c r="I26" s="33"/>
      <c r="J26" s="28"/>
    </row>
    <row r="27" spans="1:10" x14ac:dyDescent="0.2">
      <c r="A27" s="29" t="s">
        <v>27</v>
      </c>
      <c r="B27" s="135" t="s">
        <v>54</v>
      </c>
      <c r="C27" s="135"/>
      <c r="D27" s="30"/>
      <c r="E27" s="31"/>
      <c r="F27" s="32"/>
      <c r="G27" s="96">
        <f t="shared" si="2"/>
        <v>0</v>
      </c>
      <c r="H27" s="96">
        <f t="shared" si="1"/>
        <v>0</v>
      </c>
      <c r="I27" s="33"/>
      <c r="J27" s="28"/>
    </row>
    <row r="28" spans="1:10" x14ac:dyDescent="0.2">
      <c r="A28" s="29" t="s">
        <v>28</v>
      </c>
      <c r="B28" s="135" t="s">
        <v>54</v>
      </c>
      <c r="C28" s="135"/>
      <c r="D28" s="30"/>
      <c r="E28" s="31"/>
      <c r="F28" s="32"/>
      <c r="G28" s="96">
        <f t="shared" si="2"/>
        <v>0</v>
      </c>
      <c r="H28" s="96">
        <f t="shared" si="1"/>
        <v>0</v>
      </c>
      <c r="I28" s="33"/>
      <c r="J28" s="28"/>
    </row>
    <row r="29" spans="1:10" x14ac:dyDescent="0.2">
      <c r="A29" s="29" t="s">
        <v>29</v>
      </c>
      <c r="B29" s="135" t="s">
        <v>54</v>
      </c>
      <c r="C29" s="135"/>
      <c r="D29" s="30"/>
      <c r="E29" s="31"/>
      <c r="F29" s="32"/>
      <c r="G29" s="96">
        <f t="shared" si="2"/>
        <v>0</v>
      </c>
      <c r="H29" s="96">
        <f t="shared" si="1"/>
        <v>0</v>
      </c>
      <c r="I29" s="33"/>
      <c r="J29" s="28"/>
    </row>
    <row r="30" spans="1:10" x14ac:dyDescent="0.2">
      <c r="A30" s="29" t="s">
        <v>30</v>
      </c>
      <c r="B30" s="135" t="s">
        <v>54</v>
      </c>
      <c r="C30" s="135"/>
      <c r="D30" s="30"/>
      <c r="E30" s="31"/>
      <c r="F30" s="32"/>
      <c r="G30" s="96">
        <f t="shared" si="2"/>
        <v>0</v>
      </c>
      <c r="H30" s="96">
        <f t="shared" si="1"/>
        <v>0</v>
      </c>
      <c r="I30" s="33"/>
      <c r="J30" s="28"/>
    </row>
    <row r="31" spans="1:10" x14ac:dyDescent="0.2">
      <c r="A31" s="29" t="s">
        <v>31</v>
      </c>
      <c r="B31" s="135" t="s">
        <v>54</v>
      </c>
      <c r="C31" s="135"/>
      <c r="D31" s="30"/>
      <c r="E31" s="31"/>
      <c r="F31" s="32"/>
      <c r="G31" s="96">
        <f t="shared" si="2"/>
        <v>0</v>
      </c>
      <c r="H31" s="96">
        <f t="shared" si="1"/>
        <v>0</v>
      </c>
      <c r="I31" s="33"/>
      <c r="J31" s="28"/>
    </row>
    <row r="32" spans="1:10" x14ac:dyDescent="0.2">
      <c r="A32" s="29" t="s">
        <v>32</v>
      </c>
      <c r="B32" s="135" t="s">
        <v>54</v>
      </c>
      <c r="C32" s="135"/>
      <c r="D32" s="30"/>
      <c r="E32" s="31"/>
      <c r="F32" s="32"/>
      <c r="G32" s="96">
        <f t="shared" si="2"/>
        <v>0</v>
      </c>
      <c r="H32" s="96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38" t="s">
        <v>250</v>
      </c>
      <c r="C33" s="139"/>
      <c r="D33" s="139"/>
      <c r="E33" s="139"/>
      <c r="F33" s="140"/>
      <c r="G33" s="97">
        <f>SUM(G34:G43)</f>
        <v>0</v>
      </c>
      <c r="H33" s="97">
        <f>SUM(H34:H43)</f>
        <v>0</v>
      </c>
      <c r="I33" s="35"/>
      <c r="J33" s="36"/>
    </row>
    <row r="34" spans="1:10" x14ac:dyDescent="0.2">
      <c r="A34" s="29" t="s">
        <v>33</v>
      </c>
      <c r="B34" s="135" t="s">
        <v>54</v>
      </c>
      <c r="C34" s="135"/>
      <c r="D34" s="30"/>
      <c r="E34" s="31"/>
      <c r="F34" s="32"/>
      <c r="G34" s="96">
        <f t="shared" ref="G34:G43" si="3">ROUND(E34*F34,2)</f>
        <v>0</v>
      </c>
      <c r="H34" s="96">
        <f t="shared" si="1"/>
        <v>0</v>
      </c>
      <c r="I34" s="33"/>
      <c r="J34" s="28"/>
    </row>
    <row r="35" spans="1:10" x14ac:dyDescent="0.2">
      <c r="A35" s="29" t="s">
        <v>34</v>
      </c>
      <c r="B35" s="135" t="s">
        <v>54</v>
      </c>
      <c r="C35" s="135"/>
      <c r="D35" s="30"/>
      <c r="E35" s="31"/>
      <c r="F35" s="32"/>
      <c r="G35" s="96">
        <f t="shared" si="3"/>
        <v>0</v>
      </c>
      <c r="H35" s="96">
        <f t="shared" si="1"/>
        <v>0</v>
      </c>
      <c r="I35" s="33"/>
      <c r="J35" s="28"/>
    </row>
    <row r="36" spans="1:10" x14ac:dyDescent="0.2">
      <c r="A36" s="29" t="s">
        <v>35</v>
      </c>
      <c r="B36" s="135" t="s">
        <v>54</v>
      </c>
      <c r="C36" s="135"/>
      <c r="D36" s="30"/>
      <c r="E36" s="31"/>
      <c r="F36" s="32"/>
      <c r="G36" s="96">
        <f t="shared" si="3"/>
        <v>0</v>
      </c>
      <c r="H36" s="96">
        <f t="shared" si="1"/>
        <v>0</v>
      </c>
      <c r="I36" s="33"/>
      <c r="J36" s="28"/>
    </row>
    <row r="37" spans="1:10" x14ac:dyDescent="0.2">
      <c r="A37" s="29" t="s">
        <v>36</v>
      </c>
      <c r="B37" s="135" t="s">
        <v>54</v>
      </c>
      <c r="C37" s="135"/>
      <c r="D37" s="30"/>
      <c r="E37" s="31"/>
      <c r="F37" s="32"/>
      <c r="G37" s="96">
        <f t="shared" si="3"/>
        <v>0</v>
      </c>
      <c r="H37" s="96">
        <f t="shared" si="1"/>
        <v>0</v>
      </c>
      <c r="I37" s="33"/>
      <c r="J37" s="28"/>
    </row>
    <row r="38" spans="1:10" x14ac:dyDescent="0.2">
      <c r="A38" s="29" t="s">
        <v>37</v>
      </c>
      <c r="B38" s="135" t="s">
        <v>54</v>
      </c>
      <c r="C38" s="135"/>
      <c r="D38" s="30"/>
      <c r="E38" s="31"/>
      <c r="F38" s="32"/>
      <c r="G38" s="96">
        <f t="shared" si="3"/>
        <v>0</v>
      </c>
      <c r="H38" s="96">
        <f t="shared" si="1"/>
        <v>0</v>
      </c>
      <c r="I38" s="33"/>
      <c r="J38" s="28"/>
    </row>
    <row r="39" spans="1:10" x14ac:dyDescent="0.2">
      <c r="A39" s="29" t="s">
        <v>38</v>
      </c>
      <c r="B39" s="135" t="s">
        <v>54</v>
      </c>
      <c r="C39" s="135"/>
      <c r="D39" s="30"/>
      <c r="E39" s="31"/>
      <c r="F39" s="32"/>
      <c r="G39" s="96">
        <f t="shared" si="3"/>
        <v>0</v>
      </c>
      <c r="H39" s="96">
        <f t="shared" si="1"/>
        <v>0</v>
      </c>
      <c r="I39" s="33"/>
      <c r="J39" s="28"/>
    </row>
    <row r="40" spans="1:10" x14ac:dyDescent="0.2">
      <c r="A40" s="29" t="s">
        <v>39</v>
      </c>
      <c r="B40" s="135" t="s">
        <v>54</v>
      </c>
      <c r="C40" s="135"/>
      <c r="D40" s="30"/>
      <c r="E40" s="31"/>
      <c r="F40" s="32"/>
      <c r="G40" s="96">
        <f t="shared" si="3"/>
        <v>0</v>
      </c>
      <c r="H40" s="96">
        <f t="shared" si="1"/>
        <v>0</v>
      </c>
      <c r="I40" s="33"/>
      <c r="J40" s="28"/>
    </row>
    <row r="41" spans="1:10" x14ac:dyDescent="0.2">
      <c r="A41" s="29" t="s">
        <v>40</v>
      </c>
      <c r="B41" s="135" t="s">
        <v>54</v>
      </c>
      <c r="C41" s="135"/>
      <c r="D41" s="30"/>
      <c r="E41" s="31"/>
      <c r="F41" s="32"/>
      <c r="G41" s="96">
        <f t="shared" si="3"/>
        <v>0</v>
      </c>
      <c r="H41" s="96">
        <f t="shared" si="1"/>
        <v>0</v>
      </c>
      <c r="I41" s="33"/>
      <c r="J41" s="28"/>
    </row>
    <row r="42" spans="1:10" x14ac:dyDescent="0.2">
      <c r="A42" s="29" t="s">
        <v>41</v>
      </c>
      <c r="B42" s="135" t="s">
        <v>54</v>
      </c>
      <c r="C42" s="135"/>
      <c r="D42" s="30"/>
      <c r="E42" s="31"/>
      <c r="F42" s="32"/>
      <c r="G42" s="96">
        <f t="shared" si="3"/>
        <v>0</v>
      </c>
      <c r="H42" s="96">
        <f t="shared" si="1"/>
        <v>0</v>
      </c>
      <c r="I42" s="33"/>
      <c r="J42" s="28"/>
    </row>
    <row r="43" spans="1:10" x14ac:dyDescent="0.2">
      <c r="A43" s="29" t="s">
        <v>42</v>
      </c>
      <c r="B43" s="135" t="s">
        <v>54</v>
      </c>
      <c r="C43" s="135"/>
      <c r="D43" s="30"/>
      <c r="E43" s="31"/>
      <c r="F43" s="32"/>
      <c r="G43" s="96">
        <f t="shared" si="3"/>
        <v>0</v>
      </c>
      <c r="H43" s="96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1" t="s">
        <v>228</v>
      </c>
      <c r="C44" s="139"/>
      <c r="D44" s="139"/>
      <c r="E44" s="139"/>
      <c r="F44" s="140"/>
      <c r="G44" s="97">
        <f>SUM(G45:G54)</f>
        <v>0</v>
      </c>
      <c r="H44" s="97">
        <f>SUM(H45:H54)</f>
        <v>0</v>
      </c>
      <c r="I44" s="35"/>
      <c r="J44" s="36"/>
    </row>
    <row r="45" spans="1:10" x14ac:dyDescent="0.2">
      <c r="A45" s="29" t="s">
        <v>44</v>
      </c>
      <c r="B45" s="135" t="s">
        <v>54</v>
      </c>
      <c r="C45" s="135"/>
      <c r="D45" s="30"/>
      <c r="E45" s="31"/>
      <c r="F45" s="32"/>
      <c r="G45" s="96">
        <f t="shared" ref="G45:G54" si="4">ROUND(E45*F45,2)</f>
        <v>0</v>
      </c>
      <c r="H45" s="96">
        <f t="shared" ref="H45:H54" si="5">ROUND(G45*$D$7,2)</f>
        <v>0</v>
      </c>
      <c r="I45" s="33"/>
      <c r="J45" s="36"/>
    </row>
    <row r="46" spans="1:10" x14ac:dyDescent="0.2">
      <c r="A46" s="29" t="s">
        <v>45</v>
      </c>
      <c r="B46" s="135" t="s">
        <v>54</v>
      </c>
      <c r="C46" s="135"/>
      <c r="D46" s="30"/>
      <c r="E46" s="31"/>
      <c r="F46" s="32"/>
      <c r="G46" s="96">
        <f t="shared" si="4"/>
        <v>0</v>
      </c>
      <c r="H46" s="96">
        <f t="shared" si="5"/>
        <v>0</v>
      </c>
      <c r="I46" s="33"/>
      <c r="J46" s="36"/>
    </row>
    <row r="47" spans="1:10" x14ac:dyDescent="0.2">
      <c r="A47" s="29" t="s">
        <v>46</v>
      </c>
      <c r="B47" s="135" t="s">
        <v>54</v>
      </c>
      <c r="C47" s="135"/>
      <c r="D47" s="30"/>
      <c r="E47" s="31"/>
      <c r="F47" s="32"/>
      <c r="G47" s="96">
        <f t="shared" si="4"/>
        <v>0</v>
      </c>
      <c r="H47" s="96">
        <f t="shared" si="5"/>
        <v>0</v>
      </c>
      <c r="I47" s="33"/>
      <c r="J47" s="36"/>
    </row>
    <row r="48" spans="1:10" x14ac:dyDescent="0.2">
      <c r="A48" s="29" t="s">
        <v>47</v>
      </c>
      <c r="B48" s="135" t="s">
        <v>54</v>
      </c>
      <c r="C48" s="135"/>
      <c r="D48" s="30"/>
      <c r="E48" s="31"/>
      <c r="F48" s="32"/>
      <c r="G48" s="96">
        <f t="shared" si="4"/>
        <v>0</v>
      </c>
      <c r="H48" s="96">
        <f t="shared" si="5"/>
        <v>0</v>
      </c>
      <c r="I48" s="33"/>
      <c r="J48" s="36"/>
    </row>
    <row r="49" spans="1:10" x14ac:dyDescent="0.2">
      <c r="A49" s="29" t="s">
        <v>48</v>
      </c>
      <c r="B49" s="135" t="s">
        <v>54</v>
      </c>
      <c r="C49" s="135"/>
      <c r="D49" s="30"/>
      <c r="E49" s="31"/>
      <c r="F49" s="32"/>
      <c r="G49" s="96">
        <f t="shared" si="4"/>
        <v>0</v>
      </c>
      <c r="H49" s="96">
        <f t="shared" si="5"/>
        <v>0</v>
      </c>
      <c r="I49" s="33"/>
      <c r="J49" s="36"/>
    </row>
    <row r="50" spans="1:10" x14ac:dyDescent="0.2">
      <c r="A50" s="29" t="s">
        <v>49</v>
      </c>
      <c r="B50" s="135" t="s">
        <v>54</v>
      </c>
      <c r="C50" s="135"/>
      <c r="D50" s="30"/>
      <c r="E50" s="31"/>
      <c r="F50" s="32"/>
      <c r="G50" s="96">
        <f t="shared" si="4"/>
        <v>0</v>
      </c>
      <c r="H50" s="96">
        <f t="shared" si="5"/>
        <v>0</v>
      </c>
      <c r="I50" s="33"/>
      <c r="J50" s="36"/>
    </row>
    <row r="51" spans="1:10" x14ac:dyDescent="0.2">
      <c r="A51" s="29" t="s">
        <v>50</v>
      </c>
      <c r="B51" s="135" t="s">
        <v>54</v>
      </c>
      <c r="C51" s="135"/>
      <c r="D51" s="30"/>
      <c r="E51" s="31"/>
      <c r="F51" s="32"/>
      <c r="G51" s="96">
        <f t="shared" si="4"/>
        <v>0</v>
      </c>
      <c r="H51" s="96">
        <f t="shared" si="5"/>
        <v>0</v>
      </c>
      <c r="I51" s="33"/>
      <c r="J51" s="36"/>
    </row>
    <row r="52" spans="1:10" x14ac:dyDescent="0.2">
      <c r="A52" s="29" t="s">
        <v>51</v>
      </c>
      <c r="B52" s="135" t="s">
        <v>54</v>
      </c>
      <c r="C52" s="135"/>
      <c r="D52" s="30"/>
      <c r="E52" s="31"/>
      <c r="F52" s="32"/>
      <c r="G52" s="96">
        <f t="shared" si="4"/>
        <v>0</v>
      </c>
      <c r="H52" s="96">
        <f t="shared" si="5"/>
        <v>0</v>
      </c>
      <c r="I52" s="33"/>
      <c r="J52" s="36"/>
    </row>
    <row r="53" spans="1:10" x14ac:dyDescent="0.2">
      <c r="A53" s="29" t="s">
        <v>52</v>
      </c>
      <c r="B53" s="135" t="s">
        <v>54</v>
      </c>
      <c r="C53" s="135"/>
      <c r="D53" s="30"/>
      <c r="E53" s="31"/>
      <c r="F53" s="32"/>
      <c r="G53" s="96">
        <f t="shared" si="4"/>
        <v>0</v>
      </c>
      <c r="H53" s="96">
        <f t="shared" si="5"/>
        <v>0</v>
      </c>
      <c r="I53" s="33"/>
      <c r="J53" s="36"/>
    </row>
    <row r="54" spans="1:10" x14ac:dyDescent="0.2">
      <c r="A54" s="29" t="s">
        <v>53</v>
      </c>
      <c r="B54" s="135" t="s">
        <v>54</v>
      </c>
      <c r="C54" s="135"/>
      <c r="D54" s="30"/>
      <c r="E54" s="31"/>
      <c r="F54" s="32"/>
      <c r="G54" s="96">
        <f t="shared" si="4"/>
        <v>0</v>
      </c>
      <c r="H54" s="96">
        <f t="shared" si="5"/>
        <v>0</v>
      </c>
      <c r="I54" s="33"/>
      <c r="J54" s="36"/>
    </row>
    <row r="55" spans="1:10" ht="25.5" customHeight="1" x14ac:dyDescent="0.2">
      <c r="A55" s="34" t="s">
        <v>10</v>
      </c>
      <c r="B55" s="138" t="s">
        <v>174</v>
      </c>
      <c r="C55" s="139"/>
      <c r="D55" s="139"/>
      <c r="E55" s="139"/>
      <c r="F55" s="140"/>
      <c r="G55" s="97">
        <f>SUM(G56:G82)</f>
        <v>0</v>
      </c>
      <c r="H55" s="97">
        <f>SUM(H56:H82)</f>
        <v>0</v>
      </c>
      <c r="I55" s="35"/>
      <c r="J55" s="36"/>
    </row>
    <row r="56" spans="1:10" x14ac:dyDescent="0.2">
      <c r="A56" s="29" t="s">
        <v>55</v>
      </c>
      <c r="B56" s="135" t="s">
        <v>12</v>
      </c>
      <c r="C56" s="135"/>
      <c r="D56" s="30"/>
      <c r="E56" s="31"/>
      <c r="F56" s="32"/>
      <c r="G56" s="96">
        <f t="shared" ref="G56:G82" si="6">ROUND(E56*F56,2)</f>
        <v>0</v>
      </c>
      <c r="H56" s="96">
        <f t="shared" ref="H56:H82" si="7">ROUND(G56*$D$7,2)</f>
        <v>0</v>
      </c>
      <c r="I56" s="33"/>
      <c r="J56" s="28"/>
    </row>
    <row r="57" spans="1:10" x14ac:dyDescent="0.2">
      <c r="A57" s="29" t="s">
        <v>56</v>
      </c>
      <c r="B57" s="135" t="s">
        <v>12</v>
      </c>
      <c r="C57" s="135"/>
      <c r="D57" s="30"/>
      <c r="E57" s="31"/>
      <c r="F57" s="32"/>
      <c r="G57" s="96">
        <f t="shared" si="6"/>
        <v>0</v>
      </c>
      <c r="H57" s="96">
        <f t="shared" si="7"/>
        <v>0</v>
      </c>
      <c r="I57" s="33"/>
      <c r="J57" s="28"/>
    </row>
    <row r="58" spans="1:10" x14ac:dyDescent="0.2">
      <c r="A58" s="29" t="s">
        <v>57</v>
      </c>
      <c r="B58" s="135" t="s">
        <v>12</v>
      </c>
      <c r="C58" s="135"/>
      <c r="D58" s="30"/>
      <c r="E58" s="31"/>
      <c r="F58" s="32"/>
      <c r="G58" s="96">
        <f t="shared" si="6"/>
        <v>0</v>
      </c>
      <c r="H58" s="96">
        <f t="shared" si="7"/>
        <v>0</v>
      </c>
      <c r="I58" s="33"/>
      <c r="J58" s="28"/>
    </row>
    <row r="59" spans="1:10" x14ac:dyDescent="0.2">
      <c r="A59" s="29" t="s">
        <v>58</v>
      </c>
      <c r="B59" s="135" t="s">
        <v>12</v>
      </c>
      <c r="C59" s="135"/>
      <c r="D59" s="30"/>
      <c r="E59" s="31"/>
      <c r="F59" s="32"/>
      <c r="G59" s="96">
        <f t="shared" si="6"/>
        <v>0</v>
      </c>
      <c r="H59" s="96">
        <f t="shared" si="7"/>
        <v>0</v>
      </c>
      <c r="I59" s="33"/>
      <c r="J59" s="28"/>
    </row>
    <row r="60" spans="1:10" x14ac:dyDescent="0.2">
      <c r="A60" s="29" t="s">
        <v>59</v>
      </c>
      <c r="B60" s="135" t="s">
        <v>12</v>
      </c>
      <c r="C60" s="135"/>
      <c r="D60" s="30"/>
      <c r="E60" s="31"/>
      <c r="F60" s="32"/>
      <c r="G60" s="96">
        <f t="shared" si="6"/>
        <v>0</v>
      </c>
      <c r="H60" s="96">
        <f t="shared" si="7"/>
        <v>0</v>
      </c>
      <c r="I60" s="33"/>
      <c r="J60" s="28"/>
    </row>
    <row r="61" spans="1:10" x14ac:dyDescent="0.2">
      <c r="A61" s="29" t="s">
        <v>60</v>
      </c>
      <c r="B61" s="135" t="s">
        <v>12</v>
      </c>
      <c r="C61" s="135"/>
      <c r="D61" s="30"/>
      <c r="E61" s="31"/>
      <c r="F61" s="32"/>
      <c r="G61" s="96">
        <f t="shared" si="6"/>
        <v>0</v>
      </c>
      <c r="H61" s="96">
        <f t="shared" si="7"/>
        <v>0</v>
      </c>
      <c r="I61" s="33"/>
      <c r="J61" s="28"/>
    </row>
    <row r="62" spans="1:10" x14ac:dyDescent="0.2">
      <c r="A62" s="29" t="s">
        <v>61</v>
      </c>
      <c r="B62" s="135" t="s">
        <v>12</v>
      </c>
      <c r="C62" s="135"/>
      <c r="D62" s="30"/>
      <c r="E62" s="31"/>
      <c r="F62" s="32"/>
      <c r="G62" s="96">
        <f t="shared" si="6"/>
        <v>0</v>
      </c>
      <c r="H62" s="96">
        <f t="shared" si="7"/>
        <v>0</v>
      </c>
      <c r="I62" s="33"/>
      <c r="J62" s="28"/>
    </row>
    <row r="63" spans="1:10" x14ac:dyDescent="0.2">
      <c r="A63" s="29" t="s">
        <v>62</v>
      </c>
      <c r="B63" s="135" t="s">
        <v>12</v>
      </c>
      <c r="C63" s="135"/>
      <c r="D63" s="30"/>
      <c r="E63" s="31"/>
      <c r="F63" s="32"/>
      <c r="G63" s="96">
        <f t="shared" si="6"/>
        <v>0</v>
      </c>
      <c r="H63" s="96">
        <f t="shared" si="7"/>
        <v>0</v>
      </c>
      <c r="I63" s="33"/>
      <c r="J63" s="28"/>
    </row>
    <row r="64" spans="1:10" x14ac:dyDescent="0.2">
      <c r="A64" s="29" t="s">
        <v>63</v>
      </c>
      <c r="B64" s="135" t="s">
        <v>12</v>
      </c>
      <c r="C64" s="135"/>
      <c r="D64" s="30"/>
      <c r="E64" s="31"/>
      <c r="F64" s="32"/>
      <c r="G64" s="96">
        <f t="shared" si="6"/>
        <v>0</v>
      </c>
      <c r="H64" s="96">
        <f t="shared" si="7"/>
        <v>0</v>
      </c>
      <c r="I64" s="33"/>
      <c r="J64" s="28"/>
    </row>
    <row r="65" spans="1:10" x14ac:dyDescent="0.2">
      <c r="A65" s="29" t="s">
        <v>64</v>
      </c>
      <c r="B65" s="135" t="s">
        <v>12</v>
      </c>
      <c r="C65" s="135"/>
      <c r="D65" s="30"/>
      <c r="E65" s="31"/>
      <c r="F65" s="32"/>
      <c r="G65" s="96">
        <f t="shared" si="6"/>
        <v>0</v>
      </c>
      <c r="H65" s="96">
        <f t="shared" si="7"/>
        <v>0</v>
      </c>
      <c r="I65" s="33"/>
      <c r="J65" s="28"/>
    </row>
    <row r="66" spans="1:10" x14ac:dyDescent="0.2">
      <c r="A66" s="29" t="s">
        <v>130</v>
      </c>
      <c r="B66" s="135" t="s">
        <v>12</v>
      </c>
      <c r="C66" s="135"/>
      <c r="D66" s="30"/>
      <c r="E66" s="31"/>
      <c r="F66" s="32"/>
      <c r="G66" s="96">
        <f t="shared" si="6"/>
        <v>0</v>
      </c>
      <c r="H66" s="96">
        <f t="shared" si="7"/>
        <v>0</v>
      </c>
      <c r="I66" s="33"/>
      <c r="J66" s="28"/>
    </row>
    <row r="67" spans="1:10" x14ac:dyDescent="0.2">
      <c r="A67" s="29" t="s">
        <v>131</v>
      </c>
      <c r="B67" s="135" t="s">
        <v>12</v>
      </c>
      <c r="C67" s="135"/>
      <c r="D67" s="30"/>
      <c r="E67" s="31"/>
      <c r="F67" s="32"/>
      <c r="G67" s="96">
        <f t="shared" si="6"/>
        <v>0</v>
      </c>
      <c r="H67" s="96">
        <f t="shared" si="7"/>
        <v>0</v>
      </c>
      <c r="I67" s="33"/>
      <c r="J67" s="28"/>
    </row>
    <row r="68" spans="1:10" x14ac:dyDescent="0.2">
      <c r="A68" s="29" t="s">
        <v>132</v>
      </c>
      <c r="B68" s="135" t="s">
        <v>12</v>
      </c>
      <c r="C68" s="135"/>
      <c r="D68" s="30"/>
      <c r="E68" s="31"/>
      <c r="F68" s="32"/>
      <c r="G68" s="96">
        <f t="shared" si="6"/>
        <v>0</v>
      </c>
      <c r="H68" s="96">
        <f t="shared" si="7"/>
        <v>0</v>
      </c>
      <c r="I68" s="33"/>
      <c r="J68" s="28"/>
    </row>
    <row r="69" spans="1:10" x14ac:dyDescent="0.2">
      <c r="A69" s="29" t="s">
        <v>133</v>
      </c>
      <c r="B69" s="135" t="s">
        <v>12</v>
      </c>
      <c r="C69" s="135"/>
      <c r="D69" s="30"/>
      <c r="E69" s="31"/>
      <c r="F69" s="32"/>
      <c r="G69" s="96">
        <f t="shared" si="6"/>
        <v>0</v>
      </c>
      <c r="H69" s="96">
        <f t="shared" si="7"/>
        <v>0</v>
      </c>
      <c r="I69" s="33"/>
      <c r="J69" s="28"/>
    </row>
    <row r="70" spans="1:10" x14ac:dyDescent="0.2">
      <c r="A70" s="29" t="s">
        <v>134</v>
      </c>
      <c r="B70" s="135" t="s">
        <v>12</v>
      </c>
      <c r="C70" s="135"/>
      <c r="D70" s="30"/>
      <c r="E70" s="31"/>
      <c r="F70" s="32"/>
      <c r="G70" s="96">
        <f t="shared" si="6"/>
        <v>0</v>
      </c>
      <c r="H70" s="96">
        <f t="shared" si="7"/>
        <v>0</v>
      </c>
      <c r="I70" s="33"/>
      <c r="J70" s="28"/>
    </row>
    <row r="71" spans="1:10" x14ac:dyDescent="0.2">
      <c r="A71" s="29" t="s">
        <v>188</v>
      </c>
      <c r="B71" s="135" t="s">
        <v>12</v>
      </c>
      <c r="C71" s="135"/>
      <c r="D71" s="30"/>
      <c r="E71" s="31"/>
      <c r="F71" s="32"/>
      <c r="G71" s="96">
        <f t="shared" si="6"/>
        <v>0</v>
      </c>
      <c r="H71" s="96">
        <f t="shared" si="7"/>
        <v>0</v>
      </c>
      <c r="I71" s="33"/>
      <c r="J71" s="28"/>
    </row>
    <row r="72" spans="1:10" x14ac:dyDescent="0.2">
      <c r="A72" s="29" t="s">
        <v>189</v>
      </c>
      <c r="B72" s="135" t="s">
        <v>12</v>
      </c>
      <c r="C72" s="135"/>
      <c r="D72" s="30"/>
      <c r="E72" s="31"/>
      <c r="F72" s="32"/>
      <c r="G72" s="96">
        <f t="shared" si="6"/>
        <v>0</v>
      </c>
      <c r="H72" s="96">
        <f t="shared" si="7"/>
        <v>0</v>
      </c>
      <c r="I72" s="33"/>
      <c r="J72" s="28"/>
    </row>
    <row r="73" spans="1:10" x14ac:dyDescent="0.2">
      <c r="A73" s="29" t="s">
        <v>190</v>
      </c>
      <c r="B73" s="135" t="s">
        <v>12</v>
      </c>
      <c r="C73" s="135"/>
      <c r="D73" s="30"/>
      <c r="E73" s="31"/>
      <c r="F73" s="32"/>
      <c r="G73" s="96">
        <f t="shared" si="6"/>
        <v>0</v>
      </c>
      <c r="H73" s="96">
        <f t="shared" si="7"/>
        <v>0</v>
      </c>
      <c r="I73" s="33"/>
      <c r="J73" s="28"/>
    </row>
    <row r="74" spans="1:10" x14ac:dyDescent="0.2">
      <c r="A74" s="29" t="s">
        <v>191</v>
      </c>
      <c r="B74" s="135" t="s">
        <v>12</v>
      </c>
      <c r="C74" s="135"/>
      <c r="D74" s="30"/>
      <c r="E74" s="31"/>
      <c r="F74" s="32"/>
      <c r="G74" s="96">
        <f t="shared" si="6"/>
        <v>0</v>
      </c>
      <c r="H74" s="96">
        <f t="shared" si="7"/>
        <v>0</v>
      </c>
      <c r="I74" s="33"/>
      <c r="J74" s="28"/>
    </row>
    <row r="75" spans="1:10" x14ac:dyDescent="0.2">
      <c r="A75" s="29" t="s">
        <v>192</v>
      </c>
      <c r="B75" s="135" t="s">
        <v>12</v>
      </c>
      <c r="C75" s="135"/>
      <c r="D75" s="30"/>
      <c r="E75" s="31"/>
      <c r="F75" s="32"/>
      <c r="G75" s="96">
        <f t="shared" si="6"/>
        <v>0</v>
      </c>
      <c r="H75" s="96">
        <f t="shared" si="7"/>
        <v>0</v>
      </c>
      <c r="I75" s="33"/>
      <c r="J75" s="28"/>
    </row>
    <row r="76" spans="1:10" x14ac:dyDescent="0.2">
      <c r="A76" s="29" t="s">
        <v>193</v>
      </c>
      <c r="B76" s="135" t="s">
        <v>12</v>
      </c>
      <c r="C76" s="135"/>
      <c r="D76" s="30"/>
      <c r="E76" s="31"/>
      <c r="F76" s="32"/>
      <c r="G76" s="96">
        <f t="shared" si="6"/>
        <v>0</v>
      </c>
      <c r="H76" s="96">
        <f t="shared" si="7"/>
        <v>0</v>
      </c>
      <c r="I76" s="33"/>
      <c r="J76" s="28"/>
    </row>
    <row r="77" spans="1:10" x14ac:dyDescent="0.2">
      <c r="A77" s="29" t="s">
        <v>194</v>
      </c>
      <c r="B77" s="135" t="s">
        <v>12</v>
      </c>
      <c r="C77" s="135"/>
      <c r="D77" s="30"/>
      <c r="E77" s="31"/>
      <c r="F77" s="32"/>
      <c r="G77" s="96">
        <f t="shared" si="6"/>
        <v>0</v>
      </c>
      <c r="H77" s="96">
        <f t="shared" si="7"/>
        <v>0</v>
      </c>
      <c r="I77" s="33"/>
      <c r="J77" s="28"/>
    </row>
    <row r="78" spans="1:10" x14ac:dyDescent="0.2">
      <c r="A78" s="29" t="s">
        <v>195</v>
      </c>
      <c r="B78" s="135" t="s">
        <v>12</v>
      </c>
      <c r="C78" s="135"/>
      <c r="D78" s="30"/>
      <c r="E78" s="31"/>
      <c r="F78" s="32"/>
      <c r="G78" s="96">
        <f t="shared" si="6"/>
        <v>0</v>
      </c>
      <c r="H78" s="96">
        <f t="shared" si="7"/>
        <v>0</v>
      </c>
      <c r="I78" s="33"/>
      <c r="J78" s="28"/>
    </row>
    <row r="79" spans="1:10" x14ac:dyDescent="0.2">
      <c r="A79" s="29" t="s">
        <v>196</v>
      </c>
      <c r="B79" s="135" t="s">
        <v>12</v>
      </c>
      <c r="C79" s="135"/>
      <c r="D79" s="30"/>
      <c r="E79" s="31"/>
      <c r="F79" s="32"/>
      <c r="G79" s="96">
        <f t="shared" si="6"/>
        <v>0</v>
      </c>
      <c r="H79" s="96">
        <f t="shared" si="7"/>
        <v>0</v>
      </c>
      <c r="I79" s="33"/>
      <c r="J79" s="28"/>
    </row>
    <row r="80" spans="1:10" x14ac:dyDescent="0.2">
      <c r="A80" s="29" t="s">
        <v>197</v>
      </c>
      <c r="B80" s="135" t="s">
        <v>12</v>
      </c>
      <c r="C80" s="135"/>
      <c r="D80" s="30"/>
      <c r="E80" s="31"/>
      <c r="F80" s="32"/>
      <c r="G80" s="96">
        <f t="shared" si="6"/>
        <v>0</v>
      </c>
      <c r="H80" s="96">
        <f t="shared" si="7"/>
        <v>0</v>
      </c>
      <c r="I80" s="33"/>
      <c r="J80" s="28"/>
    </row>
    <row r="81" spans="1:19" x14ac:dyDescent="0.2">
      <c r="A81" s="29" t="s">
        <v>198</v>
      </c>
      <c r="B81" s="135" t="s">
        <v>12</v>
      </c>
      <c r="C81" s="135"/>
      <c r="D81" s="30"/>
      <c r="E81" s="31"/>
      <c r="F81" s="32"/>
      <c r="G81" s="96">
        <f t="shared" si="6"/>
        <v>0</v>
      </c>
      <c r="H81" s="96">
        <f t="shared" si="7"/>
        <v>0</v>
      </c>
      <c r="I81" s="33"/>
      <c r="J81" s="28"/>
    </row>
    <row r="82" spans="1:19" x14ac:dyDescent="0.2">
      <c r="A82" s="29" t="s">
        <v>199</v>
      </c>
      <c r="B82" s="135" t="s">
        <v>12</v>
      </c>
      <c r="C82" s="135"/>
      <c r="D82" s="30"/>
      <c r="E82" s="31"/>
      <c r="F82" s="32"/>
      <c r="G82" s="96">
        <f t="shared" si="6"/>
        <v>0</v>
      </c>
      <c r="H82" s="96">
        <f t="shared" si="7"/>
        <v>0</v>
      </c>
      <c r="I82" s="33"/>
      <c r="J82" s="28"/>
    </row>
    <row r="83" spans="1:19" ht="51.75" customHeight="1" x14ac:dyDescent="0.2">
      <c r="A83" s="34" t="s">
        <v>65</v>
      </c>
      <c r="B83" s="138" t="s">
        <v>110</v>
      </c>
      <c r="C83" s="139"/>
      <c r="D83" s="139"/>
      <c r="E83" s="139"/>
      <c r="F83" s="140"/>
      <c r="G83" s="97">
        <f>SUM(G84:G112)</f>
        <v>0</v>
      </c>
      <c r="H83" s="97">
        <f>SUM(H84:H112)</f>
        <v>0</v>
      </c>
      <c r="I83" s="35"/>
      <c r="J83" s="28"/>
      <c r="K83" s="37" t="s">
        <v>112</v>
      </c>
      <c r="L83" s="37" t="s">
        <v>113</v>
      </c>
      <c r="M83" s="37" t="s">
        <v>114</v>
      </c>
      <c r="N83" s="37" t="s">
        <v>115</v>
      </c>
      <c r="O83" s="37" t="s">
        <v>116</v>
      </c>
      <c r="P83" s="37" t="s">
        <v>117</v>
      </c>
      <c r="Q83" s="37" t="s">
        <v>118</v>
      </c>
      <c r="R83" s="37" t="s">
        <v>119</v>
      </c>
    </row>
    <row r="84" spans="1:19" ht="12.75" customHeight="1" x14ac:dyDescent="0.2">
      <c r="A84" s="29" t="s">
        <v>66</v>
      </c>
      <c r="B84" s="135" t="s">
        <v>111</v>
      </c>
      <c r="C84" s="135"/>
      <c r="D84" s="30"/>
      <c r="E84" s="99">
        <v>1</v>
      </c>
      <c r="F84" s="96">
        <f t="shared" ref="F84:F112" si="8">R84</f>
        <v>0</v>
      </c>
      <c r="G84" s="96">
        <f t="shared" ref="G84:G112" si="9">ROUND(E84*F84,2)</f>
        <v>0</v>
      </c>
      <c r="H84" s="96">
        <f t="shared" si="1"/>
        <v>0</v>
      </c>
      <c r="I84" s="33"/>
      <c r="J84" s="28"/>
      <c r="K84" s="38"/>
      <c r="L84" s="39"/>
      <c r="M84" s="39"/>
      <c r="N84" s="39"/>
      <c r="O84" s="100" t="str">
        <f>IFERROR(ROUND((L84-N84)/M84,2),"0")</f>
        <v>0</v>
      </c>
      <c r="P84" s="39"/>
      <c r="Q84" s="40"/>
      <c r="R84" s="100">
        <f>O84*P84*Q84</f>
        <v>0</v>
      </c>
      <c r="S84" s="101" t="str">
        <f ca="1">IF(K84=0," ",IF(K84+(M84*30.5)&lt;TODAY(),"DĖMESIO! Patikrinkite, ar nurodytas turtas dar nėra nudėvėtas, amortizuotas"," "))</f>
        <v xml:space="preserve"> </v>
      </c>
    </row>
    <row r="85" spans="1:19" ht="12.75" customHeight="1" x14ac:dyDescent="0.2">
      <c r="A85" s="29" t="s">
        <v>67</v>
      </c>
      <c r="B85" s="135" t="s">
        <v>111</v>
      </c>
      <c r="C85" s="135"/>
      <c r="D85" s="30"/>
      <c r="E85" s="99">
        <v>1</v>
      </c>
      <c r="F85" s="96">
        <f t="shared" si="8"/>
        <v>0</v>
      </c>
      <c r="G85" s="96">
        <f t="shared" si="9"/>
        <v>0</v>
      </c>
      <c r="H85" s="96">
        <f t="shared" si="1"/>
        <v>0</v>
      </c>
      <c r="I85" s="33"/>
      <c r="J85" s="28"/>
      <c r="K85" s="38"/>
      <c r="L85" s="39"/>
      <c r="M85" s="39"/>
      <c r="N85" s="39"/>
      <c r="O85" s="100" t="str">
        <f t="shared" ref="O85:O112" si="10">IFERROR(ROUND((L85-N85)/M85,2),"0")</f>
        <v>0</v>
      </c>
      <c r="P85" s="39"/>
      <c r="Q85" s="40"/>
      <c r="R85" s="100">
        <f t="shared" ref="R85:R112" si="11">O85*P85*Q85</f>
        <v>0</v>
      </c>
      <c r="S85" s="101" t="str">
        <f t="shared" ref="S85:S112" ca="1" si="12">IF(K85=0," ",IF(K85+(M85*30.5)&lt;TODAY(),"DĖMESIO! Patikrinkite, ar nurodytas turtas dar nėra nudėvėtas, amortizuotas"," "))</f>
        <v xml:space="preserve"> </v>
      </c>
    </row>
    <row r="86" spans="1:19" ht="12.75" customHeight="1" x14ac:dyDescent="0.2">
      <c r="A86" s="29" t="s">
        <v>68</v>
      </c>
      <c r="B86" s="135" t="s">
        <v>111</v>
      </c>
      <c r="C86" s="135"/>
      <c r="D86" s="30"/>
      <c r="E86" s="99">
        <v>1</v>
      </c>
      <c r="F86" s="96">
        <f t="shared" si="8"/>
        <v>0</v>
      </c>
      <c r="G86" s="96">
        <f t="shared" si="9"/>
        <v>0</v>
      </c>
      <c r="H86" s="96">
        <f t="shared" si="1"/>
        <v>0</v>
      </c>
      <c r="I86" s="33"/>
      <c r="J86" s="28"/>
      <c r="K86" s="38"/>
      <c r="L86" s="39"/>
      <c r="M86" s="39"/>
      <c r="N86" s="39"/>
      <c r="O86" s="100" t="str">
        <f t="shared" si="10"/>
        <v>0</v>
      </c>
      <c r="P86" s="39"/>
      <c r="Q86" s="40"/>
      <c r="R86" s="100">
        <f t="shared" si="11"/>
        <v>0</v>
      </c>
      <c r="S86" s="101" t="str">
        <f t="shared" ca="1" si="12"/>
        <v xml:space="preserve"> </v>
      </c>
    </row>
    <row r="87" spans="1:19" ht="12.75" customHeight="1" x14ac:dyDescent="0.2">
      <c r="A87" s="29" t="s">
        <v>69</v>
      </c>
      <c r="B87" s="135" t="s">
        <v>111</v>
      </c>
      <c r="C87" s="135"/>
      <c r="D87" s="30"/>
      <c r="E87" s="99">
        <v>1</v>
      </c>
      <c r="F87" s="96">
        <f t="shared" si="8"/>
        <v>0</v>
      </c>
      <c r="G87" s="96">
        <f t="shared" si="9"/>
        <v>0</v>
      </c>
      <c r="H87" s="96">
        <f t="shared" si="1"/>
        <v>0</v>
      </c>
      <c r="I87" s="33"/>
      <c r="J87" s="28"/>
      <c r="K87" s="38"/>
      <c r="L87" s="39"/>
      <c r="M87" s="39"/>
      <c r="N87" s="39"/>
      <c r="O87" s="100" t="str">
        <f t="shared" si="10"/>
        <v>0</v>
      </c>
      <c r="P87" s="39"/>
      <c r="Q87" s="40"/>
      <c r="R87" s="100">
        <f t="shared" si="11"/>
        <v>0</v>
      </c>
      <c r="S87" s="101" t="str">
        <f t="shared" ca="1" si="12"/>
        <v xml:space="preserve"> </v>
      </c>
    </row>
    <row r="88" spans="1:19" ht="12.75" customHeight="1" x14ac:dyDescent="0.2">
      <c r="A88" s="29" t="s">
        <v>70</v>
      </c>
      <c r="B88" s="135" t="s">
        <v>111</v>
      </c>
      <c r="C88" s="135"/>
      <c r="D88" s="30"/>
      <c r="E88" s="99">
        <v>1</v>
      </c>
      <c r="F88" s="96">
        <f t="shared" si="8"/>
        <v>0</v>
      </c>
      <c r="G88" s="96">
        <f t="shared" si="9"/>
        <v>0</v>
      </c>
      <c r="H88" s="96">
        <f t="shared" si="1"/>
        <v>0</v>
      </c>
      <c r="I88" s="33"/>
      <c r="J88" s="28"/>
      <c r="K88" s="38"/>
      <c r="L88" s="39"/>
      <c r="M88" s="39"/>
      <c r="N88" s="39"/>
      <c r="O88" s="100" t="str">
        <f t="shared" si="10"/>
        <v>0</v>
      </c>
      <c r="P88" s="39"/>
      <c r="Q88" s="40"/>
      <c r="R88" s="100">
        <f t="shared" si="11"/>
        <v>0</v>
      </c>
      <c r="S88" s="101" t="str">
        <f t="shared" ca="1" si="12"/>
        <v xml:space="preserve"> </v>
      </c>
    </row>
    <row r="89" spans="1:19" ht="12.75" customHeight="1" x14ac:dyDescent="0.2">
      <c r="A89" s="29" t="s">
        <v>74</v>
      </c>
      <c r="B89" s="135" t="s">
        <v>111</v>
      </c>
      <c r="C89" s="135"/>
      <c r="D89" s="30"/>
      <c r="E89" s="99">
        <v>1</v>
      </c>
      <c r="F89" s="96">
        <f t="shared" si="8"/>
        <v>0</v>
      </c>
      <c r="G89" s="96">
        <f t="shared" si="9"/>
        <v>0</v>
      </c>
      <c r="H89" s="96">
        <f t="shared" si="1"/>
        <v>0</v>
      </c>
      <c r="I89" s="33"/>
      <c r="J89" s="28"/>
      <c r="K89" s="38"/>
      <c r="L89" s="39"/>
      <c r="M89" s="39"/>
      <c r="N89" s="39"/>
      <c r="O89" s="100" t="str">
        <f t="shared" si="10"/>
        <v>0</v>
      </c>
      <c r="P89" s="39"/>
      <c r="Q89" s="40"/>
      <c r="R89" s="100">
        <f t="shared" si="11"/>
        <v>0</v>
      </c>
      <c r="S89" s="101" t="str">
        <f t="shared" ca="1" si="12"/>
        <v xml:space="preserve"> </v>
      </c>
    </row>
    <row r="90" spans="1:19" ht="12.75" customHeight="1" x14ac:dyDescent="0.2">
      <c r="A90" s="29" t="s">
        <v>75</v>
      </c>
      <c r="B90" s="135" t="s">
        <v>111</v>
      </c>
      <c r="C90" s="135"/>
      <c r="D90" s="30"/>
      <c r="E90" s="99">
        <v>1</v>
      </c>
      <c r="F90" s="96">
        <f t="shared" si="8"/>
        <v>0</v>
      </c>
      <c r="G90" s="96">
        <f t="shared" si="9"/>
        <v>0</v>
      </c>
      <c r="H90" s="96">
        <f t="shared" si="1"/>
        <v>0</v>
      </c>
      <c r="I90" s="33"/>
      <c r="J90" s="28"/>
      <c r="K90" s="38"/>
      <c r="L90" s="39"/>
      <c r="M90" s="39"/>
      <c r="N90" s="39"/>
      <c r="O90" s="100" t="str">
        <f t="shared" si="10"/>
        <v>0</v>
      </c>
      <c r="P90" s="39"/>
      <c r="Q90" s="40"/>
      <c r="R90" s="100">
        <f t="shared" si="11"/>
        <v>0</v>
      </c>
      <c r="S90" s="101" t="str">
        <f t="shared" ca="1" si="12"/>
        <v xml:space="preserve"> </v>
      </c>
    </row>
    <row r="91" spans="1:19" ht="12.75" customHeight="1" x14ac:dyDescent="0.2">
      <c r="A91" s="29" t="s">
        <v>76</v>
      </c>
      <c r="B91" s="135" t="s">
        <v>111</v>
      </c>
      <c r="C91" s="135"/>
      <c r="D91" s="30"/>
      <c r="E91" s="99">
        <v>1</v>
      </c>
      <c r="F91" s="96">
        <f t="shared" si="8"/>
        <v>0</v>
      </c>
      <c r="G91" s="96">
        <f t="shared" si="9"/>
        <v>0</v>
      </c>
      <c r="H91" s="96">
        <f t="shared" si="1"/>
        <v>0</v>
      </c>
      <c r="I91" s="33"/>
      <c r="J91" s="28"/>
      <c r="K91" s="38"/>
      <c r="L91" s="39"/>
      <c r="M91" s="39"/>
      <c r="N91" s="39"/>
      <c r="O91" s="100" t="str">
        <f t="shared" si="10"/>
        <v>0</v>
      </c>
      <c r="P91" s="39"/>
      <c r="Q91" s="40"/>
      <c r="R91" s="100">
        <f t="shared" si="11"/>
        <v>0</v>
      </c>
      <c r="S91" s="101" t="str">
        <f t="shared" ca="1" si="12"/>
        <v xml:space="preserve"> </v>
      </c>
    </row>
    <row r="92" spans="1:19" ht="12.75" customHeight="1" x14ac:dyDescent="0.2">
      <c r="A92" s="29" t="s">
        <v>77</v>
      </c>
      <c r="B92" s="135" t="s">
        <v>111</v>
      </c>
      <c r="C92" s="135"/>
      <c r="D92" s="30"/>
      <c r="E92" s="99">
        <v>1</v>
      </c>
      <c r="F92" s="96">
        <f t="shared" si="8"/>
        <v>0</v>
      </c>
      <c r="G92" s="96">
        <f t="shared" si="9"/>
        <v>0</v>
      </c>
      <c r="H92" s="96">
        <f t="shared" si="1"/>
        <v>0</v>
      </c>
      <c r="I92" s="33"/>
      <c r="J92" s="28"/>
      <c r="K92" s="38"/>
      <c r="L92" s="39"/>
      <c r="M92" s="39"/>
      <c r="N92" s="39"/>
      <c r="O92" s="100" t="str">
        <f t="shared" si="10"/>
        <v>0</v>
      </c>
      <c r="P92" s="39"/>
      <c r="Q92" s="40"/>
      <c r="R92" s="100">
        <f t="shared" si="11"/>
        <v>0</v>
      </c>
      <c r="S92" s="101" t="str">
        <f t="shared" ca="1" si="12"/>
        <v xml:space="preserve"> </v>
      </c>
    </row>
    <row r="93" spans="1:19" ht="12.75" customHeight="1" x14ac:dyDescent="0.2">
      <c r="A93" s="29" t="s">
        <v>78</v>
      </c>
      <c r="B93" s="135" t="s">
        <v>111</v>
      </c>
      <c r="C93" s="135"/>
      <c r="D93" s="30"/>
      <c r="E93" s="99">
        <v>1</v>
      </c>
      <c r="F93" s="96">
        <f t="shared" si="8"/>
        <v>0</v>
      </c>
      <c r="G93" s="96">
        <f t="shared" si="9"/>
        <v>0</v>
      </c>
      <c r="H93" s="96">
        <f t="shared" si="1"/>
        <v>0</v>
      </c>
      <c r="I93" s="33"/>
      <c r="J93" s="28"/>
      <c r="K93" s="38"/>
      <c r="L93" s="39"/>
      <c r="M93" s="39"/>
      <c r="N93" s="39"/>
      <c r="O93" s="100" t="str">
        <f t="shared" si="10"/>
        <v>0</v>
      </c>
      <c r="P93" s="39"/>
      <c r="Q93" s="40"/>
      <c r="R93" s="100">
        <f t="shared" si="11"/>
        <v>0</v>
      </c>
      <c r="S93" s="101" t="str">
        <f t="shared" ca="1" si="12"/>
        <v xml:space="preserve"> </v>
      </c>
    </row>
    <row r="94" spans="1:19" ht="12.75" customHeight="1" x14ac:dyDescent="0.2">
      <c r="A94" s="29" t="s">
        <v>229</v>
      </c>
      <c r="B94" s="135" t="s">
        <v>111</v>
      </c>
      <c r="C94" s="135"/>
      <c r="D94" s="30"/>
      <c r="E94" s="99">
        <v>1</v>
      </c>
      <c r="F94" s="96">
        <f t="shared" si="8"/>
        <v>0</v>
      </c>
      <c r="G94" s="96">
        <f t="shared" si="9"/>
        <v>0</v>
      </c>
      <c r="H94" s="96">
        <f t="shared" si="1"/>
        <v>0</v>
      </c>
      <c r="I94" s="33"/>
      <c r="J94" s="28"/>
      <c r="K94" s="38"/>
      <c r="L94" s="39"/>
      <c r="M94" s="39"/>
      <c r="N94" s="39"/>
      <c r="O94" s="100" t="str">
        <f t="shared" si="10"/>
        <v>0</v>
      </c>
      <c r="P94" s="39"/>
      <c r="Q94" s="40"/>
      <c r="R94" s="100">
        <f t="shared" si="11"/>
        <v>0</v>
      </c>
      <c r="S94" s="101" t="str">
        <f t="shared" ca="1" si="12"/>
        <v xml:space="preserve"> </v>
      </c>
    </row>
    <row r="95" spans="1:19" ht="12.75" customHeight="1" x14ac:dyDescent="0.2">
      <c r="A95" s="29" t="s">
        <v>230</v>
      </c>
      <c r="B95" s="135" t="s">
        <v>111</v>
      </c>
      <c r="C95" s="135"/>
      <c r="D95" s="30"/>
      <c r="E95" s="99">
        <v>1</v>
      </c>
      <c r="F95" s="96">
        <f t="shared" si="8"/>
        <v>0</v>
      </c>
      <c r="G95" s="96">
        <f t="shared" si="9"/>
        <v>0</v>
      </c>
      <c r="H95" s="96">
        <f t="shared" si="1"/>
        <v>0</v>
      </c>
      <c r="I95" s="33"/>
      <c r="J95" s="28"/>
      <c r="K95" s="38"/>
      <c r="L95" s="39"/>
      <c r="M95" s="39"/>
      <c r="N95" s="39"/>
      <c r="O95" s="100" t="str">
        <f t="shared" si="10"/>
        <v>0</v>
      </c>
      <c r="P95" s="39"/>
      <c r="Q95" s="40"/>
      <c r="R95" s="100">
        <f t="shared" si="11"/>
        <v>0</v>
      </c>
      <c r="S95" s="101" t="str">
        <f t="shared" ca="1" si="12"/>
        <v xml:space="preserve"> </v>
      </c>
    </row>
    <row r="96" spans="1:19" ht="12.75" customHeight="1" x14ac:dyDescent="0.2">
      <c r="A96" s="29" t="s">
        <v>231</v>
      </c>
      <c r="B96" s="135" t="s">
        <v>111</v>
      </c>
      <c r="C96" s="135"/>
      <c r="D96" s="30"/>
      <c r="E96" s="99">
        <v>1</v>
      </c>
      <c r="F96" s="96">
        <f t="shared" si="8"/>
        <v>0</v>
      </c>
      <c r="G96" s="96">
        <f t="shared" si="9"/>
        <v>0</v>
      </c>
      <c r="H96" s="96">
        <f t="shared" si="1"/>
        <v>0</v>
      </c>
      <c r="I96" s="33"/>
      <c r="J96" s="28"/>
      <c r="K96" s="38"/>
      <c r="L96" s="39"/>
      <c r="M96" s="39"/>
      <c r="N96" s="39"/>
      <c r="O96" s="100" t="str">
        <f t="shared" si="10"/>
        <v>0</v>
      </c>
      <c r="P96" s="39"/>
      <c r="Q96" s="40"/>
      <c r="R96" s="100">
        <f t="shared" si="11"/>
        <v>0</v>
      </c>
      <c r="S96" s="101" t="str">
        <f t="shared" ca="1" si="12"/>
        <v xml:space="preserve"> </v>
      </c>
    </row>
    <row r="97" spans="1:19" ht="12.75" customHeight="1" x14ac:dyDescent="0.2">
      <c r="A97" s="29" t="s">
        <v>232</v>
      </c>
      <c r="B97" s="135" t="s">
        <v>111</v>
      </c>
      <c r="C97" s="135"/>
      <c r="D97" s="30"/>
      <c r="E97" s="99">
        <v>1</v>
      </c>
      <c r="F97" s="96">
        <f t="shared" si="8"/>
        <v>0</v>
      </c>
      <c r="G97" s="96">
        <f t="shared" si="9"/>
        <v>0</v>
      </c>
      <c r="H97" s="96">
        <f t="shared" si="1"/>
        <v>0</v>
      </c>
      <c r="I97" s="33"/>
      <c r="J97" s="28"/>
      <c r="K97" s="38"/>
      <c r="L97" s="39"/>
      <c r="M97" s="39"/>
      <c r="N97" s="39"/>
      <c r="O97" s="100" t="str">
        <f t="shared" si="10"/>
        <v>0</v>
      </c>
      <c r="P97" s="39"/>
      <c r="Q97" s="40"/>
      <c r="R97" s="100">
        <f t="shared" si="11"/>
        <v>0</v>
      </c>
      <c r="S97" s="101" t="str">
        <f t="shared" ca="1" si="12"/>
        <v xml:space="preserve"> </v>
      </c>
    </row>
    <row r="98" spans="1:19" ht="12.75" customHeight="1" x14ac:dyDescent="0.2">
      <c r="A98" s="29" t="s">
        <v>233</v>
      </c>
      <c r="B98" s="135" t="s">
        <v>111</v>
      </c>
      <c r="C98" s="135"/>
      <c r="D98" s="30"/>
      <c r="E98" s="99">
        <v>1</v>
      </c>
      <c r="F98" s="96">
        <f t="shared" si="8"/>
        <v>0</v>
      </c>
      <c r="G98" s="96">
        <f t="shared" si="9"/>
        <v>0</v>
      </c>
      <c r="H98" s="96">
        <f t="shared" si="1"/>
        <v>0</v>
      </c>
      <c r="I98" s="33"/>
      <c r="J98" s="28"/>
      <c r="K98" s="38"/>
      <c r="L98" s="39"/>
      <c r="M98" s="39"/>
      <c r="N98" s="39"/>
      <c r="O98" s="100" t="str">
        <f t="shared" si="10"/>
        <v>0</v>
      </c>
      <c r="P98" s="39"/>
      <c r="Q98" s="40"/>
      <c r="R98" s="100">
        <f t="shared" si="11"/>
        <v>0</v>
      </c>
      <c r="S98" s="101" t="str">
        <f t="shared" ca="1" si="12"/>
        <v xml:space="preserve"> </v>
      </c>
    </row>
    <row r="99" spans="1:19" ht="12.75" customHeight="1" x14ac:dyDescent="0.2">
      <c r="A99" s="29" t="s">
        <v>234</v>
      </c>
      <c r="B99" s="135" t="s">
        <v>111</v>
      </c>
      <c r="C99" s="135"/>
      <c r="D99" s="30"/>
      <c r="E99" s="99">
        <v>1</v>
      </c>
      <c r="F99" s="96">
        <f t="shared" si="8"/>
        <v>0</v>
      </c>
      <c r="G99" s="96">
        <f t="shared" si="9"/>
        <v>0</v>
      </c>
      <c r="H99" s="96">
        <f t="shared" si="1"/>
        <v>0</v>
      </c>
      <c r="I99" s="33"/>
      <c r="J99" s="28"/>
      <c r="K99" s="38"/>
      <c r="L99" s="39"/>
      <c r="M99" s="39"/>
      <c r="N99" s="39"/>
      <c r="O99" s="100" t="str">
        <f t="shared" si="10"/>
        <v>0</v>
      </c>
      <c r="P99" s="39"/>
      <c r="Q99" s="40"/>
      <c r="R99" s="100">
        <f t="shared" si="11"/>
        <v>0</v>
      </c>
      <c r="S99" s="101" t="str">
        <f t="shared" ca="1" si="12"/>
        <v xml:space="preserve"> </v>
      </c>
    </row>
    <row r="100" spans="1:19" ht="12.75" customHeight="1" x14ac:dyDescent="0.2">
      <c r="A100" s="29" t="s">
        <v>235</v>
      </c>
      <c r="B100" s="135" t="s">
        <v>111</v>
      </c>
      <c r="C100" s="135"/>
      <c r="D100" s="30"/>
      <c r="E100" s="99">
        <v>1</v>
      </c>
      <c r="F100" s="96">
        <f t="shared" si="8"/>
        <v>0</v>
      </c>
      <c r="G100" s="96">
        <f t="shared" si="9"/>
        <v>0</v>
      </c>
      <c r="H100" s="96">
        <f t="shared" si="1"/>
        <v>0</v>
      </c>
      <c r="I100" s="33"/>
      <c r="J100" s="28"/>
      <c r="K100" s="38"/>
      <c r="L100" s="39"/>
      <c r="M100" s="39"/>
      <c r="N100" s="39"/>
      <c r="O100" s="100" t="str">
        <f t="shared" si="10"/>
        <v>0</v>
      </c>
      <c r="P100" s="39"/>
      <c r="Q100" s="40"/>
      <c r="R100" s="100">
        <f t="shared" si="11"/>
        <v>0</v>
      </c>
      <c r="S100" s="101" t="str">
        <f t="shared" ca="1" si="12"/>
        <v xml:space="preserve"> </v>
      </c>
    </row>
    <row r="101" spans="1:19" ht="12.75" customHeight="1" x14ac:dyDescent="0.2">
      <c r="A101" s="29" t="s">
        <v>236</v>
      </c>
      <c r="B101" s="135" t="s">
        <v>111</v>
      </c>
      <c r="C101" s="135"/>
      <c r="D101" s="30"/>
      <c r="E101" s="99">
        <v>1</v>
      </c>
      <c r="F101" s="96">
        <f t="shared" si="8"/>
        <v>0</v>
      </c>
      <c r="G101" s="96">
        <f t="shared" si="9"/>
        <v>0</v>
      </c>
      <c r="H101" s="96">
        <f t="shared" si="1"/>
        <v>0</v>
      </c>
      <c r="I101" s="33"/>
      <c r="J101" s="28"/>
      <c r="K101" s="38"/>
      <c r="L101" s="39"/>
      <c r="M101" s="39"/>
      <c r="N101" s="39"/>
      <c r="O101" s="100" t="str">
        <f t="shared" si="10"/>
        <v>0</v>
      </c>
      <c r="P101" s="39"/>
      <c r="Q101" s="40"/>
      <c r="R101" s="100">
        <f t="shared" si="11"/>
        <v>0</v>
      </c>
      <c r="S101" s="101" t="str">
        <f t="shared" ca="1" si="12"/>
        <v xml:space="preserve"> </v>
      </c>
    </row>
    <row r="102" spans="1:19" ht="12.75" customHeight="1" x14ac:dyDescent="0.2">
      <c r="A102" s="29" t="s">
        <v>237</v>
      </c>
      <c r="B102" s="135" t="s">
        <v>111</v>
      </c>
      <c r="C102" s="135"/>
      <c r="D102" s="30"/>
      <c r="E102" s="99">
        <v>1</v>
      </c>
      <c r="F102" s="96">
        <f t="shared" si="8"/>
        <v>0</v>
      </c>
      <c r="G102" s="96">
        <f t="shared" si="9"/>
        <v>0</v>
      </c>
      <c r="H102" s="96">
        <f t="shared" si="1"/>
        <v>0</v>
      </c>
      <c r="I102" s="33"/>
      <c r="J102" s="28"/>
      <c r="K102" s="38"/>
      <c r="L102" s="39"/>
      <c r="M102" s="39"/>
      <c r="N102" s="39"/>
      <c r="O102" s="100" t="str">
        <f t="shared" si="10"/>
        <v>0</v>
      </c>
      <c r="P102" s="39"/>
      <c r="Q102" s="40"/>
      <c r="R102" s="100">
        <f t="shared" si="11"/>
        <v>0</v>
      </c>
      <c r="S102" s="101" t="str">
        <f t="shared" ca="1" si="12"/>
        <v xml:space="preserve"> </v>
      </c>
    </row>
    <row r="103" spans="1:19" ht="12.75" customHeight="1" x14ac:dyDescent="0.2">
      <c r="A103" s="29" t="s">
        <v>238</v>
      </c>
      <c r="B103" s="135" t="s">
        <v>111</v>
      </c>
      <c r="C103" s="135"/>
      <c r="D103" s="30"/>
      <c r="E103" s="99">
        <v>1</v>
      </c>
      <c r="F103" s="96">
        <f t="shared" si="8"/>
        <v>0</v>
      </c>
      <c r="G103" s="96">
        <f t="shared" si="9"/>
        <v>0</v>
      </c>
      <c r="H103" s="96">
        <f t="shared" si="1"/>
        <v>0</v>
      </c>
      <c r="I103" s="33"/>
      <c r="J103" s="28"/>
      <c r="K103" s="38"/>
      <c r="L103" s="39"/>
      <c r="M103" s="39"/>
      <c r="N103" s="39"/>
      <c r="O103" s="100" t="str">
        <f t="shared" si="10"/>
        <v>0</v>
      </c>
      <c r="P103" s="39"/>
      <c r="Q103" s="40"/>
      <c r="R103" s="100">
        <f t="shared" si="11"/>
        <v>0</v>
      </c>
      <c r="S103" s="101" t="str">
        <f t="shared" ca="1" si="12"/>
        <v xml:space="preserve"> </v>
      </c>
    </row>
    <row r="104" spans="1:19" ht="12.75" customHeight="1" x14ac:dyDescent="0.2">
      <c r="A104" s="29" t="s">
        <v>239</v>
      </c>
      <c r="B104" s="135" t="s">
        <v>111</v>
      </c>
      <c r="C104" s="135"/>
      <c r="D104" s="30"/>
      <c r="E104" s="99">
        <v>1</v>
      </c>
      <c r="F104" s="96">
        <f t="shared" si="8"/>
        <v>0</v>
      </c>
      <c r="G104" s="96">
        <f t="shared" si="9"/>
        <v>0</v>
      </c>
      <c r="H104" s="96">
        <f t="shared" si="1"/>
        <v>0</v>
      </c>
      <c r="I104" s="33"/>
      <c r="J104" s="28"/>
      <c r="K104" s="38"/>
      <c r="L104" s="39"/>
      <c r="M104" s="39"/>
      <c r="N104" s="39"/>
      <c r="O104" s="100" t="str">
        <f t="shared" si="10"/>
        <v>0</v>
      </c>
      <c r="P104" s="39"/>
      <c r="Q104" s="40"/>
      <c r="R104" s="100">
        <f t="shared" si="11"/>
        <v>0</v>
      </c>
      <c r="S104" s="101" t="str">
        <f t="shared" ca="1" si="12"/>
        <v xml:space="preserve"> </v>
      </c>
    </row>
    <row r="105" spans="1:19" ht="12.75" customHeight="1" x14ac:dyDescent="0.2">
      <c r="A105" s="29" t="s">
        <v>240</v>
      </c>
      <c r="B105" s="135" t="s">
        <v>111</v>
      </c>
      <c r="C105" s="135"/>
      <c r="D105" s="30"/>
      <c r="E105" s="99">
        <v>1</v>
      </c>
      <c r="F105" s="96">
        <f t="shared" si="8"/>
        <v>0</v>
      </c>
      <c r="G105" s="96">
        <f t="shared" si="9"/>
        <v>0</v>
      </c>
      <c r="H105" s="96">
        <f t="shared" si="1"/>
        <v>0</v>
      </c>
      <c r="I105" s="33"/>
      <c r="J105" s="28"/>
      <c r="K105" s="38"/>
      <c r="L105" s="39"/>
      <c r="M105" s="39"/>
      <c r="N105" s="39"/>
      <c r="O105" s="100" t="str">
        <f t="shared" si="10"/>
        <v>0</v>
      </c>
      <c r="P105" s="39"/>
      <c r="Q105" s="40"/>
      <c r="R105" s="100">
        <f t="shared" si="11"/>
        <v>0</v>
      </c>
      <c r="S105" s="101" t="str">
        <f t="shared" ca="1" si="12"/>
        <v xml:space="preserve"> </v>
      </c>
    </row>
    <row r="106" spans="1:19" ht="12.75" customHeight="1" x14ac:dyDescent="0.2">
      <c r="A106" s="29" t="s">
        <v>241</v>
      </c>
      <c r="B106" s="135" t="s">
        <v>111</v>
      </c>
      <c r="C106" s="135"/>
      <c r="D106" s="30"/>
      <c r="E106" s="99">
        <v>1</v>
      </c>
      <c r="F106" s="96">
        <f t="shared" si="8"/>
        <v>0</v>
      </c>
      <c r="G106" s="96">
        <f t="shared" si="9"/>
        <v>0</v>
      </c>
      <c r="H106" s="96">
        <f t="shared" si="1"/>
        <v>0</v>
      </c>
      <c r="I106" s="33"/>
      <c r="J106" s="28"/>
      <c r="K106" s="38"/>
      <c r="L106" s="39"/>
      <c r="M106" s="39"/>
      <c r="N106" s="39"/>
      <c r="O106" s="100" t="str">
        <f t="shared" si="10"/>
        <v>0</v>
      </c>
      <c r="P106" s="39"/>
      <c r="Q106" s="40"/>
      <c r="R106" s="100">
        <f t="shared" si="11"/>
        <v>0</v>
      </c>
      <c r="S106" s="101" t="str">
        <f t="shared" ca="1" si="12"/>
        <v xml:space="preserve"> </v>
      </c>
    </row>
    <row r="107" spans="1:19" ht="12.75" customHeight="1" x14ac:dyDescent="0.2">
      <c r="A107" s="29" t="s">
        <v>242</v>
      </c>
      <c r="B107" s="135" t="s">
        <v>111</v>
      </c>
      <c r="C107" s="135"/>
      <c r="D107" s="30"/>
      <c r="E107" s="99">
        <v>1</v>
      </c>
      <c r="F107" s="96">
        <f t="shared" si="8"/>
        <v>0</v>
      </c>
      <c r="G107" s="96">
        <f t="shared" si="9"/>
        <v>0</v>
      </c>
      <c r="H107" s="96">
        <f t="shared" si="1"/>
        <v>0</v>
      </c>
      <c r="I107" s="33"/>
      <c r="J107" s="28"/>
      <c r="K107" s="38"/>
      <c r="L107" s="39"/>
      <c r="M107" s="39"/>
      <c r="N107" s="39"/>
      <c r="O107" s="100" t="str">
        <f t="shared" si="10"/>
        <v>0</v>
      </c>
      <c r="P107" s="39"/>
      <c r="Q107" s="40"/>
      <c r="R107" s="100">
        <f t="shared" si="11"/>
        <v>0</v>
      </c>
      <c r="S107" s="101" t="str">
        <f t="shared" ca="1" si="12"/>
        <v xml:space="preserve"> </v>
      </c>
    </row>
    <row r="108" spans="1:19" ht="12.75" customHeight="1" x14ac:dyDescent="0.2">
      <c r="A108" s="29" t="s">
        <v>243</v>
      </c>
      <c r="B108" s="135" t="s">
        <v>111</v>
      </c>
      <c r="C108" s="135"/>
      <c r="D108" s="30"/>
      <c r="E108" s="99">
        <v>1</v>
      </c>
      <c r="F108" s="96">
        <f t="shared" si="8"/>
        <v>0</v>
      </c>
      <c r="G108" s="96">
        <f t="shared" si="9"/>
        <v>0</v>
      </c>
      <c r="H108" s="96">
        <f t="shared" si="1"/>
        <v>0</v>
      </c>
      <c r="I108" s="33"/>
      <c r="J108" s="28"/>
      <c r="K108" s="38"/>
      <c r="L108" s="39"/>
      <c r="M108" s="39"/>
      <c r="N108" s="39"/>
      <c r="O108" s="100" t="str">
        <f t="shared" si="10"/>
        <v>0</v>
      </c>
      <c r="P108" s="39"/>
      <c r="Q108" s="40"/>
      <c r="R108" s="100">
        <f t="shared" si="11"/>
        <v>0</v>
      </c>
      <c r="S108" s="101" t="str">
        <f t="shared" ca="1" si="12"/>
        <v xml:space="preserve"> </v>
      </c>
    </row>
    <row r="109" spans="1:19" ht="12.75" customHeight="1" x14ac:dyDescent="0.2">
      <c r="A109" s="29" t="s">
        <v>244</v>
      </c>
      <c r="B109" s="135" t="s">
        <v>111</v>
      </c>
      <c r="C109" s="135"/>
      <c r="D109" s="30"/>
      <c r="E109" s="99">
        <v>1</v>
      </c>
      <c r="F109" s="96">
        <f t="shared" si="8"/>
        <v>0</v>
      </c>
      <c r="G109" s="96">
        <f t="shared" si="9"/>
        <v>0</v>
      </c>
      <c r="H109" s="96">
        <f t="shared" si="1"/>
        <v>0</v>
      </c>
      <c r="I109" s="33"/>
      <c r="J109" s="28"/>
      <c r="K109" s="38"/>
      <c r="L109" s="39"/>
      <c r="M109" s="39"/>
      <c r="N109" s="39"/>
      <c r="O109" s="100" t="str">
        <f t="shared" si="10"/>
        <v>0</v>
      </c>
      <c r="P109" s="39"/>
      <c r="Q109" s="40"/>
      <c r="R109" s="100">
        <f t="shared" si="11"/>
        <v>0</v>
      </c>
      <c r="S109" s="101" t="str">
        <f t="shared" ca="1" si="12"/>
        <v xml:space="preserve"> </v>
      </c>
    </row>
    <row r="110" spans="1:19" ht="12.75" customHeight="1" x14ac:dyDescent="0.2">
      <c r="A110" s="29" t="s">
        <v>245</v>
      </c>
      <c r="B110" s="135" t="s">
        <v>111</v>
      </c>
      <c r="C110" s="135"/>
      <c r="D110" s="30"/>
      <c r="E110" s="99">
        <v>1</v>
      </c>
      <c r="F110" s="96">
        <f t="shared" si="8"/>
        <v>0</v>
      </c>
      <c r="G110" s="96">
        <f t="shared" si="9"/>
        <v>0</v>
      </c>
      <c r="H110" s="96">
        <f t="shared" si="1"/>
        <v>0</v>
      </c>
      <c r="I110" s="33"/>
      <c r="J110" s="28"/>
      <c r="K110" s="38"/>
      <c r="L110" s="39"/>
      <c r="M110" s="39"/>
      <c r="N110" s="39"/>
      <c r="O110" s="100" t="str">
        <f t="shared" si="10"/>
        <v>0</v>
      </c>
      <c r="P110" s="39"/>
      <c r="Q110" s="40"/>
      <c r="R110" s="100">
        <f t="shared" si="11"/>
        <v>0</v>
      </c>
      <c r="S110" s="101" t="str">
        <f t="shared" ca="1" si="12"/>
        <v xml:space="preserve"> </v>
      </c>
    </row>
    <row r="111" spans="1:19" ht="12.75" customHeight="1" x14ac:dyDescent="0.2">
      <c r="A111" s="29" t="s">
        <v>246</v>
      </c>
      <c r="B111" s="135" t="s">
        <v>111</v>
      </c>
      <c r="C111" s="135"/>
      <c r="D111" s="30"/>
      <c r="E111" s="99">
        <v>1</v>
      </c>
      <c r="F111" s="96">
        <f t="shared" si="8"/>
        <v>0</v>
      </c>
      <c r="G111" s="96">
        <f t="shared" si="9"/>
        <v>0</v>
      </c>
      <c r="H111" s="96">
        <f t="shared" si="1"/>
        <v>0</v>
      </c>
      <c r="I111" s="33"/>
      <c r="J111" s="28"/>
      <c r="K111" s="38"/>
      <c r="L111" s="39"/>
      <c r="M111" s="39"/>
      <c r="N111" s="39"/>
      <c r="O111" s="100" t="str">
        <f t="shared" si="10"/>
        <v>0</v>
      </c>
      <c r="P111" s="39"/>
      <c r="Q111" s="40"/>
      <c r="R111" s="100">
        <f t="shared" si="11"/>
        <v>0</v>
      </c>
      <c r="S111" s="101" t="str">
        <f t="shared" ca="1" si="12"/>
        <v xml:space="preserve"> </v>
      </c>
    </row>
    <row r="112" spans="1:19" ht="12.75" customHeight="1" x14ac:dyDescent="0.2">
      <c r="A112" s="29" t="s">
        <v>247</v>
      </c>
      <c r="B112" s="135" t="s">
        <v>111</v>
      </c>
      <c r="C112" s="135"/>
      <c r="D112" s="30"/>
      <c r="E112" s="99">
        <v>1</v>
      </c>
      <c r="F112" s="96">
        <f t="shared" si="8"/>
        <v>0</v>
      </c>
      <c r="G112" s="96">
        <f t="shared" si="9"/>
        <v>0</v>
      </c>
      <c r="H112" s="96">
        <f t="shared" si="1"/>
        <v>0</v>
      </c>
      <c r="I112" s="33"/>
      <c r="J112" s="28"/>
      <c r="K112" s="38"/>
      <c r="L112" s="39"/>
      <c r="M112" s="39"/>
      <c r="N112" s="39"/>
      <c r="O112" s="100" t="str">
        <f t="shared" si="10"/>
        <v>0</v>
      </c>
      <c r="P112" s="39"/>
      <c r="Q112" s="40"/>
      <c r="R112" s="100">
        <f t="shared" si="11"/>
        <v>0</v>
      </c>
      <c r="S112" s="101" t="str">
        <f t="shared" ca="1" si="12"/>
        <v xml:space="preserve"> </v>
      </c>
    </row>
    <row r="113" spans="1:11" ht="57" customHeight="1" x14ac:dyDescent="0.2">
      <c r="A113" s="34" t="s">
        <v>71</v>
      </c>
      <c r="B113" s="174" t="s">
        <v>79</v>
      </c>
      <c r="C113" s="175"/>
      <c r="D113" s="175"/>
      <c r="E113" s="175"/>
      <c r="F113" s="176"/>
      <c r="G113" s="97">
        <f>SUM(G114:G163)</f>
        <v>0</v>
      </c>
      <c r="H113" s="97">
        <f>SUM(H114:H163)</f>
        <v>0</v>
      </c>
      <c r="I113" s="41"/>
      <c r="J113" s="28"/>
      <c r="K113" s="37" t="s">
        <v>176</v>
      </c>
    </row>
    <row r="114" spans="1:11" x14ac:dyDescent="0.2">
      <c r="A114" s="150" t="s">
        <v>177</v>
      </c>
      <c r="B114" s="159" t="s">
        <v>107</v>
      </c>
      <c r="C114" s="33" t="s">
        <v>108</v>
      </c>
      <c r="D114" s="162" t="s">
        <v>5</v>
      </c>
      <c r="E114" s="165"/>
      <c r="F114" s="153" t="str">
        <f>IFERROR(ROUND(AVERAGE(K114:K118),2),"0")</f>
        <v>0</v>
      </c>
      <c r="G114" s="153">
        <f>ROUND(E114*F114,2)</f>
        <v>0</v>
      </c>
      <c r="H114" s="153">
        <f>ROUND(G114*$D$7,2)</f>
        <v>0</v>
      </c>
      <c r="I114" s="156"/>
      <c r="J114" s="42"/>
      <c r="K114" s="39"/>
    </row>
    <row r="115" spans="1:11" x14ac:dyDescent="0.2">
      <c r="A115" s="151"/>
      <c r="B115" s="160"/>
      <c r="C115" s="33" t="s">
        <v>108</v>
      </c>
      <c r="D115" s="163"/>
      <c r="E115" s="166"/>
      <c r="F115" s="154"/>
      <c r="G115" s="154"/>
      <c r="H115" s="154"/>
      <c r="I115" s="157"/>
      <c r="J115" s="42"/>
      <c r="K115" s="39"/>
    </row>
    <row r="116" spans="1:11" x14ac:dyDescent="0.2">
      <c r="A116" s="151"/>
      <c r="B116" s="160"/>
      <c r="C116" s="33" t="s">
        <v>108</v>
      </c>
      <c r="D116" s="163"/>
      <c r="E116" s="166"/>
      <c r="F116" s="154"/>
      <c r="G116" s="154"/>
      <c r="H116" s="154"/>
      <c r="I116" s="157"/>
      <c r="J116" s="42"/>
      <c r="K116" s="39"/>
    </row>
    <row r="117" spans="1:11" x14ac:dyDescent="0.2">
      <c r="A117" s="151"/>
      <c r="B117" s="160"/>
      <c r="C117" s="33" t="s">
        <v>108</v>
      </c>
      <c r="D117" s="163"/>
      <c r="E117" s="166"/>
      <c r="F117" s="154"/>
      <c r="G117" s="154"/>
      <c r="H117" s="154"/>
      <c r="I117" s="157"/>
      <c r="J117" s="42"/>
      <c r="K117" s="39"/>
    </row>
    <row r="118" spans="1:11" x14ac:dyDescent="0.2">
      <c r="A118" s="152"/>
      <c r="B118" s="161"/>
      <c r="C118" s="33" t="s">
        <v>108</v>
      </c>
      <c r="D118" s="164"/>
      <c r="E118" s="167"/>
      <c r="F118" s="155"/>
      <c r="G118" s="155"/>
      <c r="H118" s="155"/>
      <c r="I118" s="158"/>
      <c r="J118" s="42"/>
      <c r="K118" s="39"/>
    </row>
    <row r="119" spans="1:11" x14ac:dyDescent="0.2">
      <c r="A119" s="150" t="s">
        <v>178</v>
      </c>
      <c r="B119" s="159" t="s">
        <v>107</v>
      </c>
      <c r="C119" s="33" t="s">
        <v>108</v>
      </c>
      <c r="D119" s="162" t="s">
        <v>5</v>
      </c>
      <c r="E119" s="165"/>
      <c r="F119" s="153" t="str">
        <f t="shared" ref="F119" si="13">IFERROR(ROUND(AVERAGE(K119:K123),2),"0")</f>
        <v>0</v>
      </c>
      <c r="G119" s="153">
        <f>ROUND(E119*F119,2)</f>
        <v>0</v>
      </c>
      <c r="H119" s="153">
        <f>ROUND(G119*$D$7,2)</f>
        <v>0</v>
      </c>
      <c r="I119" s="156"/>
      <c r="J119" s="42"/>
      <c r="K119" s="39"/>
    </row>
    <row r="120" spans="1:11" x14ac:dyDescent="0.2">
      <c r="A120" s="151"/>
      <c r="B120" s="160"/>
      <c r="C120" s="33" t="s">
        <v>108</v>
      </c>
      <c r="D120" s="163"/>
      <c r="E120" s="166"/>
      <c r="F120" s="154"/>
      <c r="G120" s="154"/>
      <c r="H120" s="154"/>
      <c r="I120" s="157"/>
      <c r="J120" s="42"/>
      <c r="K120" s="39"/>
    </row>
    <row r="121" spans="1:11" x14ac:dyDescent="0.2">
      <c r="A121" s="151"/>
      <c r="B121" s="160"/>
      <c r="C121" s="33" t="s">
        <v>108</v>
      </c>
      <c r="D121" s="163"/>
      <c r="E121" s="166"/>
      <c r="F121" s="154"/>
      <c r="G121" s="154"/>
      <c r="H121" s="154"/>
      <c r="I121" s="157"/>
      <c r="J121" s="42"/>
      <c r="K121" s="39"/>
    </row>
    <row r="122" spans="1:11" x14ac:dyDescent="0.2">
      <c r="A122" s="151"/>
      <c r="B122" s="160"/>
      <c r="C122" s="33" t="s">
        <v>108</v>
      </c>
      <c r="D122" s="163"/>
      <c r="E122" s="166"/>
      <c r="F122" s="154"/>
      <c r="G122" s="154"/>
      <c r="H122" s="154"/>
      <c r="I122" s="157"/>
      <c r="J122" s="42"/>
      <c r="K122" s="39"/>
    </row>
    <row r="123" spans="1:11" x14ac:dyDescent="0.2">
      <c r="A123" s="152"/>
      <c r="B123" s="161"/>
      <c r="C123" s="33" t="s">
        <v>108</v>
      </c>
      <c r="D123" s="164"/>
      <c r="E123" s="167"/>
      <c r="F123" s="155"/>
      <c r="G123" s="155"/>
      <c r="H123" s="155"/>
      <c r="I123" s="158"/>
      <c r="J123" s="42"/>
      <c r="K123" s="39"/>
    </row>
    <row r="124" spans="1:11" x14ac:dyDescent="0.2">
      <c r="A124" s="150" t="s">
        <v>179</v>
      </c>
      <c r="B124" s="159" t="s">
        <v>107</v>
      </c>
      <c r="C124" s="33" t="s">
        <v>108</v>
      </c>
      <c r="D124" s="162" t="s">
        <v>5</v>
      </c>
      <c r="E124" s="165"/>
      <c r="F124" s="153" t="str">
        <f t="shared" ref="F124" si="14">IFERROR(ROUND(AVERAGE(K124:K128),2),"0")</f>
        <v>0</v>
      </c>
      <c r="G124" s="153">
        <f>ROUND(E124*F124,2)</f>
        <v>0</v>
      </c>
      <c r="H124" s="153">
        <f>ROUND(G124*$D$7,2)</f>
        <v>0</v>
      </c>
      <c r="I124" s="156"/>
      <c r="J124" s="42"/>
      <c r="K124" s="39"/>
    </row>
    <row r="125" spans="1:11" x14ac:dyDescent="0.2">
      <c r="A125" s="151"/>
      <c r="B125" s="160"/>
      <c r="C125" s="33" t="s">
        <v>108</v>
      </c>
      <c r="D125" s="163"/>
      <c r="E125" s="166"/>
      <c r="F125" s="154"/>
      <c r="G125" s="154"/>
      <c r="H125" s="154"/>
      <c r="I125" s="157"/>
      <c r="J125" s="42"/>
      <c r="K125" s="39"/>
    </row>
    <row r="126" spans="1:11" x14ac:dyDescent="0.2">
      <c r="A126" s="151"/>
      <c r="B126" s="160"/>
      <c r="C126" s="33" t="s">
        <v>108</v>
      </c>
      <c r="D126" s="163"/>
      <c r="E126" s="166"/>
      <c r="F126" s="154"/>
      <c r="G126" s="154"/>
      <c r="H126" s="154"/>
      <c r="I126" s="157"/>
      <c r="J126" s="42"/>
      <c r="K126" s="39"/>
    </row>
    <row r="127" spans="1:11" x14ac:dyDescent="0.2">
      <c r="A127" s="151"/>
      <c r="B127" s="160"/>
      <c r="C127" s="33" t="s">
        <v>108</v>
      </c>
      <c r="D127" s="163"/>
      <c r="E127" s="166"/>
      <c r="F127" s="154"/>
      <c r="G127" s="154"/>
      <c r="H127" s="154"/>
      <c r="I127" s="157"/>
      <c r="J127" s="42"/>
      <c r="K127" s="39"/>
    </row>
    <row r="128" spans="1:11" x14ac:dyDescent="0.2">
      <c r="A128" s="152"/>
      <c r="B128" s="161"/>
      <c r="C128" s="33" t="s">
        <v>108</v>
      </c>
      <c r="D128" s="164"/>
      <c r="E128" s="167"/>
      <c r="F128" s="155"/>
      <c r="G128" s="155"/>
      <c r="H128" s="155"/>
      <c r="I128" s="158"/>
      <c r="J128" s="42"/>
      <c r="K128" s="39"/>
    </row>
    <row r="129" spans="1:11" x14ac:dyDescent="0.2">
      <c r="A129" s="150" t="s">
        <v>180</v>
      </c>
      <c r="B129" s="159" t="s">
        <v>107</v>
      </c>
      <c r="C129" s="33" t="s">
        <v>108</v>
      </c>
      <c r="D129" s="162" t="s">
        <v>5</v>
      </c>
      <c r="E129" s="165"/>
      <c r="F129" s="153" t="str">
        <f t="shared" ref="F129" si="15">IFERROR(ROUND(AVERAGE(K129:K133),2),"0")</f>
        <v>0</v>
      </c>
      <c r="G129" s="153">
        <f>ROUND(E129*F129,2)</f>
        <v>0</v>
      </c>
      <c r="H129" s="153">
        <f>ROUND(G129*$D$7,2)</f>
        <v>0</v>
      </c>
      <c r="I129" s="156"/>
      <c r="J129" s="42"/>
      <c r="K129" s="39"/>
    </row>
    <row r="130" spans="1:11" x14ac:dyDescent="0.2">
      <c r="A130" s="151"/>
      <c r="B130" s="160"/>
      <c r="C130" s="33" t="s">
        <v>108</v>
      </c>
      <c r="D130" s="163"/>
      <c r="E130" s="166"/>
      <c r="F130" s="154"/>
      <c r="G130" s="154"/>
      <c r="H130" s="154"/>
      <c r="I130" s="157"/>
      <c r="J130" s="42"/>
      <c r="K130" s="39"/>
    </row>
    <row r="131" spans="1:11" x14ac:dyDescent="0.2">
      <c r="A131" s="151"/>
      <c r="B131" s="160"/>
      <c r="C131" s="33" t="s">
        <v>108</v>
      </c>
      <c r="D131" s="163"/>
      <c r="E131" s="166"/>
      <c r="F131" s="154"/>
      <c r="G131" s="154"/>
      <c r="H131" s="154"/>
      <c r="I131" s="157"/>
      <c r="J131" s="42"/>
      <c r="K131" s="39"/>
    </row>
    <row r="132" spans="1:11" x14ac:dyDescent="0.2">
      <c r="A132" s="151"/>
      <c r="B132" s="160"/>
      <c r="C132" s="33" t="s">
        <v>108</v>
      </c>
      <c r="D132" s="163"/>
      <c r="E132" s="166"/>
      <c r="F132" s="154"/>
      <c r="G132" s="154"/>
      <c r="H132" s="154"/>
      <c r="I132" s="157"/>
      <c r="J132" s="42"/>
      <c r="K132" s="39"/>
    </row>
    <row r="133" spans="1:11" x14ac:dyDescent="0.2">
      <c r="A133" s="152"/>
      <c r="B133" s="161"/>
      <c r="C133" s="33" t="s">
        <v>108</v>
      </c>
      <c r="D133" s="164"/>
      <c r="E133" s="167"/>
      <c r="F133" s="155"/>
      <c r="G133" s="155"/>
      <c r="H133" s="155"/>
      <c r="I133" s="158"/>
      <c r="J133" s="42"/>
      <c r="K133" s="39"/>
    </row>
    <row r="134" spans="1:11" x14ac:dyDescent="0.2">
      <c r="A134" s="150" t="s">
        <v>181</v>
      </c>
      <c r="B134" s="159" t="s">
        <v>107</v>
      </c>
      <c r="C134" s="33" t="s">
        <v>108</v>
      </c>
      <c r="D134" s="162" t="s">
        <v>5</v>
      </c>
      <c r="E134" s="165"/>
      <c r="F134" s="153" t="str">
        <f t="shared" ref="F134" si="16">IFERROR(ROUND(AVERAGE(K134:K138),2),"0")</f>
        <v>0</v>
      </c>
      <c r="G134" s="153">
        <f>ROUND(E134*F134,2)</f>
        <v>0</v>
      </c>
      <c r="H134" s="153">
        <f>ROUND(G134*$D$7,2)</f>
        <v>0</v>
      </c>
      <c r="I134" s="156"/>
      <c r="J134" s="42"/>
      <c r="K134" s="39"/>
    </row>
    <row r="135" spans="1:11" x14ac:dyDescent="0.2">
      <c r="A135" s="151"/>
      <c r="B135" s="160"/>
      <c r="C135" s="33" t="s">
        <v>108</v>
      </c>
      <c r="D135" s="163"/>
      <c r="E135" s="166"/>
      <c r="F135" s="154"/>
      <c r="G135" s="154"/>
      <c r="H135" s="154"/>
      <c r="I135" s="157"/>
      <c r="J135" s="42"/>
      <c r="K135" s="39"/>
    </row>
    <row r="136" spans="1:11" x14ac:dyDescent="0.2">
      <c r="A136" s="151"/>
      <c r="B136" s="160"/>
      <c r="C136" s="33" t="s">
        <v>108</v>
      </c>
      <c r="D136" s="163"/>
      <c r="E136" s="166"/>
      <c r="F136" s="154"/>
      <c r="G136" s="154"/>
      <c r="H136" s="154"/>
      <c r="I136" s="157"/>
      <c r="J136" s="42"/>
      <c r="K136" s="39"/>
    </row>
    <row r="137" spans="1:11" x14ac:dyDescent="0.2">
      <c r="A137" s="151"/>
      <c r="B137" s="160"/>
      <c r="C137" s="33" t="s">
        <v>108</v>
      </c>
      <c r="D137" s="163"/>
      <c r="E137" s="166"/>
      <c r="F137" s="154"/>
      <c r="G137" s="154"/>
      <c r="H137" s="154"/>
      <c r="I137" s="157"/>
      <c r="J137" s="42"/>
      <c r="K137" s="39"/>
    </row>
    <row r="138" spans="1:11" x14ac:dyDescent="0.2">
      <c r="A138" s="152"/>
      <c r="B138" s="161"/>
      <c r="C138" s="33" t="s">
        <v>108</v>
      </c>
      <c r="D138" s="164"/>
      <c r="E138" s="167"/>
      <c r="F138" s="155"/>
      <c r="G138" s="155"/>
      <c r="H138" s="155"/>
      <c r="I138" s="158"/>
      <c r="J138" s="42"/>
      <c r="K138" s="39"/>
    </row>
    <row r="139" spans="1:11" x14ac:dyDescent="0.2">
      <c r="A139" s="150" t="s">
        <v>182</v>
      </c>
      <c r="B139" s="159" t="s">
        <v>107</v>
      </c>
      <c r="C139" s="33" t="s">
        <v>108</v>
      </c>
      <c r="D139" s="162" t="s">
        <v>5</v>
      </c>
      <c r="E139" s="165"/>
      <c r="F139" s="153" t="str">
        <f t="shared" ref="F139" si="17">IFERROR(ROUND(AVERAGE(K139:K143),2),"0")</f>
        <v>0</v>
      </c>
      <c r="G139" s="153">
        <f>ROUND(E139*F139,2)</f>
        <v>0</v>
      </c>
      <c r="H139" s="153">
        <f>ROUND(G139*$D$7,2)</f>
        <v>0</v>
      </c>
      <c r="I139" s="156"/>
      <c r="J139" s="42"/>
      <c r="K139" s="39"/>
    </row>
    <row r="140" spans="1:11" x14ac:dyDescent="0.2">
      <c r="A140" s="151"/>
      <c r="B140" s="160"/>
      <c r="C140" s="33" t="s">
        <v>108</v>
      </c>
      <c r="D140" s="163"/>
      <c r="E140" s="166"/>
      <c r="F140" s="154"/>
      <c r="G140" s="154"/>
      <c r="H140" s="154"/>
      <c r="I140" s="157"/>
      <c r="J140" s="42"/>
      <c r="K140" s="39"/>
    </row>
    <row r="141" spans="1:11" x14ac:dyDescent="0.2">
      <c r="A141" s="151"/>
      <c r="B141" s="160"/>
      <c r="C141" s="33" t="s">
        <v>108</v>
      </c>
      <c r="D141" s="163"/>
      <c r="E141" s="166"/>
      <c r="F141" s="154"/>
      <c r="G141" s="154"/>
      <c r="H141" s="154"/>
      <c r="I141" s="157"/>
      <c r="J141" s="42"/>
      <c r="K141" s="39"/>
    </row>
    <row r="142" spans="1:11" x14ac:dyDescent="0.2">
      <c r="A142" s="151"/>
      <c r="B142" s="160"/>
      <c r="C142" s="33" t="s">
        <v>108</v>
      </c>
      <c r="D142" s="163"/>
      <c r="E142" s="166"/>
      <c r="F142" s="154"/>
      <c r="G142" s="154"/>
      <c r="H142" s="154"/>
      <c r="I142" s="157"/>
      <c r="J142" s="42"/>
      <c r="K142" s="39"/>
    </row>
    <row r="143" spans="1:11" x14ac:dyDescent="0.2">
      <c r="A143" s="152"/>
      <c r="B143" s="161"/>
      <c r="C143" s="33" t="s">
        <v>108</v>
      </c>
      <c r="D143" s="164"/>
      <c r="E143" s="167"/>
      <c r="F143" s="155"/>
      <c r="G143" s="155"/>
      <c r="H143" s="155"/>
      <c r="I143" s="158"/>
      <c r="J143" s="42"/>
      <c r="K143" s="39"/>
    </row>
    <row r="144" spans="1:11" x14ac:dyDescent="0.2">
      <c r="A144" s="150" t="s">
        <v>183</v>
      </c>
      <c r="B144" s="159" t="s">
        <v>107</v>
      </c>
      <c r="C144" s="33" t="s">
        <v>108</v>
      </c>
      <c r="D144" s="162" t="s">
        <v>5</v>
      </c>
      <c r="E144" s="165"/>
      <c r="F144" s="153" t="str">
        <f t="shared" ref="F144" si="18">IFERROR(ROUND(AVERAGE(K144:K148),2),"0")</f>
        <v>0</v>
      </c>
      <c r="G144" s="153">
        <f>ROUND(E144*F144,2)</f>
        <v>0</v>
      </c>
      <c r="H144" s="153">
        <f>ROUND(G144*$D$7,2)</f>
        <v>0</v>
      </c>
      <c r="I144" s="156"/>
      <c r="J144" s="42"/>
      <c r="K144" s="39"/>
    </row>
    <row r="145" spans="1:11" x14ac:dyDescent="0.2">
      <c r="A145" s="151"/>
      <c r="B145" s="160"/>
      <c r="C145" s="33" t="s">
        <v>108</v>
      </c>
      <c r="D145" s="163"/>
      <c r="E145" s="166"/>
      <c r="F145" s="154"/>
      <c r="G145" s="154"/>
      <c r="H145" s="154"/>
      <c r="I145" s="157"/>
      <c r="J145" s="42"/>
      <c r="K145" s="39"/>
    </row>
    <row r="146" spans="1:11" x14ac:dyDescent="0.2">
      <c r="A146" s="151"/>
      <c r="B146" s="160"/>
      <c r="C146" s="33" t="s">
        <v>108</v>
      </c>
      <c r="D146" s="163"/>
      <c r="E146" s="166"/>
      <c r="F146" s="154"/>
      <c r="G146" s="154"/>
      <c r="H146" s="154"/>
      <c r="I146" s="157"/>
      <c r="J146" s="42"/>
      <c r="K146" s="39"/>
    </row>
    <row r="147" spans="1:11" x14ac:dyDescent="0.2">
      <c r="A147" s="151"/>
      <c r="B147" s="160"/>
      <c r="C147" s="33" t="s">
        <v>108</v>
      </c>
      <c r="D147" s="163"/>
      <c r="E147" s="166"/>
      <c r="F147" s="154"/>
      <c r="G147" s="154"/>
      <c r="H147" s="154"/>
      <c r="I147" s="157"/>
      <c r="J147" s="42"/>
      <c r="K147" s="39"/>
    </row>
    <row r="148" spans="1:11" x14ac:dyDescent="0.2">
      <c r="A148" s="152"/>
      <c r="B148" s="161"/>
      <c r="C148" s="33" t="s">
        <v>108</v>
      </c>
      <c r="D148" s="164"/>
      <c r="E148" s="167"/>
      <c r="F148" s="155"/>
      <c r="G148" s="155"/>
      <c r="H148" s="155"/>
      <c r="I148" s="158"/>
      <c r="J148" s="42"/>
      <c r="K148" s="39"/>
    </row>
    <row r="149" spans="1:11" x14ac:dyDescent="0.2">
      <c r="A149" s="150" t="s">
        <v>184</v>
      </c>
      <c r="B149" s="159" t="s">
        <v>107</v>
      </c>
      <c r="C149" s="33" t="s">
        <v>108</v>
      </c>
      <c r="D149" s="162" t="s">
        <v>5</v>
      </c>
      <c r="E149" s="165"/>
      <c r="F149" s="153" t="str">
        <f t="shared" ref="F149" si="19">IFERROR(ROUND(AVERAGE(K149:K153),2),"0")</f>
        <v>0</v>
      </c>
      <c r="G149" s="153">
        <f>ROUND(E149*F149,2)</f>
        <v>0</v>
      </c>
      <c r="H149" s="153">
        <f>ROUND(G149*$D$7,2)</f>
        <v>0</v>
      </c>
      <c r="I149" s="156"/>
      <c r="J149" s="42"/>
      <c r="K149" s="39"/>
    </row>
    <row r="150" spans="1:11" x14ac:dyDescent="0.2">
      <c r="A150" s="151"/>
      <c r="B150" s="160"/>
      <c r="C150" s="33" t="s">
        <v>108</v>
      </c>
      <c r="D150" s="163"/>
      <c r="E150" s="166"/>
      <c r="F150" s="154"/>
      <c r="G150" s="154"/>
      <c r="H150" s="154"/>
      <c r="I150" s="157"/>
      <c r="J150" s="42"/>
      <c r="K150" s="39"/>
    </row>
    <row r="151" spans="1:11" x14ac:dyDescent="0.2">
      <c r="A151" s="151"/>
      <c r="B151" s="160"/>
      <c r="C151" s="33" t="s">
        <v>108</v>
      </c>
      <c r="D151" s="163"/>
      <c r="E151" s="166"/>
      <c r="F151" s="154"/>
      <c r="G151" s="154"/>
      <c r="H151" s="154"/>
      <c r="I151" s="157"/>
      <c r="J151" s="42"/>
      <c r="K151" s="39"/>
    </row>
    <row r="152" spans="1:11" x14ac:dyDescent="0.2">
      <c r="A152" s="151"/>
      <c r="B152" s="160"/>
      <c r="C152" s="33" t="s">
        <v>108</v>
      </c>
      <c r="D152" s="163"/>
      <c r="E152" s="166"/>
      <c r="F152" s="154"/>
      <c r="G152" s="154"/>
      <c r="H152" s="154"/>
      <c r="I152" s="157"/>
      <c r="J152" s="42"/>
      <c r="K152" s="39"/>
    </row>
    <row r="153" spans="1:11" x14ac:dyDescent="0.2">
      <c r="A153" s="152"/>
      <c r="B153" s="161"/>
      <c r="C153" s="33" t="s">
        <v>108</v>
      </c>
      <c r="D153" s="164"/>
      <c r="E153" s="167"/>
      <c r="F153" s="155"/>
      <c r="G153" s="155"/>
      <c r="H153" s="155"/>
      <c r="I153" s="158"/>
      <c r="J153" s="42"/>
      <c r="K153" s="39"/>
    </row>
    <row r="154" spans="1:11" x14ac:dyDescent="0.2">
      <c r="A154" s="150" t="s">
        <v>185</v>
      </c>
      <c r="B154" s="159" t="s">
        <v>107</v>
      </c>
      <c r="C154" s="33" t="s">
        <v>108</v>
      </c>
      <c r="D154" s="162" t="s">
        <v>5</v>
      </c>
      <c r="E154" s="165"/>
      <c r="F154" s="153" t="str">
        <f t="shared" ref="F154" si="20">IFERROR(ROUND(AVERAGE(K154:K158),2),"0")</f>
        <v>0</v>
      </c>
      <c r="G154" s="153">
        <f>ROUND(E154*F154,2)</f>
        <v>0</v>
      </c>
      <c r="H154" s="153">
        <f>ROUND(G154*$D$7,2)</f>
        <v>0</v>
      </c>
      <c r="I154" s="156"/>
      <c r="J154" s="42"/>
      <c r="K154" s="39"/>
    </row>
    <row r="155" spans="1:11" x14ac:dyDescent="0.2">
      <c r="A155" s="151"/>
      <c r="B155" s="160"/>
      <c r="C155" s="33" t="s">
        <v>108</v>
      </c>
      <c r="D155" s="163"/>
      <c r="E155" s="166"/>
      <c r="F155" s="154"/>
      <c r="G155" s="154"/>
      <c r="H155" s="154"/>
      <c r="I155" s="157"/>
      <c r="J155" s="42"/>
      <c r="K155" s="39"/>
    </row>
    <row r="156" spans="1:11" x14ac:dyDescent="0.2">
      <c r="A156" s="151"/>
      <c r="B156" s="160"/>
      <c r="C156" s="33" t="s">
        <v>108</v>
      </c>
      <c r="D156" s="163"/>
      <c r="E156" s="166"/>
      <c r="F156" s="154"/>
      <c r="G156" s="154"/>
      <c r="H156" s="154"/>
      <c r="I156" s="157"/>
      <c r="J156" s="42"/>
      <c r="K156" s="39"/>
    </row>
    <row r="157" spans="1:11" x14ac:dyDescent="0.2">
      <c r="A157" s="151"/>
      <c r="B157" s="160"/>
      <c r="C157" s="33" t="s">
        <v>108</v>
      </c>
      <c r="D157" s="163"/>
      <c r="E157" s="166"/>
      <c r="F157" s="154"/>
      <c r="G157" s="154"/>
      <c r="H157" s="154"/>
      <c r="I157" s="157"/>
      <c r="J157" s="42"/>
      <c r="K157" s="39"/>
    </row>
    <row r="158" spans="1:11" x14ac:dyDescent="0.2">
      <c r="A158" s="152"/>
      <c r="B158" s="161"/>
      <c r="C158" s="33" t="s">
        <v>108</v>
      </c>
      <c r="D158" s="164"/>
      <c r="E158" s="167"/>
      <c r="F158" s="155"/>
      <c r="G158" s="155"/>
      <c r="H158" s="155"/>
      <c r="I158" s="158"/>
      <c r="J158" s="42"/>
      <c r="K158" s="39"/>
    </row>
    <row r="159" spans="1:11" x14ac:dyDescent="0.2">
      <c r="A159" s="150" t="s">
        <v>186</v>
      </c>
      <c r="B159" s="159" t="s">
        <v>107</v>
      </c>
      <c r="C159" s="33" t="s">
        <v>108</v>
      </c>
      <c r="D159" s="162" t="s">
        <v>5</v>
      </c>
      <c r="E159" s="165"/>
      <c r="F159" s="153" t="str">
        <f t="shared" ref="F159" si="21">IFERROR(ROUND(AVERAGE(K159:K163),2),"0")</f>
        <v>0</v>
      </c>
      <c r="G159" s="153">
        <f>ROUND(E159*F159,2)</f>
        <v>0</v>
      </c>
      <c r="H159" s="153">
        <f>ROUND(G159*$D$7,2)</f>
        <v>0</v>
      </c>
      <c r="I159" s="156"/>
      <c r="J159" s="42"/>
      <c r="K159" s="39"/>
    </row>
    <row r="160" spans="1:11" x14ac:dyDescent="0.2">
      <c r="A160" s="151"/>
      <c r="B160" s="160"/>
      <c r="C160" s="33" t="s">
        <v>108</v>
      </c>
      <c r="D160" s="163"/>
      <c r="E160" s="166"/>
      <c r="F160" s="154"/>
      <c r="G160" s="154"/>
      <c r="H160" s="154"/>
      <c r="I160" s="157"/>
      <c r="J160" s="42"/>
      <c r="K160" s="39"/>
    </row>
    <row r="161" spans="1:11" x14ac:dyDescent="0.2">
      <c r="A161" s="151"/>
      <c r="B161" s="160"/>
      <c r="C161" s="33" t="s">
        <v>108</v>
      </c>
      <c r="D161" s="163"/>
      <c r="E161" s="166"/>
      <c r="F161" s="154"/>
      <c r="G161" s="154"/>
      <c r="H161" s="154"/>
      <c r="I161" s="157"/>
      <c r="J161" s="42"/>
      <c r="K161" s="39"/>
    </row>
    <row r="162" spans="1:11" x14ac:dyDescent="0.2">
      <c r="A162" s="151"/>
      <c r="B162" s="160"/>
      <c r="C162" s="33" t="s">
        <v>108</v>
      </c>
      <c r="D162" s="163"/>
      <c r="E162" s="166"/>
      <c r="F162" s="154"/>
      <c r="G162" s="154"/>
      <c r="H162" s="154"/>
      <c r="I162" s="157"/>
      <c r="J162" s="42"/>
      <c r="K162" s="39"/>
    </row>
    <row r="163" spans="1:11" x14ac:dyDescent="0.2">
      <c r="A163" s="152"/>
      <c r="B163" s="161"/>
      <c r="C163" s="33" t="s">
        <v>108</v>
      </c>
      <c r="D163" s="164"/>
      <c r="E163" s="167"/>
      <c r="F163" s="155"/>
      <c r="G163" s="155"/>
      <c r="H163" s="155"/>
      <c r="I163" s="158"/>
      <c r="J163" s="42"/>
      <c r="K163" s="39"/>
    </row>
    <row r="164" spans="1:11" ht="12.75" customHeight="1" x14ac:dyDescent="0.2">
      <c r="A164" s="34" t="s">
        <v>93</v>
      </c>
      <c r="B164" s="174" t="s">
        <v>80</v>
      </c>
      <c r="C164" s="175"/>
      <c r="D164" s="175"/>
      <c r="E164" s="175"/>
      <c r="F164" s="176"/>
      <c r="G164" s="97">
        <f>SUM(G165,G172,G179,G186,G193,G200,G207,G214,G221,G228)</f>
        <v>0</v>
      </c>
      <c r="H164" s="97">
        <f>SUM(H165,H172,H179,H186,H193,H200,H207,H214,H221,H228)</f>
        <v>0</v>
      </c>
      <c r="I164" s="41"/>
      <c r="J164" s="28"/>
    </row>
    <row r="165" spans="1:11" ht="12.75" customHeight="1" x14ac:dyDescent="0.2">
      <c r="A165" s="168" t="s">
        <v>94</v>
      </c>
      <c r="B165" s="171" t="s">
        <v>144</v>
      </c>
      <c r="C165" s="103" t="s">
        <v>145</v>
      </c>
      <c r="D165" s="105"/>
      <c r="E165" s="106"/>
      <c r="F165" s="100"/>
      <c r="G165" s="98">
        <f>SUM(G166:G171)</f>
        <v>0</v>
      </c>
      <c r="H165" s="98">
        <f>ROUND(G165*$D$7,2)</f>
        <v>0</v>
      </c>
      <c r="I165" s="171"/>
    </row>
    <row r="166" spans="1:11" x14ac:dyDescent="0.2">
      <c r="A166" s="169"/>
      <c r="B166" s="172"/>
      <c r="C166" s="104" t="s">
        <v>146</v>
      </c>
      <c r="D166" s="43"/>
      <c r="E166" s="44"/>
      <c r="F166" s="39"/>
      <c r="G166" s="100">
        <f t="shared" ref="G166:G171" si="22">ROUND(E166*F166,2)</f>
        <v>0</v>
      </c>
      <c r="H166" s="45"/>
      <c r="I166" s="172"/>
    </row>
    <row r="167" spans="1:11" ht="13.5" customHeight="1" x14ac:dyDescent="0.2">
      <c r="A167" s="169"/>
      <c r="B167" s="172"/>
      <c r="C167" s="104" t="s">
        <v>147</v>
      </c>
      <c r="D167" s="43"/>
      <c r="E167" s="44"/>
      <c r="F167" s="39"/>
      <c r="G167" s="100">
        <f t="shared" si="22"/>
        <v>0</v>
      </c>
      <c r="H167" s="45"/>
      <c r="I167" s="172"/>
    </row>
    <row r="168" spans="1:11" x14ac:dyDescent="0.2">
      <c r="A168" s="169"/>
      <c r="B168" s="172"/>
      <c r="C168" s="104" t="s">
        <v>148</v>
      </c>
      <c r="D168" s="43"/>
      <c r="E168" s="44"/>
      <c r="F168" s="39"/>
      <c r="G168" s="100">
        <f t="shared" si="22"/>
        <v>0</v>
      </c>
      <c r="H168" s="45"/>
      <c r="I168" s="172"/>
    </row>
    <row r="169" spans="1:11" x14ac:dyDescent="0.2">
      <c r="A169" s="169"/>
      <c r="B169" s="172"/>
      <c r="C169" s="104" t="s">
        <v>149</v>
      </c>
      <c r="D169" s="43"/>
      <c r="E169" s="44"/>
      <c r="F169" s="39"/>
      <c r="G169" s="100">
        <f t="shared" si="22"/>
        <v>0</v>
      </c>
      <c r="H169" s="45"/>
      <c r="I169" s="172"/>
    </row>
    <row r="170" spans="1:11" x14ac:dyDescent="0.2">
      <c r="A170" s="169"/>
      <c r="B170" s="172"/>
      <c r="C170" s="45" t="s">
        <v>150</v>
      </c>
      <c r="D170" s="43"/>
      <c r="E170" s="44"/>
      <c r="F170" s="39"/>
      <c r="G170" s="100">
        <f t="shared" si="22"/>
        <v>0</v>
      </c>
      <c r="H170" s="45"/>
      <c r="I170" s="172"/>
    </row>
    <row r="171" spans="1:11" x14ac:dyDescent="0.2">
      <c r="A171" s="170"/>
      <c r="B171" s="173"/>
      <c r="C171" s="45" t="s">
        <v>150</v>
      </c>
      <c r="D171" s="43"/>
      <c r="E171" s="44"/>
      <c r="F171" s="39"/>
      <c r="G171" s="100">
        <f t="shared" si="22"/>
        <v>0</v>
      </c>
      <c r="H171" s="45"/>
      <c r="I171" s="173"/>
    </row>
    <row r="172" spans="1:11" ht="12.75" customHeight="1" x14ac:dyDescent="0.2">
      <c r="A172" s="168" t="s">
        <v>95</v>
      </c>
      <c r="B172" s="171" t="s">
        <v>144</v>
      </c>
      <c r="C172" s="103" t="s">
        <v>145</v>
      </c>
      <c r="D172" s="105"/>
      <c r="E172" s="106"/>
      <c r="F172" s="100"/>
      <c r="G172" s="98">
        <f>SUM(G173:G178)</f>
        <v>0</v>
      </c>
      <c r="H172" s="98">
        <f>ROUND(G172*$D$7,2)</f>
        <v>0</v>
      </c>
      <c r="I172" s="171"/>
    </row>
    <row r="173" spans="1:11" x14ac:dyDescent="0.2">
      <c r="A173" s="169"/>
      <c r="B173" s="172"/>
      <c r="C173" s="104" t="s">
        <v>146</v>
      </c>
      <c r="D173" s="43"/>
      <c r="E173" s="44"/>
      <c r="F173" s="39"/>
      <c r="G173" s="100">
        <f t="shared" ref="G173:G178" si="23">ROUND(E173*F173,2)</f>
        <v>0</v>
      </c>
      <c r="H173" s="45"/>
      <c r="I173" s="172"/>
    </row>
    <row r="174" spans="1:11" x14ac:dyDescent="0.2">
      <c r="A174" s="169"/>
      <c r="B174" s="172"/>
      <c r="C174" s="104" t="s">
        <v>147</v>
      </c>
      <c r="D174" s="43"/>
      <c r="E174" s="44"/>
      <c r="F174" s="39"/>
      <c r="G174" s="100">
        <f t="shared" si="23"/>
        <v>0</v>
      </c>
      <c r="H174" s="45"/>
      <c r="I174" s="172"/>
    </row>
    <row r="175" spans="1:11" x14ac:dyDescent="0.2">
      <c r="A175" s="169"/>
      <c r="B175" s="172"/>
      <c r="C175" s="104" t="s">
        <v>148</v>
      </c>
      <c r="D175" s="43"/>
      <c r="E175" s="44"/>
      <c r="F175" s="39"/>
      <c r="G175" s="100">
        <f t="shared" si="23"/>
        <v>0</v>
      </c>
      <c r="H175" s="45"/>
      <c r="I175" s="172"/>
    </row>
    <row r="176" spans="1:11" x14ac:dyDescent="0.2">
      <c r="A176" s="169"/>
      <c r="B176" s="172"/>
      <c r="C176" s="104" t="s">
        <v>149</v>
      </c>
      <c r="D176" s="43"/>
      <c r="E176" s="44"/>
      <c r="F176" s="39"/>
      <c r="G176" s="100">
        <f t="shared" si="23"/>
        <v>0</v>
      </c>
      <c r="H176" s="45"/>
      <c r="I176" s="172"/>
    </row>
    <row r="177" spans="1:9" x14ac:dyDescent="0.2">
      <c r="A177" s="169"/>
      <c r="B177" s="172"/>
      <c r="C177" s="45" t="s">
        <v>150</v>
      </c>
      <c r="D177" s="43"/>
      <c r="E177" s="44"/>
      <c r="F177" s="39"/>
      <c r="G177" s="100">
        <f t="shared" si="23"/>
        <v>0</v>
      </c>
      <c r="H177" s="45"/>
      <c r="I177" s="172"/>
    </row>
    <row r="178" spans="1:9" x14ac:dyDescent="0.2">
      <c r="A178" s="170"/>
      <c r="B178" s="173"/>
      <c r="C178" s="45" t="s">
        <v>150</v>
      </c>
      <c r="D178" s="43"/>
      <c r="E178" s="44"/>
      <c r="F178" s="39"/>
      <c r="G178" s="100">
        <f t="shared" si="23"/>
        <v>0</v>
      </c>
      <c r="H178" s="45"/>
      <c r="I178" s="173"/>
    </row>
    <row r="179" spans="1:9" ht="12.75" customHeight="1" x14ac:dyDescent="0.2">
      <c r="A179" s="168" t="s">
        <v>96</v>
      </c>
      <c r="B179" s="171" t="s">
        <v>144</v>
      </c>
      <c r="C179" s="103" t="s">
        <v>145</v>
      </c>
      <c r="D179" s="105"/>
      <c r="E179" s="106"/>
      <c r="F179" s="100"/>
      <c r="G179" s="98">
        <f>SUM(G180:G185)</f>
        <v>0</v>
      </c>
      <c r="H179" s="98">
        <f>ROUND(G179*$D$7,2)</f>
        <v>0</v>
      </c>
      <c r="I179" s="171"/>
    </row>
    <row r="180" spans="1:9" x14ac:dyDescent="0.2">
      <c r="A180" s="169"/>
      <c r="B180" s="172"/>
      <c r="C180" s="104" t="s">
        <v>146</v>
      </c>
      <c r="D180" s="43"/>
      <c r="E180" s="44"/>
      <c r="F180" s="39"/>
      <c r="G180" s="100">
        <f t="shared" ref="G180:G185" si="24">ROUND(E180*F180,2)</f>
        <v>0</v>
      </c>
      <c r="H180" s="45"/>
      <c r="I180" s="172"/>
    </row>
    <row r="181" spans="1:9" x14ac:dyDescent="0.2">
      <c r="A181" s="169"/>
      <c r="B181" s="172"/>
      <c r="C181" s="104" t="s">
        <v>147</v>
      </c>
      <c r="D181" s="43"/>
      <c r="E181" s="44"/>
      <c r="F181" s="39"/>
      <c r="G181" s="100">
        <f t="shared" si="24"/>
        <v>0</v>
      </c>
      <c r="H181" s="45"/>
      <c r="I181" s="172"/>
    </row>
    <row r="182" spans="1:9" x14ac:dyDescent="0.2">
      <c r="A182" s="169"/>
      <c r="B182" s="172"/>
      <c r="C182" s="104" t="s">
        <v>148</v>
      </c>
      <c r="D182" s="43"/>
      <c r="E182" s="44"/>
      <c r="F182" s="39"/>
      <c r="G182" s="100">
        <f t="shared" si="24"/>
        <v>0</v>
      </c>
      <c r="H182" s="45"/>
      <c r="I182" s="172"/>
    </row>
    <row r="183" spans="1:9" x14ac:dyDescent="0.2">
      <c r="A183" s="169"/>
      <c r="B183" s="172"/>
      <c r="C183" s="104" t="s">
        <v>149</v>
      </c>
      <c r="D183" s="43"/>
      <c r="E183" s="44"/>
      <c r="F183" s="39"/>
      <c r="G183" s="100">
        <f t="shared" si="24"/>
        <v>0</v>
      </c>
      <c r="H183" s="45"/>
      <c r="I183" s="172"/>
    </row>
    <row r="184" spans="1:9" x14ac:dyDescent="0.2">
      <c r="A184" s="169"/>
      <c r="B184" s="172"/>
      <c r="C184" s="45" t="s">
        <v>150</v>
      </c>
      <c r="D184" s="43"/>
      <c r="E184" s="44"/>
      <c r="F184" s="39"/>
      <c r="G184" s="100">
        <f t="shared" si="24"/>
        <v>0</v>
      </c>
      <c r="H184" s="45"/>
      <c r="I184" s="172"/>
    </row>
    <row r="185" spans="1:9" x14ac:dyDescent="0.2">
      <c r="A185" s="170"/>
      <c r="B185" s="173"/>
      <c r="C185" s="45" t="s">
        <v>150</v>
      </c>
      <c r="D185" s="43"/>
      <c r="E185" s="44"/>
      <c r="F185" s="39"/>
      <c r="G185" s="100">
        <f t="shared" si="24"/>
        <v>0</v>
      </c>
      <c r="H185" s="45"/>
      <c r="I185" s="173"/>
    </row>
    <row r="186" spans="1:9" ht="12.75" customHeight="1" x14ac:dyDescent="0.2">
      <c r="A186" s="168" t="s">
        <v>97</v>
      </c>
      <c r="B186" s="171" t="s">
        <v>144</v>
      </c>
      <c r="C186" s="103" t="s">
        <v>145</v>
      </c>
      <c r="D186" s="105"/>
      <c r="E186" s="106"/>
      <c r="F186" s="100"/>
      <c r="G186" s="98">
        <f>SUM(G187:G192)</f>
        <v>0</v>
      </c>
      <c r="H186" s="98">
        <f>ROUND(G186*$D$7,2)</f>
        <v>0</v>
      </c>
      <c r="I186" s="171"/>
    </row>
    <row r="187" spans="1:9" ht="12.75" customHeight="1" x14ac:dyDescent="0.2">
      <c r="A187" s="169"/>
      <c r="B187" s="172"/>
      <c r="C187" s="104" t="s">
        <v>146</v>
      </c>
      <c r="D187" s="43"/>
      <c r="E187" s="44"/>
      <c r="F187" s="39"/>
      <c r="G187" s="100">
        <f t="shared" ref="G187:G192" si="25">ROUND(E187*F187,2)</f>
        <v>0</v>
      </c>
      <c r="H187" s="45"/>
      <c r="I187" s="172"/>
    </row>
    <row r="188" spans="1:9" ht="12.75" customHeight="1" x14ac:dyDescent="0.2">
      <c r="A188" s="169"/>
      <c r="B188" s="172"/>
      <c r="C188" s="104" t="s">
        <v>147</v>
      </c>
      <c r="D188" s="43"/>
      <c r="E188" s="44"/>
      <c r="F188" s="39"/>
      <c r="G188" s="100">
        <f t="shared" si="25"/>
        <v>0</v>
      </c>
      <c r="H188" s="45"/>
      <c r="I188" s="172"/>
    </row>
    <row r="189" spans="1:9" ht="12.75" customHeight="1" x14ac:dyDescent="0.2">
      <c r="A189" s="169"/>
      <c r="B189" s="172"/>
      <c r="C189" s="104" t="s">
        <v>148</v>
      </c>
      <c r="D189" s="43"/>
      <c r="E189" s="44"/>
      <c r="F189" s="39"/>
      <c r="G189" s="100">
        <f t="shared" si="25"/>
        <v>0</v>
      </c>
      <c r="H189" s="45"/>
      <c r="I189" s="172"/>
    </row>
    <row r="190" spans="1:9" ht="12.75" customHeight="1" x14ac:dyDescent="0.2">
      <c r="A190" s="169"/>
      <c r="B190" s="172"/>
      <c r="C190" s="104" t="s">
        <v>149</v>
      </c>
      <c r="D190" s="43"/>
      <c r="E190" s="44"/>
      <c r="F190" s="39"/>
      <c r="G190" s="100">
        <f t="shared" si="25"/>
        <v>0</v>
      </c>
      <c r="H190" s="45"/>
      <c r="I190" s="172"/>
    </row>
    <row r="191" spans="1:9" ht="12.75" customHeight="1" x14ac:dyDescent="0.2">
      <c r="A191" s="169"/>
      <c r="B191" s="172"/>
      <c r="C191" s="45" t="s">
        <v>150</v>
      </c>
      <c r="D191" s="43"/>
      <c r="E191" s="44"/>
      <c r="F191" s="39"/>
      <c r="G191" s="100">
        <f t="shared" si="25"/>
        <v>0</v>
      </c>
      <c r="H191" s="45"/>
      <c r="I191" s="172"/>
    </row>
    <row r="192" spans="1:9" ht="12.75" customHeight="1" x14ac:dyDescent="0.2">
      <c r="A192" s="170"/>
      <c r="B192" s="173"/>
      <c r="C192" s="45" t="s">
        <v>150</v>
      </c>
      <c r="D192" s="43"/>
      <c r="E192" s="44"/>
      <c r="F192" s="39"/>
      <c r="G192" s="100">
        <f t="shared" si="25"/>
        <v>0</v>
      </c>
      <c r="H192" s="45"/>
      <c r="I192" s="173"/>
    </row>
    <row r="193" spans="1:9" ht="12.75" customHeight="1" x14ac:dyDescent="0.2">
      <c r="A193" s="168" t="s">
        <v>98</v>
      </c>
      <c r="B193" s="171" t="s">
        <v>144</v>
      </c>
      <c r="C193" s="103" t="s">
        <v>145</v>
      </c>
      <c r="D193" s="105"/>
      <c r="E193" s="106"/>
      <c r="F193" s="100"/>
      <c r="G193" s="98">
        <f>SUM(G194:G199)</f>
        <v>0</v>
      </c>
      <c r="H193" s="98">
        <f>ROUND(G193*$D$7,2)</f>
        <v>0</v>
      </c>
      <c r="I193" s="171"/>
    </row>
    <row r="194" spans="1:9" ht="12.75" customHeight="1" x14ac:dyDescent="0.2">
      <c r="A194" s="169"/>
      <c r="B194" s="172"/>
      <c r="C194" s="104" t="s">
        <v>146</v>
      </c>
      <c r="D194" s="43"/>
      <c r="E194" s="44"/>
      <c r="F194" s="39"/>
      <c r="G194" s="100">
        <f t="shared" ref="G194:G199" si="26">ROUND(E194*F194,2)</f>
        <v>0</v>
      </c>
      <c r="H194" s="45"/>
      <c r="I194" s="172"/>
    </row>
    <row r="195" spans="1:9" ht="12.75" customHeight="1" x14ac:dyDescent="0.2">
      <c r="A195" s="169"/>
      <c r="B195" s="172"/>
      <c r="C195" s="104" t="s">
        <v>147</v>
      </c>
      <c r="D195" s="43"/>
      <c r="E195" s="44"/>
      <c r="F195" s="39"/>
      <c r="G195" s="100">
        <f t="shared" si="26"/>
        <v>0</v>
      </c>
      <c r="H195" s="45"/>
      <c r="I195" s="172"/>
    </row>
    <row r="196" spans="1:9" ht="12.75" customHeight="1" x14ac:dyDescent="0.2">
      <c r="A196" s="169"/>
      <c r="B196" s="172"/>
      <c r="C196" s="104" t="s">
        <v>148</v>
      </c>
      <c r="D196" s="43"/>
      <c r="E196" s="44"/>
      <c r="F196" s="39"/>
      <c r="G196" s="100">
        <f t="shared" si="26"/>
        <v>0</v>
      </c>
      <c r="H196" s="45"/>
      <c r="I196" s="172"/>
    </row>
    <row r="197" spans="1:9" ht="12.75" customHeight="1" x14ac:dyDescent="0.2">
      <c r="A197" s="169"/>
      <c r="B197" s="172"/>
      <c r="C197" s="104" t="s">
        <v>149</v>
      </c>
      <c r="D197" s="43"/>
      <c r="E197" s="44"/>
      <c r="F197" s="39"/>
      <c r="G197" s="100">
        <f t="shared" si="26"/>
        <v>0</v>
      </c>
      <c r="H197" s="45"/>
      <c r="I197" s="172"/>
    </row>
    <row r="198" spans="1:9" ht="12.75" customHeight="1" x14ac:dyDescent="0.2">
      <c r="A198" s="169"/>
      <c r="B198" s="172"/>
      <c r="C198" s="45" t="s">
        <v>150</v>
      </c>
      <c r="D198" s="43"/>
      <c r="E198" s="44"/>
      <c r="F198" s="39"/>
      <c r="G198" s="100">
        <f t="shared" si="26"/>
        <v>0</v>
      </c>
      <c r="H198" s="45"/>
      <c r="I198" s="172"/>
    </row>
    <row r="199" spans="1:9" ht="12.75" customHeight="1" x14ac:dyDescent="0.2">
      <c r="A199" s="170"/>
      <c r="B199" s="173"/>
      <c r="C199" s="45" t="s">
        <v>150</v>
      </c>
      <c r="D199" s="43"/>
      <c r="E199" s="44"/>
      <c r="F199" s="39"/>
      <c r="G199" s="100">
        <f t="shared" si="26"/>
        <v>0</v>
      </c>
      <c r="H199" s="45"/>
      <c r="I199" s="173"/>
    </row>
    <row r="200" spans="1:9" ht="12.75" customHeight="1" x14ac:dyDescent="0.2">
      <c r="A200" s="168" t="s">
        <v>200</v>
      </c>
      <c r="B200" s="171" t="s">
        <v>144</v>
      </c>
      <c r="C200" s="103" t="s">
        <v>145</v>
      </c>
      <c r="D200" s="105"/>
      <c r="E200" s="106"/>
      <c r="F200" s="100"/>
      <c r="G200" s="98">
        <f>SUM(G201:G206)</f>
        <v>0</v>
      </c>
      <c r="H200" s="98">
        <f>ROUND(G200*$D$7,2)</f>
        <v>0</v>
      </c>
      <c r="I200" s="171"/>
    </row>
    <row r="201" spans="1:9" ht="12.75" customHeight="1" x14ac:dyDescent="0.2">
      <c r="A201" s="169"/>
      <c r="B201" s="172"/>
      <c r="C201" s="104" t="s">
        <v>146</v>
      </c>
      <c r="D201" s="43"/>
      <c r="E201" s="44"/>
      <c r="F201" s="39"/>
      <c r="G201" s="100">
        <f t="shared" ref="G201:G206" si="27">ROUND(E201*F201,2)</f>
        <v>0</v>
      </c>
      <c r="H201" s="45"/>
      <c r="I201" s="172"/>
    </row>
    <row r="202" spans="1:9" ht="12.75" customHeight="1" x14ac:dyDescent="0.2">
      <c r="A202" s="169"/>
      <c r="B202" s="172"/>
      <c r="C202" s="104" t="s">
        <v>147</v>
      </c>
      <c r="D202" s="43"/>
      <c r="E202" s="44"/>
      <c r="F202" s="39"/>
      <c r="G202" s="100">
        <f t="shared" si="27"/>
        <v>0</v>
      </c>
      <c r="H202" s="45"/>
      <c r="I202" s="172"/>
    </row>
    <row r="203" spans="1:9" ht="12.75" customHeight="1" x14ac:dyDescent="0.2">
      <c r="A203" s="169"/>
      <c r="B203" s="172"/>
      <c r="C203" s="104" t="s">
        <v>148</v>
      </c>
      <c r="D203" s="43"/>
      <c r="E203" s="44"/>
      <c r="F203" s="39"/>
      <c r="G203" s="100">
        <f t="shared" si="27"/>
        <v>0</v>
      </c>
      <c r="H203" s="45"/>
      <c r="I203" s="172"/>
    </row>
    <row r="204" spans="1:9" ht="12.75" customHeight="1" x14ac:dyDescent="0.2">
      <c r="A204" s="169"/>
      <c r="B204" s="172"/>
      <c r="C204" s="104" t="s">
        <v>149</v>
      </c>
      <c r="D204" s="43"/>
      <c r="E204" s="44"/>
      <c r="F204" s="39"/>
      <c r="G204" s="100">
        <f t="shared" si="27"/>
        <v>0</v>
      </c>
      <c r="H204" s="45"/>
      <c r="I204" s="172"/>
    </row>
    <row r="205" spans="1:9" ht="12.75" customHeight="1" x14ac:dyDescent="0.2">
      <c r="A205" s="169"/>
      <c r="B205" s="172"/>
      <c r="C205" s="45" t="s">
        <v>150</v>
      </c>
      <c r="D205" s="43"/>
      <c r="E205" s="44"/>
      <c r="F205" s="39"/>
      <c r="G205" s="100">
        <f t="shared" si="27"/>
        <v>0</v>
      </c>
      <c r="H205" s="45"/>
      <c r="I205" s="172"/>
    </row>
    <row r="206" spans="1:9" ht="12.75" customHeight="1" x14ac:dyDescent="0.2">
      <c r="A206" s="170"/>
      <c r="B206" s="173"/>
      <c r="C206" s="45" t="s">
        <v>150</v>
      </c>
      <c r="D206" s="43"/>
      <c r="E206" s="44"/>
      <c r="F206" s="39"/>
      <c r="G206" s="100">
        <f t="shared" si="27"/>
        <v>0</v>
      </c>
      <c r="H206" s="45"/>
      <c r="I206" s="173"/>
    </row>
    <row r="207" spans="1:9" ht="12.75" customHeight="1" x14ac:dyDescent="0.2">
      <c r="A207" s="168" t="s">
        <v>201</v>
      </c>
      <c r="B207" s="171" t="s">
        <v>144</v>
      </c>
      <c r="C207" s="103" t="s">
        <v>145</v>
      </c>
      <c r="D207" s="105"/>
      <c r="E207" s="106"/>
      <c r="F207" s="100"/>
      <c r="G207" s="98">
        <f>SUM(G208:G213)</f>
        <v>0</v>
      </c>
      <c r="H207" s="98">
        <f>ROUND(G207*$D$7,2)</f>
        <v>0</v>
      </c>
      <c r="I207" s="171"/>
    </row>
    <row r="208" spans="1:9" ht="12.75" customHeight="1" x14ac:dyDescent="0.2">
      <c r="A208" s="169"/>
      <c r="B208" s="172"/>
      <c r="C208" s="104" t="s">
        <v>146</v>
      </c>
      <c r="D208" s="43"/>
      <c r="E208" s="44"/>
      <c r="F208" s="39"/>
      <c r="G208" s="100">
        <f t="shared" ref="G208:G213" si="28">ROUND(E208*F208,2)</f>
        <v>0</v>
      </c>
      <c r="H208" s="45"/>
      <c r="I208" s="172"/>
    </row>
    <row r="209" spans="1:9" ht="12.75" customHeight="1" x14ac:dyDescent="0.2">
      <c r="A209" s="169"/>
      <c r="B209" s="172"/>
      <c r="C209" s="104" t="s">
        <v>147</v>
      </c>
      <c r="D209" s="43"/>
      <c r="E209" s="44"/>
      <c r="F209" s="39"/>
      <c r="G209" s="100">
        <f t="shared" si="28"/>
        <v>0</v>
      </c>
      <c r="H209" s="45"/>
      <c r="I209" s="172"/>
    </row>
    <row r="210" spans="1:9" ht="12.75" customHeight="1" x14ac:dyDescent="0.2">
      <c r="A210" s="169"/>
      <c r="B210" s="172"/>
      <c r="C210" s="104" t="s">
        <v>148</v>
      </c>
      <c r="D210" s="43"/>
      <c r="E210" s="44"/>
      <c r="F210" s="39"/>
      <c r="G210" s="100">
        <f t="shared" si="28"/>
        <v>0</v>
      </c>
      <c r="H210" s="45"/>
      <c r="I210" s="172"/>
    </row>
    <row r="211" spans="1:9" ht="12.75" customHeight="1" x14ac:dyDescent="0.2">
      <c r="A211" s="169"/>
      <c r="B211" s="172"/>
      <c r="C211" s="104" t="s">
        <v>149</v>
      </c>
      <c r="D211" s="43"/>
      <c r="E211" s="44"/>
      <c r="F211" s="39"/>
      <c r="G211" s="100">
        <f t="shared" si="28"/>
        <v>0</v>
      </c>
      <c r="H211" s="45"/>
      <c r="I211" s="172"/>
    </row>
    <row r="212" spans="1:9" ht="12.75" customHeight="1" x14ac:dyDescent="0.2">
      <c r="A212" s="169"/>
      <c r="B212" s="172"/>
      <c r="C212" s="45" t="s">
        <v>150</v>
      </c>
      <c r="D212" s="43"/>
      <c r="E212" s="44"/>
      <c r="F212" s="39"/>
      <c r="G212" s="100">
        <f t="shared" si="28"/>
        <v>0</v>
      </c>
      <c r="H212" s="45"/>
      <c r="I212" s="172"/>
    </row>
    <row r="213" spans="1:9" ht="12.75" customHeight="1" x14ac:dyDescent="0.2">
      <c r="A213" s="170"/>
      <c r="B213" s="173"/>
      <c r="C213" s="45" t="s">
        <v>150</v>
      </c>
      <c r="D213" s="43"/>
      <c r="E213" s="44"/>
      <c r="F213" s="39"/>
      <c r="G213" s="100">
        <f t="shared" si="28"/>
        <v>0</v>
      </c>
      <c r="H213" s="45"/>
      <c r="I213" s="173"/>
    </row>
    <row r="214" spans="1:9" ht="12.75" customHeight="1" x14ac:dyDescent="0.2">
      <c r="A214" s="168" t="s">
        <v>202</v>
      </c>
      <c r="B214" s="171" t="s">
        <v>144</v>
      </c>
      <c r="C214" s="103" t="s">
        <v>145</v>
      </c>
      <c r="D214" s="105"/>
      <c r="E214" s="106"/>
      <c r="F214" s="100"/>
      <c r="G214" s="98">
        <f>SUM(G215:G220)</f>
        <v>0</v>
      </c>
      <c r="H214" s="98">
        <f>ROUND(G214*$D$7,2)</f>
        <v>0</v>
      </c>
      <c r="I214" s="171"/>
    </row>
    <row r="215" spans="1:9" ht="12.75" customHeight="1" x14ac:dyDescent="0.2">
      <c r="A215" s="169"/>
      <c r="B215" s="172"/>
      <c r="C215" s="104" t="s">
        <v>146</v>
      </c>
      <c r="D215" s="43"/>
      <c r="E215" s="44"/>
      <c r="F215" s="39"/>
      <c r="G215" s="100">
        <f t="shared" ref="G215:G220" si="29">ROUND(E215*F215,2)</f>
        <v>0</v>
      </c>
      <c r="H215" s="45"/>
      <c r="I215" s="172"/>
    </row>
    <row r="216" spans="1:9" ht="12.75" customHeight="1" x14ac:dyDescent="0.2">
      <c r="A216" s="169"/>
      <c r="B216" s="172"/>
      <c r="C216" s="104" t="s">
        <v>147</v>
      </c>
      <c r="D216" s="43"/>
      <c r="E216" s="44"/>
      <c r="F216" s="39"/>
      <c r="G216" s="100">
        <f t="shared" si="29"/>
        <v>0</v>
      </c>
      <c r="H216" s="45"/>
      <c r="I216" s="172"/>
    </row>
    <row r="217" spans="1:9" ht="12.75" customHeight="1" x14ac:dyDescent="0.2">
      <c r="A217" s="169"/>
      <c r="B217" s="172"/>
      <c r="C217" s="104" t="s">
        <v>148</v>
      </c>
      <c r="D217" s="43"/>
      <c r="E217" s="44"/>
      <c r="F217" s="39"/>
      <c r="G217" s="100">
        <f t="shared" si="29"/>
        <v>0</v>
      </c>
      <c r="H217" s="45"/>
      <c r="I217" s="172"/>
    </row>
    <row r="218" spans="1:9" ht="12.75" customHeight="1" x14ac:dyDescent="0.2">
      <c r="A218" s="169"/>
      <c r="B218" s="172"/>
      <c r="C218" s="104" t="s">
        <v>149</v>
      </c>
      <c r="D218" s="43"/>
      <c r="E218" s="44"/>
      <c r="F218" s="39"/>
      <c r="G218" s="100">
        <f t="shared" si="29"/>
        <v>0</v>
      </c>
      <c r="H218" s="45"/>
      <c r="I218" s="172"/>
    </row>
    <row r="219" spans="1:9" ht="12.75" customHeight="1" x14ac:dyDescent="0.2">
      <c r="A219" s="169"/>
      <c r="B219" s="172"/>
      <c r="C219" s="45" t="s">
        <v>150</v>
      </c>
      <c r="D219" s="43"/>
      <c r="E219" s="44"/>
      <c r="F219" s="39"/>
      <c r="G219" s="100">
        <f t="shared" si="29"/>
        <v>0</v>
      </c>
      <c r="H219" s="45"/>
      <c r="I219" s="172"/>
    </row>
    <row r="220" spans="1:9" ht="12.75" customHeight="1" x14ac:dyDescent="0.2">
      <c r="A220" s="170"/>
      <c r="B220" s="173"/>
      <c r="C220" s="45" t="s">
        <v>150</v>
      </c>
      <c r="D220" s="43"/>
      <c r="E220" s="44"/>
      <c r="F220" s="39"/>
      <c r="G220" s="100">
        <f t="shared" si="29"/>
        <v>0</v>
      </c>
      <c r="H220" s="45"/>
      <c r="I220" s="173"/>
    </row>
    <row r="221" spans="1:9" ht="12.75" customHeight="1" x14ac:dyDescent="0.2">
      <c r="A221" s="168" t="s">
        <v>203</v>
      </c>
      <c r="B221" s="171" t="s">
        <v>144</v>
      </c>
      <c r="C221" s="103" t="s">
        <v>145</v>
      </c>
      <c r="D221" s="105"/>
      <c r="E221" s="106"/>
      <c r="F221" s="100"/>
      <c r="G221" s="98">
        <f>SUM(G222:G227)</f>
        <v>0</v>
      </c>
      <c r="H221" s="98">
        <f>ROUND(G221*$D$7,2)</f>
        <v>0</v>
      </c>
      <c r="I221" s="171"/>
    </row>
    <row r="222" spans="1:9" ht="12.75" customHeight="1" x14ac:dyDescent="0.2">
      <c r="A222" s="169"/>
      <c r="B222" s="172"/>
      <c r="C222" s="104" t="s">
        <v>146</v>
      </c>
      <c r="D222" s="43"/>
      <c r="E222" s="44"/>
      <c r="F222" s="39"/>
      <c r="G222" s="100">
        <f t="shared" ref="G222:G227" si="30">ROUND(E222*F222,2)</f>
        <v>0</v>
      </c>
      <c r="H222" s="45"/>
      <c r="I222" s="172"/>
    </row>
    <row r="223" spans="1:9" ht="12.75" customHeight="1" x14ac:dyDescent="0.2">
      <c r="A223" s="169"/>
      <c r="B223" s="172"/>
      <c r="C223" s="104" t="s">
        <v>147</v>
      </c>
      <c r="D223" s="43"/>
      <c r="E223" s="44"/>
      <c r="F223" s="39"/>
      <c r="G223" s="100">
        <f t="shared" si="30"/>
        <v>0</v>
      </c>
      <c r="H223" s="45"/>
      <c r="I223" s="172"/>
    </row>
    <row r="224" spans="1:9" ht="12.75" customHeight="1" x14ac:dyDescent="0.2">
      <c r="A224" s="169"/>
      <c r="B224" s="172"/>
      <c r="C224" s="104" t="s">
        <v>148</v>
      </c>
      <c r="D224" s="43"/>
      <c r="E224" s="44"/>
      <c r="F224" s="39"/>
      <c r="G224" s="100">
        <f t="shared" si="30"/>
        <v>0</v>
      </c>
      <c r="H224" s="45"/>
      <c r="I224" s="172"/>
    </row>
    <row r="225" spans="1:12" ht="12.75" customHeight="1" x14ac:dyDescent="0.2">
      <c r="A225" s="169"/>
      <c r="B225" s="172"/>
      <c r="C225" s="104" t="s">
        <v>149</v>
      </c>
      <c r="D225" s="43"/>
      <c r="E225" s="44"/>
      <c r="F225" s="39"/>
      <c r="G225" s="100">
        <f t="shared" si="30"/>
        <v>0</v>
      </c>
      <c r="H225" s="45"/>
      <c r="I225" s="172"/>
    </row>
    <row r="226" spans="1:12" ht="12.75" customHeight="1" x14ac:dyDescent="0.2">
      <c r="A226" s="169"/>
      <c r="B226" s="172"/>
      <c r="C226" s="45" t="s">
        <v>150</v>
      </c>
      <c r="D226" s="43"/>
      <c r="E226" s="44"/>
      <c r="F226" s="39"/>
      <c r="G226" s="100">
        <f t="shared" si="30"/>
        <v>0</v>
      </c>
      <c r="H226" s="45"/>
      <c r="I226" s="172"/>
    </row>
    <row r="227" spans="1:12" ht="12.75" customHeight="1" x14ac:dyDescent="0.2">
      <c r="A227" s="170"/>
      <c r="B227" s="173"/>
      <c r="C227" s="45" t="s">
        <v>150</v>
      </c>
      <c r="D227" s="43"/>
      <c r="E227" s="44"/>
      <c r="F227" s="39"/>
      <c r="G227" s="100">
        <f t="shared" si="30"/>
        <v>0</v>
      </c>
      <c r="H227" s="45"/>
      <c r="I227" s="173"/>
    </row>
    <row r="228" spans="1:12" ht="12.75" customHeight="1" x14ac:dyDescent="0.2">
      <c r="A228" s="168" t="s">
        <v>204</v>
      </c>
      <c r="B228" s="171" t="s">
        <v>144</v>
      </c>
      <c r="C228" s="103" t="s">
        <v>145</v>
      </c>
      <c r="D228" s="105"/>
      <c r="E228" s="106"/>
      <c r="F228" s="100"/>
      <c r="G228" s="98">
        <f>SUM(G229:G234)</f>
        <v>0</v>
      </c>
      <c r="H228" s="98">
        <f>ROUND(G228*$D$7,2)</f>
        <v>0</v>
      </c>
      <c r="I228" s="171"/>
    </row>
    <row r="229" spans="1:12" ht="12.75" customHeight="1" x14ac:dyDescent="0.2">
      <c r="A229" s="169"/>
      <c r="B229" s="172"/>
      <c r="C229" s="104" t="s">
        <v>146</v>
      </c>
      <c r="D229" s="43"/>
      <c r="E229" s="44"/>
      <c r="F229" s="39"/>
      <c r="G229" s="100">
        <f t="shared" ref="G229:G234" si="31">ROUND(E229*F229,2)</f>
        <v>0</v>
      </c>
      <c r="H229" s="45"/>
      <c r="I229" s="172"/>
    </row>
    <row r="230" spans="1:12" ht="12.75" customHeight="1" x14ac:dyDescent="0.2">
      <c r="A230" s="169"/>
      <c r="B230" s="172"/>
      <c r="C230" s="104" t="s">
        <v>147</v>
      </c>
      <c r="D230" s="43"/>
      <c r="E230" s="44"/>
      <c r="F230" s="39"/>
      <c r="G230" s="100">
        <f t="shared" si="31"/>
        <v>0</v>
      </c>
      <c r="H230" s="45"/>
      <c r="I230" s="172"/>
    </row>
    <row r="231" spans="1:12" ht="12.75" customHeight="1" x14ac:dyDescent="0.2">
      <c r="A231" s="169"/>
      <c r="B231" s="172"/>
      <c r="C231" s="104" t="s">
        <v>148</v>
      </c>
      <c r="D231" s="43"/>
      <c r="E231" s="44"/>
      <c r="F231" s="39"/>
      <c r="G231" s="100">
        <f t="shared" si="31"/>
        <v>0</v>
      </c>
      <c r="H231" s="45"/>
      <c r="I231" s="172"/>
    </row>
    <row r="232" spans="1:12" x14ac:dyDescent="0.2">
      <c r="A232" s="169"/>
      <c r="B232" s="172"/>
      <c r="C232" s="104" t="s">
        <v>149</v>
      </c>
      <c r="D232" s="43"/>
      <c r="E232" s="44"/>
      <c r="F232" s="39"/>
      <c r="G232" s="100">
        <f t="shared" si="31"/>
        <v>0</v>
      </c>
      <c r="H232" s="45"/>
      <c r="I232" s="172"/>
    </row>
    <row r="233" spans="1:12" x14ac:dyDescent="0.2">
      <c r="A233" s="169"/>
      <c r="B233" s="172"/>
      <c r="C233" s="45" t="s">
        <v>150</v>
      </c>
      <c r="D233" s="43"/>
      <c r="E233" s="44"/>
      <c r="F233" s="39"/>
      <c r="G233" s="100">
        <f t="shared" si="31"/>
        <v>0</v>
      </c>
      <c r="H233" s="45"/>
      <c r="I233" s="172"/>
    </row>
    <row r="234" spans="1:12" x14ac:dyDescent="0.2">
      <c r="A234" s="170"/>
      <c r="B234" s="173"/>
      <c r="C234" s="45" t="s">
        <v>150</v>
      </c>
      <c r="D234" s="43"/>
      <c r="E234" s="44"/>
      <c r="F234" s="39"/>
      <c r="G234" s="100">
        <f t="shared" si="31"/>
        <v>0</v>
      </c>
      <c r="H234" s="45"/>
      <c r="I234" s="173"/>
    </row>
    <row r="235" spans="1:12" ht="26.25" customHeight="1" x14ac:dyDescent="0.2">
      <c r="A235" s="34" t="s">
        <v>99</v>
      </c>
      <c r="B235" s="137" t="s">
        <v>81</v>
      </c>
      <c r="C235" s="137"/>
      <c r="D235" s="137"/>
      <c r="E235" s="137"/>
      <c r="F235" s="137"/>
      <c r="G235" s="97">
        <f>SUM(G236:G252)</f>
        <v>0</v>
      </c>
      <c r="H235" s="97">
        <f>SUM(H236:H252)</f>
        <v>0</v>
      </c>
      <c r="I235" s="41"/>
      <c r="J235" s="28"/>
      <c r="K235" s="37" t="s">
        <v>143</v>
      </c>
      <c r="L235" s="37" t="s">
        <v>138</v>
      </c>
    </row>
    <row r="236" spans="1:12" x14ac:dyDescent="0.2">
      <c r="A236" s="29" t="s">
        <v>100</v>
      </c>
      <c r="B236" s="135" t="s">
        <v>72</v>
      </c>
      <c r="C236" s="135"/>
      <c r="D236" s="102" t="s">
        <v>120</v>
      </c>
      <c r="E236" s="46"/>
      <c r="F236" s="96">
        <f>K236*L236</f>
        <v>0</v>
      </c>
      <c r="G236" s="96">
        <f t="shared" si="0"/>
        <v>0</v>
      </c>
      <c r="H236" s="96">
        <f>ROUND(G236*$D$7,2)</f>
        <v>0</v>
      </c>
      <c r="I236" s="33"/>
      <c r="J236" s="28"/>
      <c r="K236" s="39"/>
      <c r="L236" s="39"/>
    </row>
    <row r="237" spans="1:12" x14ac:dyDescent="0.2">
      <c r="A237" s="29" t="s">
        <v>101</v>
      </c>
      <c r="B237" s="135" t="s">
        <v>72</v>
      </c>
      <c r="C237" s="135"/>
      <c r="D237" s="102" t="s">
        <v>120</v>
      </c>
      <c r="E237" s="46"/>
      <c r="F237" s="96">
        <f t="shared" ref="F237:F252" si="32">K237*L237</f>
        <v>0</v>
      </c>
      <c r="G237" s="96">
        <f t="shared" si="0"/>
        <v>0</v>
      </c>
      <c r="H237" s="96">
        <f t="shared" ref="H237:H252" si="33">ROUND(G237*$D$7,2)</f>
        <v>0</v>
      </c>
      <c r="I237" s="33"/>
      <c r="J237" s="28"/>
      <c r="K237" s="39"/>
      <c r="L237" s="39"/>
    </row>
    <row r="238" spans="1:12" x14ac:dyDescent="0.2">
      <c r="A238" s="29" t="s">
        <v>102</v>
      </c>
      <c r="B238" s="135" t="s">
        <v>72</v>
      </c>
      <c r="C238" s="135"/>
      <c r="D238" s="102" t="s">
        <v>120</v>
      </c>
      <c r="E238" s="46"/>
      <c r="F238" s="96">
        <f t="shared" si="32"/>
        <v>0</v>
      </c>
      <c r="G238" s="96">
        <f t="shared" si="0"/>
        <v>0</v>
      </c>
      <c r="H238" s="96">
        <f t="shared" si="33"/>
        <v>0</v>
      </c>
      <c r="I238" s="33"/>
      <c r="J238" s="28"/>
      <c r="K238" s="39"/>
      <c r="L238" s="39"/>
    </row>
    <row r="239" spans="1:12" x14ac:dyDescent="0.2">
      <c r="A239" s="29" t="s">
        <v>103</v>
      </c>
      <c r="B239" s="135" t="s">
        <v>72</v>
      </c>
      <c r="C239" s="135"/>
      <c r="D239" s="102" t="s">
        <v>120</v>
      </c>
      <c r="E239" s="46"/>
      <c r="F239" s="96">
        <f t="shared" si="32"/>
        <v>0</v>
      </c>
      <c r="G239" s="96">
        <f t="shared" si="0"/>
        <v>0</v>
      </c>
      <c r="H239" s="96">
        <f t="shared" si="33"/>
        <v>0</v>
      </c>
      <c r="I239" s="33"/>
      <c r="J239" s="28"/>
      <c r="K239" s="39"/>
      <c r="L239" s="39"/>
    </row>
    <row r="240" spans="1:12" x14ac:dyDescent="0.2">
      <c r="A240" s="29" t="s">
        <v>104</v>
      </c>
      <c r="B240" s="135" t="s">
        <v>72</v>
      </c>
      <c r="C240" s="135"/>
      <c r="D240" s="102" t="s">
        <v>120</v>
      </c>
      <c r="E240" s="46"/>
      <c r="F240" s="96">
        <f t="shared" si="32"/>
        <v>0</v>
      </c>
      <c r="G240" s="96">
        <f t="shared" si="0"/>
        <v>0</v>
      </c>
      <c r="H240" s="96">
        <f t="shared" si="33"/>
        <v>0</v>
      </c>
      <c r="I240" s="33"/>
      <c r="J240" s="28"/>
      <c r="K240" s="39"/>
      <c r="L240" s="39"/>
    </row>
    <row r="241" spans="1:12" x14ac:dyDescent="0.2">
      <c r="A241" s="29" t="s">
        <v>251</v>
      </c>
      <c r="B241" s="135" t="s">
        <v>72</v>
      </c>
      <c r="C241" s="135"/>
      <c r="D241" s="102" t="s">
        <v>120</v>
      </c>
      <c r="E241" s="46"/>
      <c r="F241" s="96">
        <f t="shared" si="32"/>
        <v>0</v>
      </c>
      <c r="G241" s="96">
        <f t="shared" si="0"/>
        <v>0</v>
      </c>
      <c r="H241" s="96">
        <f t="shared" si="33"/>
        <v>0</v>
      </c>
      <c r="I241" s="33"/>
      <c r="J241" s="28"/>
      <c r="K241" s="39"/>
      <c r="L241" s="39"/>
    </row>
    <row r="242" spans="1:12" x14ac:dyDescent="0.2">
      <c r="A242" s="29" t="s">
        <v>252</v>
      </c>
      <c r="B242" s="135" t="s">
        <v>72</v>
      </c>
      <c r="C242" s="135"/>
      <c r="D242" s="102" t="s">
        <v>120</v>
      </c>
      <c r="E242" s="46"/>
      <c r="F242" s="96">
        <f t="shared" si="32"/>
        <v>0</v>
      </c>
      <c r="G242" s="96">
        <f t="shared" si="0"/>
        <v>0</v>
      </c>
      <c r="H242" s="96">
        <f t="shared" si="33"/>
        <v>0</v>
      </c>
      <c r="I242" s="33"/>
      <c r="J242" s="28"/>
      <c r="K242" s="39"/>
      <c r="L242" s="39"/>
    </row>
    <row r="243" spans="1:12" x14ac:dyDescent="0.2">
      <c r="A243" s="29" t="s">
        <v>253</v>
      </c>
      <c r="B243" s="135" t="s">
        <v>72</v>
      </c>
      <c r="C243" s="135"/>
      <c r="D243" s="102" t="s">
        <v>120</v>
      </c>
      <c r="E243" s="46"/>
      <c r="F243" s="96">
        <f t="shared" si="32"/>
        <v>0</v>
      </c>
      <c r="G243" s="96">
        <f t="shared" si="0"/>
        <v>0</v>
      </c>
      <c r="H243" s="96">
        <f t="shared" si="33"/>
        <v>0</v>
      </c>
      <c r="I243" s="33"/>
      <c r="J243" s="28"/>
      <c r="K243" s="39"/>
      <c r="L243" s="39"/>
    </row>
    <row r="244" spans="1:12" x14ac:dyDescent="0.2">
      <c r="A244" s="29" t="s">
        <v>254</v>
      </c>
      <c r="B244" s="135" t="s">
        <v>72</v>
      </c>
      <c r="C244" s="135"/>
      <c r="D244" s="102" t="s">
        <v>120</v>
      </c>
      <c r="E244" s="46"/>
      <c r="F244" s="96">
        <f t="shared" si="32"/>
        <v>0</v>
      </c>
      <c r="G244" s="96">
        <f t="shared" si="0"/>
        <v>0</v>
      </c>
      <c r="H244" s="96">
        <f t="shared" si="33"/>
        <v>0</v>
      </c>
      <c r="I244" s="33"/>
      <c r="J244" s="28"/>
      <c r="K244" s="39"/>
      <c r="L244" s="39"/>
    </row>
    <row r="245" spans="1:12" x14ac:dyDescent="0.2">
      <c r="A245" s="29" t="s">
        <v>255</v>
      </c>
      <c r="B245" s="135" t="s">
        <v>72</v>
      </c>
      <c r="C245" s="135"/>
      <c r="D245" s="102" t="s">
        <v>120</v>
      </c>
      <c r="E245" s="46"/>
      <c r="F245" s="96">
        <f t="shared" si="32"/>
        <v>0</v>
      </c>
      <c r="G245" s="96">
        <f t="shared" si="0"/>
        <v>0</v>
      </c>
      <c r="H245" s="96">
        <f t="shared" si="33"/>
        <v>0</v>
      </c>
      <c r="I245" s="33"/>
      <c r="J245" s="28"/>
      <c r="K245" s="39"/>
      <c r="L245" s="39"/>
    </row>
    <row r="246" spans="1:12" x14ac:dyDescent="0.2">
      <c r="A246" s="29" t="s">
        <v>256</v>
      </c>
      <c r="B246" s="135" t="s">
        <v>72</v>
      </c>
      <c r="C246" s="135"/>
      <c r="D246" s="102" t="s">
        <v>120</v>
      </c>
      <c r="E246" s="46"/>
      <c r="F246" s="96">
        <f t="shared" si="32"/>
        <v>0</v>
      </c>
      <c r="G246" s="96">
        <f t="shared" si="0"/>
        <v>0</v>
      </c>
      <c r="H246" s="96">
        <f t="shared" si="33"/>
        <v>0</v>
      </c>
      <c r="I246" s="33"/>
      <c r="J246" s="28"/>
      <c r="K246" s="39"/>
      <c r="L246" s="39"/>
    </row>
    <row r="247" spans="1:12" x14ac:dyDescent="0.2">
      <c r="A247" s="29" t="s">
        <v>257</v>
      </c>
      <c r="B247" s="135" t="s">
        <v>72</v>
      </c>
      <c r="C247" s="135"/>
      <c r="D247" s="102" t="s">
        <v>120</v>
      </c>
      <c r="E247" s="46"/>
      <c r="F247" s="96">
        <f t="shared" si="32"/>
        <v>0</v>
      </c>
      <c r="G247" s="96">
        <f t="shared" si="0"/>
        <v>0</v>
      </c>
      <c r="H247" s="96">
        <f t="shared" si="33"/>
        <v>0</v>
      </c>
      <c r="I247" s="33"/>
      <c r="J247" s="28"/>
      <c r="K247" s="39"/>
      <c r="L247" s="39"/>
    </row>
    <row r="248" spans="1:12" x14ac:dyDescent="0.2">
      <c r="A248" s="29" t="s">
        <v>258</v>
      </c>
      <c r="B248" s="135" t="s">
        <v>72</v>
      </c>
      <c r="C248" s="135"/>
      <c r="D248" s="102" t="s">
        <v>120</v>
      </c>
      <c r="E248" s="46"/>
      <c r="F248" s="96">
        <f t="shared" si="32"/>
        <v>0</v>
      </c>
      <c r="G248" s="96">
        <f t="shared" si="0"/>
        <v>0</v>
      </c>
      <c r="H248" s="96">
        <f t="shared" si="33"/>
        <v>0</v>
      </c>
      <c r="I248" s="33"/>
      <c r="J248" s="28"/>
      <c r="K248" s="39"/>
      <c r="L248" s="39"/>
    </row>
    <row r="249" spans="1:12" x14ac:dyDescent="0.2">
      <c r="A249" s="29" t="s">
        <v>259</v>
      </c>
      <c r="B249" s="135" t="s">
        <v>72</v>
      </c>
      <c r="C249" s="135"/>
      <c r="D249" s="102" t="s">
        <v>120</v>
      </c>
      <c r="E249" s="46"/>
      <c r="F249" s="96">
        <f t="shared" si="32"/>
        <v>0</v>
      </c>
      <c r="G249" s="96">
        <f t="shared" si="0"/>
        <v>0</v>
      </c>
      <c r="H249" s="96">
        <f t="shared" si="33"/>
        <v>0</v>
      </c>
      <c r="I249" s="33"/>
      <c r="J249" s="28"/>
      <c r="K249" s="39"/>
      <c r="L249" s="39"/>
    </row>
    <row r="250" spans="1:12" x14ac:dyDescent="0.2">
      <c r="A250" s="29" t="s">
        <v>260</v>
      </c>
      <c r="B250" s="135" t="s">
        <v>72</v>
      </c>
      <c r="C250" s="135"/>
      <c r="D250" s="102" t="s">
        <v>120</v>
      </c>
      <c r="E250" s="46"/>
      <c r="F250" s="96">
        <f t="shared" si="32"/>
        <v>0</v>
      </c>
      <c r="G250" s="96">
        <f t="shared" si="0"/>
        <v>0</v>
      </c>
      <c r="H250" s="96">
        <f t="shared" si="33"/>
        <v>0</v>
      </c>
      <c r="I250" s="33"/>
      <c r="J250" s="28"/>
      <c r="K250" s="39"/>
      <c r="L250" s="39"/>
    </row>
    <row r="251" spans="1:12" x14ac:dyDescent="0.2">
      <c r="A251" s="29" t="s">
        <v>261</v>
      </c>
      <c r="B251" s="135" t="s">
        <v>72</v>
      </c>
      <c r="C251" s="135"/>
      <c r="D251" s="102" t="s">
        <v>120</v>
      </c>
      <c r="E251" s="46"/>
      <c r="F251" s="96">
        <f t="shared" si="32"/>
        <v>0</v>
      </c>
      <c r="G251" s="96">
        <f t="shared" si="0"/>
        <v>0</v>
      </c>
      <c r="H251" s="96">
        <f t="shared" si="33"/>
        <v>0</v>
      </c>
      <c r="I251" s="33"/>
      <c r="J251" s="28"/>
      <c r="K251" s="39"/>
      <c r="L251" s="39"/>
    </row>
    <row r="252" spans="1:12" x14ac:dyDescent="0.2">
      <c r="A252" s="29" t="s">
        <v>262</v>
      </c>
      <c r="B252" s="135" t="s">
        <v>72</v>
      </c>
      <c r="C252" s="135"/>
      <c r="D252" s="102" t="s">
        <v>120</v>
      </c>
      <c r="E252" s="46"/>
      <c r="F252" s="96">
        <f t="shared" si="32"/>
        <v>0</v>
      </c>
      <c r="G252" s="96">
        <f t="shared" si="0"/>
        <v>0</v>
      </c>
      <c r="H252" s="96">
        <f t="shared" si="33"/>
        <v>0</v>
      </c>
      <c r="I252" s="33"/>
      <c r="J252" s="28"/>
      <c r="K252" s="39"/>
      <c r="L252" s="39"/>
    </row>
    <row r="253" spans="1:12" ht="26.25" customHeight="1" x14ac:dyDescent="0.2">
      <c r="A253" s="34" t="s">
        <v>248</v>
      </c>
      <c r="B253" s="137" t="s">
        <v>105</v>
      </c>
      <c r="C253" s="137"/>
      <c r="D253" s="137"/>
      <c r="E253" s="137"/>
      <c r="F253" s="137"/>
      <c r="G253" s="97">
        <f>SUM(G254:G258)</f>
        <v>0</v>
      </c>
      <c r="H253" s="97">
        <f>SUM(H254:H258)</f>
        <v>0</v>
      </c>
      <c r="I253" s="41"/>
      <c r="J253" s="28"/>
      <c r="K253" s="37" t="s">
        <v>143</v>
      </c>
      <c r="L253" s="37" t="s">
        <v>138</v>
      </c>
    </row>
    <row r="254" spans="1:12" x14ac:dyDescent="0.2">
      <c r="A254" s="29" t="s">
        <v>263</v>
      </c>
      <c r="B254" s="135" t="s">
        <v>106</v>
      </c>
      <c r="C254" s="135"/>
      <c r="D254" s="102" t="s">
        <v>120</v>
      </c>
      <c r="E254" s="46"/>
      <c r="F254" s="96">
        <f>K254*L254</f>
        <v>0</v>
      </c>
      <c r="G254" s="96">
        <f t="shared" ref="G254:G258" si="34">ROUND(E254*F254,2)</f>
        <v>0</v>
      </c>
      <c r="H254" s="96">
        <f t="shared" ref="H254:H258" si="35">ROUND(G254*$D$7,2)</f>
        <v>0</v>
      </c>
      <c r="I254" s="33"/>
      <c r="J254" s="28"/>
      <c r="K254" s="39"/>
      <c r="L254" s="39"/>
    </row>
    <row r="255" spans="1:12" x14ac:dyDescent="0.2">
      <c r="A255" s="29" t="s">
        <v>264</v>
      </c>
      <c r="B255" s="135" t="s">
        <v>106</v>
      </c>
      <c r="C255" s="135"/>
      <c r="D255" s="102" t="s">
        <v>120</v>
      </c>
      <c r="E255" s="46"/>
      <c r="F255" s="96">
        <f t="shared" ref="F255:F258" si="36">K255*L255</f>
        <v>0</v>
      </c>
      <c r="G255" s="96">
        <f t="shared" si="34"/>
        <v>0</v>
      </c>
      <c r="H255" s="96">
        <f t="shared" si="35"/>
        <v>0</v>
      </c>
      <c r="I255" s="33"/>
      <c r="J255" s="28"/>
      <c r="K255" s="39"/>
      <c r="L255" s="39"/>
    </row>
    <row r="256" spans="1:12" x14ac:dyDescent="0.2">
      <c r="A256" s="29" t="s">
        <v>265</v>
      </c>
      <c r="B256" s="135" t="s">
        <v>106</v>
      </c>
      <c r="C256" s="135"/>
      <c r="D256" s="102" t="s">
        <v>120</v>
      </c>
      <c r="E256" s="46"/>
      <c r="F256" s="96">
        <f t="shared" si="36"/>
        <v>0</v>
      </c>
      <c r="G256" s="96">
        <f t="shared" si="34"/>
        <v>0</v>
      </c>
      <c r="H256" s="96">
        <f t="shared" si="35"/>
        <v>0</v>
      </c>
      <c r="I256" s="33"/>
      <c r="J256" s="28"/>
      <c r="K256" s="39"/>
      <c r="L256" s="39"/>
    </row>
    <row r="257" spans="1:12" x14ac:dyDescent="0.2">
      <c r="A257" s="29" t="s">
        <v>266</v>
      </c>
      <c r="B257" s="135" t="s">
        <v>106</v>
      </c>
      <c r="C257" s="135"/>
      <c r="D257" s="102" t="s">
        <v>120</v>
      </c>
      <c r="E257" s="46"/>
      <c r="F257" s="96">
        <f t="shared" si="36"/>
        <v>0</v>
      </c>
      <c r="G257" s="96">
        <f t="shared" si="34"/>
        <v>0</v>
      </c>
      <c r="H257" s="96">
        <f t="shared" si="35"/>
        <v>0</v>
      </c>
      <c r="I257" s="33"/>
      <c r="J257" s="28"/>
      <c r="K257" s="39"/>
      <c r="L257" s="39"/>
    </row>
    <row r="258" spans="1:12" x14ac:dyDescent="0.2">
      <c r="A258" s="29" t="s">
        <v>267</v>
      </c>
      <c r="B258" s="135" t="s">
        <v>106</v>
      </c>
      <c r="C258" s="135"/>
      <c r="D258" s="102" t="s">
        <v>120</v>
      </c>
      <c r="E258" s="46"/>
      <c r="F258" s="96">
        <f t="shared" si="36"/>
        <v>0</v>
      </c>
      <c r="G258" s="96">
        <f t="shared" si="34"/>
        <v>0</v>
      </c>
      <c r="H258" s="96">
        <f t="shared" si="35"/>
        <v>0</v>
      </c>
      <c r="I258" s="33"/>
      <c r="J258" s="28"/>
      <c r="K258" s="39"/>
      <c r="L258" s="39"/>
    </row>
    <row r="259" spans="1:12" ht="12.75" customHeight="1" x14ac:dyDescent="0.2">
      <c r="A259" s="136" t="s">
        <v>43</v>
      </c>
      <c r="B259" s="136"/>
      <c r="C259" s="136"/>
      <c r="D259" s="136"/>
      <c r="E259" s="136"/>
      <c r="F259" s="136"/>
      <c r="G259" s="95">
        <f>G10+G21</f>
        <v>0</v>
      </c>
      <c r="H259" s="95">
        <f>H10+H21</f>
        <v>0</v>
      </c>
      <c r="I259" s="27"/>
      <c r="J259" s="28"/>
    </row>
    <row r="260" spans="1:12" x14ac:dyDescent="0.2">
      <c r="G260" s="47"/>
      <c r="H260" s="47"/>
    </row>
  </sheetData>
  <sheetProtection algorithmName="SHA-512" hashValue="WA4hFRN6uTk2FYF/Nc3tSoZs/l4vD604u0YWWnTmKcmVgnSy3MnremVGfy+/EBlNv7SfCeW/CsFiRMtEUpmwgA==" saltValue="0iUVYL6b9kwTC20yaPrMBw==" spinCount="100000" sheet="1" formatRows="0"/>
  <mergeCells count="249">
    <mergeCell ref="B256:C256"/>
    <mergeCell ref="B257:C257"/>
    <mergeCell ref="B258:C258"/>
    <mergeCell ref="A259:F259"/>
    <mergeCell ref="B250:C250"/>
    <mergeCell ref="B251:C251"/>
    <mergeCell ref="B252:C252"/>
    <mergeCell ref="B253:F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A228:A234"/>
    <mergeCell ref="B228:B234"/>
    <mergeCell ref="I228:I234"/>
    <mergeCell ref="B235:F235"/>
    <mergeCell ref="B236:C236"/>
    <mergeCell ref="B237:C237"/>
    <mergeCell ref="A214:A220"/>
    <mergeCell ref="B214:B220"/>
    <mergeCell ref="I214:I220"/>
    <mergeCell ref="A221:A227"/>
    <mergeCell ref="B221:B227"/>
    <mergeCell ref="I221:I227"/>
    <mergeCell ref="A200:A206"/>
    <mergeCell ref="B200:B206"/>
    <mergeCell ref="I200:I206"/>
    <mergeCell ref="A207:A213"/>
    <mergeCell ref="B207:B213"/>
    <mergeCell ref="I207:I213"/>
    <mergeCell ref="A186:A192"/>
    <mergeCell ref="B186:B192"/>
    <mergeCell ref="I186:I192"/>
    <mergeCell ref="A193:A199"/>
    <mergeCell ref="B193:B199"/>
    <mergeCell ref="I193:I199"/>
    <mergeCell ref="A172:A178"/>
    <mergeCell ref="B172:B178"/>
    <mergeCell ref="I172:I178"/>
    <mergeCell ref="A179:A185"/>
    <mergeCell ref="B179:B185"/>
    <mergeCell ref="I179:I185"/>
    <mergeCell ref="H159:H163"/>
    <mergeCell ref="I159:I163"/>
    <mergeCell ref="B164:F164"/>
    <mergeCell ref="A165:A171"/>
    <mergeCell ref="B165:B171"/>
    <mergeCell ref="I165:I171"/>
    <mergeCell ref="A159:A163"/>
    <mergeCell ref="B159:B163"/>
    <mergeCell ref="D159:D163"/>
    <mergeCell ref="E159:E163"/>
    <mergeCell ref="F159:F163"/>
    <mergeCell ref="G159:G163"/>
    <mergeCell ref="H149:H153"/>
    <mergeCell ref="I149:I153"/>
    <mergeCell ref="A154:A158"/>
    <mergeCell ref="B154:B158"/>
    <mergeCell ref="D154:D158"/>
    <mergeCell ref="E154:E158"/>
    <mergeCell ref="F154:F158"/>
    <mergeCell ref="G154:G158"/>
    <mergeCell ref="H154:H158"/>
    <mergeCell ref="I154:I158"/>
    <mergeCell ref="A149:A153"/>
    <mergeCell ref="B149:B153"/>
    <mergeCell ref="D149:D153"/>
    <mergeCell ref="E149:E153"/>
    <mergeCell ref="F149:F153"/>
    <mergeCell ref="G149:G153"/>
    <mergeCell ref="H139:H143"/>
    <mergeCell ref="I139:I143"/>
    <mergeCell ref="A144:A148"/>
    <mergeCell ref="B144:B148"/>
    <mergeCell ref="D144:D148"/>
    <mergeCell ref="E144:E148"/>
    <mergeCell ref="F144:F148"/>
    <mergeCell ref="G144:G148"/>
    <mergeCell ref="H144:H148"/>
    <mergeCell ref="I144:I148"/>
    <mergeCell ref="A139:A143"/>
    <mergeCell ref="B139:B143"/>
    <mergeCell ref="D139:D143"/>
    <mergeCell ref="E139:E143"/>
    <mergeCell ref="F139:F143"/>
    <mergeCell ref="G139:G143"/>
    <mergeCell ref="A134:A138"/>
    <mergeCell ref="B134:B138"/>
    <mergeCell ref="D134:D138"/>
    <mergeCell ref="E134:E138"/>
    <mergeCell ref="F134:F138"/>
    <mergeCell ref="G134:G138"/>
    <mergeCell ref="H134:H138"/>
    <mergeCell ref="I134:I138"/>
    <mergeCell ref="A129:A133"/>
    <mergeCell ref="B129:B133"/>
    <mergeCell ref="D129:D133"/>
    <mergeCell ref="E129:E133"/>
    <mergeCell ref="F129:F133"/>
    <mergeCell ref="G129:G133"/>
    <mergeCell ref="A124:A128"/>
    <mergeCell ref="B124:B128"/>
    <mergeCell ref="D124:D128"/>
    <mergeCell ref="E124:E128"/>
    <mergeCell ref="F124:F128"/>
    <mergeCell ref="G124:G128"/>
    <mergeCell ref="H124:H128"/>
    <mergeCell ref="I124:I128"/>
    <mergeCell ref="H129:H133"/>
    <mergeCell ref="I129:I133"/>
    <mergeCell ref="G114:G118"/>
    <mergeCell ref="H114:H118"/>
    <mergeCell ref="I114:I118"/>
    <mergeCell ref="A119:A123"/>
    <mergeCell ref="B119:B123"/>
    <mergeCell ref="D119:D123"/>
    <mergeCell ref="E119:E123"/>
    <mergeCell ref="F119:F123"/>
    <mergeCell ref="G119:G123"/>
    <mergeCell ref="H119:H123"/>
    <mergeCell ref="I119:I123"/>
    <mergeCell ref="B110:C110"/>
    <mergeCell ref="B111:C111"/>
    <mergeCell ref="B112:C112"/>
    <mergeCell ref="B113:F113"/>
    <mergeCell ref="A114:A118"/>
    <mergeCell ref="B114:B118"/>
    <mergeCell ref="D114:D118"/>
    <mergeCell ref="E114:E118"/>
    <mergeCell ref="F114:F118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F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F55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</mergeCells>
  <conditionalFormatting sqref="L10:L20">
    <cfRule type="duplicateValues" dxfId="11" priority="1"/>
  </conditionalFormatting>
  <dataValidations count="9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14:I163"/>
    <dataValidation type="list" allowBlank="1" showInputMessage="1" showErrorMessage="1" sqref="D1:I1">
      <formula1>"Moksliniai tyrimai, Eksperimentinė plėtra"</formula1>
    </dataValidation>
    <dataValidation allowBlank="1" showErrorMessage="1" sqref="F114:F163"/>
    <dataValidation allowBlank="1" showInputMessage="1" showErrorMessage="1" prompt="Įveskite vienos pareigybės darbuotojų fizinio rodiklio pasiekimui skiriamą darbo laiką valandomis." sqref="E114:E163"/>
    <dataValidation type="list" allowBlank="1" showInputMessage="1" showErrorMessage="1" prompt="Pasirinkite finansavimo intensyvumą vadovaudamiesi Aprašo 52 punktu." sqref="D7">
      <formula1>"0%,25%,35%,40%,45%,50%,60%,65%,70%,75%,80%"</formula1>
    </dataValidation>
    <dataValidation type="list" allowBlank="1" showInputMessage="1" showErrorMessage="1" sqref="J1">
      <formula1>"Taikomieji (pramoniniai) moksliniai tyrimai, Eksperimentinė plėtra (bandomoji taikomoji veikla)"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18" max="17" man="1"/>
    <brk id="163" max="17" man="1"/>
    <brk id="206" max="17" man="1"/>
  </rowBreaks>
  <colBreaks count="1" manualBreakCount="1">
    <brk id="9" max="209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42">
    <tabColor rgb="FF92D050"/>
    <pageSetUpPr fitToPage="1"/>
  </sheetPr>
  <dimension ref="A1:S260"/>
  <sheetViews>
    <sheetView zoomScale="85" zoomScaleNormal="85" zoomScaleSheetLayoutView="100" workbookViewId="0">
      <pane ySplit="9" topLeftCell="A10" activePane="bottomLeft" state="frozen"/>
      <selection activeCell="B26" sqref="B26"/>
      <selection pane="bottomLeft" activeCell="H7" sqref="H7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91"/>
      <c r="B1" s="91"/>
      <c r="C1" s="91" t="s">
        <v>88</v>
      </c>
      <c r="D1" s="143"/>
      <c r="E1" s="143"/>
      <c r="F1" s="143"/>
      <c r="G1" s="143"/>
      <c r="H1" s="143"/>
      <c r="I1" s="143"/>
      <c r="J1" s="21"/>
    </row>
    <row r="2" spans="1:10" ht="13.5" customHeight="1" x14ac:dyDescent="0.2">
      <c r="A2" s="91"/>
      <c r="B2" s="91"/>
      <c r="C2" s="91" t="s">
        <v>85</v>
      </c>
      <c r="D2" s="92"/>
      <c r="E2" s="21"/>
      <c r="F2" s="21"/>
      <c r="G2" s="21"/>
      <c r="H2" s="21"/>
      <c r="I2" s="21"/>
      <c r="J2" s="21"/>
    </row>
    <row r="3" spans="1:10" x14ac:dyDescent="0.2">
      <c r="A3" s="142" t="s">
        <v>73</v>
      </c>
      <c r="B3" s="142"/>
      <c r="C3" s="142"/>
      <c r="D3" s="143"/>
      <c r="E3" s="143"/>
      <c r="F3" s="143"/>
      <c r="G3" s="143"/>
      <c r="H3" s="143"/>
      <c r="I3" s="144"/>
      <c r="J3" s="21"/>
    </row>
    <row r="4" spans="1:10" ht="12.75" customHeight="1" x14ac:dyDescent="0.2">
      <c r="A4" s="91"/>
      <c r="B4" s="91"/>
      <c r="C4" s="91" t="s">
        <v>139</v>
      </c>
      <c r="D4" s="148"/>
      <c r="E4" s="148"/>
      <c r="F4" s="149" t="s">
        <v>140</v>
      </c>
      <c r="G4" s="149"/>
      <c r="H4" s="94"/>
      <c r="I4" s="21"/>
      <c r="J4" s="21"/>
    </row>
    <row r="5" spans="1:10" x14ac:dyDescent="0.2">
      <c r="A5" s="142" t="s">
        <v>137</v>
      </c>
      <c r="B5" s="142"/>
      <c r="C5" s="142"/>
      <c r="D5" s="147"/>
      <c r="E5" s="147"/>
      <c r="F5" s="147"/>
      <c r="G5" s="147"/>
      <c r="H5" s="147"/>
      <c r="I5" s="143"/>
      <c r="J5" s="21"/>
    </row>
    <row r="6" spans="1:10" x14ac:dyDescent="0.2">
      <c r="A6" s="91"/>
      <c r="B6" s="91"/>
      <c r="C6" s="91" t="s">
        <v>211</v>
      </c>
      <c r="D6" s="147"/>
      <c r="E6" s="147"/>
      <c r="F6" s="147"/>
      <c r="G6" s="147"/>
      <c r="H6" s="147"/>
      <c r="I6" s="147"/>
      <c r="J6" s="21"/>
    </row>
    <row r="7" spans="1:10" x14ac:dyDescent="0.2">
      <c r="A7" s="91"/>
      <c r="B7" s="91"/>
      <c r="C7" s="91" t="s">
        <v>89</v>
      </c>
      <c r="D7" s="59"/>
      <c r="E7" s="21"/>
      <c r="F7" s="21"/>
      <c r="G7" s="24" t="s">
        <v>158</v>
      </c>
      <c r="H7" s="23" t="s">
        <v>268</v>
      </c>
      <c r="I7" s="21"/>
      <c r="J7" s="21"/>
    </row>
    <row r="8" spans="1:10" ht="6" customHeight="1" x14ac:dyDescent="0.2"/>
    <row r="9" spans="1:10" ht="38.25" x14ac:dyDescent="0.2">
      <c r="A9" s="93" t="s">
        <v>4</v>
      </c>
      <c r="B9" s="145" t="s">
        <v>175</v>
      </c>
      <c r="C9" s="145"/>
      <c r="D9" s="93" t="s">
        <v>1</v>
      </c>
      <c r="E9" s="93" t="s">
        <v>2</v>
      </c>
      <c r="F9" s="93" t="s">
        <v>3</v>
      </c>
      <c r="G9" s="93" t="s">
        <v>87</v>
      </c>
      <c r="H9" s="93" t="s">
        <v>86</v>
      </c>
      <c r="I9" s="93" t="s">
        <v>11</v>
      </c>
      <c r="J9" s="25"/>
    </row>
    <row r="10" spans="1:10" ht="27.75" customHeight="1" x14ac:dyDescent="0.2">
      <c r="A10" s="26">
        <v>4</v>
      </c>
      <c r="B10" s="146" t="s">
        <v>92</v>
      </c>
      <c r="C10" s="146"/>
      <c r="D10" s="146"/>
      <c r="E10" s="146"/>
      <c r="F10" s="146"/>
      <c r="G10" s="95">
        <f>SUM(G11:G20)</f>
        <v>0</v>
      </c>
      <c r="H10" s="95">
        <f>SUM(H11:H20)</f>
        <v>0</v>
      </c>
      <c r="I10" s="27"/>
      <c r="J10" s="28"/>
    </row>
    <row r="11" spans="1:10" ht="12.75" customHeight="1" x14ac:dyDescent="0.2">
      <c r="A11" s="29" t="s">
        <v>13</v>
      </c>
      <c r="B11" s="135" t="s">
        <v>12</v>
      </c>
      <c r="C11" s="135"/>
      <c r="D11" s="30"/>
      <c r="E11" s="31"/>
      <c r="F11" s="32"/>
      <c r="G11" s="96">
        <f t="shared" ref="G11:G252" si="0">ROUND(E11*F11,2)</f>
        <v>0</v>
      </c>
      <c r="H11" s="96">
        <f t="shared" ref="H11:H112" si="1">ROUND(G11*$D$7,2)</f>
        <v>0</v>
      </c>
      <c r="I11" s="33"/>
      <c r="J11" s="28"/>
    </row>
    <row r="12" spans="1:10" ht="12.75" customHeight="1" x14ac:dyDescent="0.2">
      <c r="A12" s="29" t="s">
        <v>14</v>
      </c>
      <c r="B12" s="135" t="s">
        <v>12</v>
      </c>
      <c r="C12" s="135"/>
      <c r="D12" s="30"/>
      <c r="E12" s="31"/>
      <c r="F12" s="32"/>
      <c r="G12" s="96">
        <f t="shared" si="0"/>
        <v>0</v>
      </c>
      <c r="H12" s="96">
        <f t="shared" si="1"/>
        <v>0</v>
      </c>
      <c r="I12" s="33"/>
      <c r="J12" s="28"/>
    </row>
    <row r="13" spans="1:10" ht="12.75" customHeight="1" x14ac:dyDescent="0.2">
      <c r="A13" s="29" t="s">
        <v>15</v>
      </c>
      <c r="B13" s="135" t="s">
        <v>12</v>
      </c>
      <c r="C13" s="135"/>
      <c r="D13" s="30"/>
      <c r="E13" s="31"/>
      <c r="F13" s="32"/>
      <c r="G13" s="96">
        <f t="shared" si="0"/>
        <v>0</v>
      </c>
      <c r="H13" s="96">
        <f t="shared" si="1"/>
        <v>0</v>
      </c>
      <c r="I13" s="33"/>
      <c r="J13" s="28"/>
    </row>
    <row r="14" spans="1:10" ht="12.75" customHeight="1" x14ac:dyDescent="0.2">
      <c r="A14" s="29" t="s">
        <v>16</v>
      </c>
      <c r="B14" s="135" t="s">
        <v>12</v>
      </c>
      <c r="C14" s="135"/>
      <c r="D14" s="30"/>
      <c r="E14" s="31"/>
      <c r="F14" s="32"/>
      <c r="G14" s="96">
        <f t="shared" si="0"/>
        <v>0</v>
      </c>
      <c r="H14" s="96">
        <f t="shared" si="1"/>
        <v>0</v>
      </c>
      <c r="I14" s="33"/>
      <c r="J14" s="28"/>
    </row>
    <row r="15" spans="1:10" ht="12.75" customHeight="1" x14ac:dyDescent="0.2">
      <c r="A15" s="29" t="s">
        <v>17</v>
      </c>
      <c r="B15" s="135" t="s">
        <v>12</v>
      </c>
      <c r="C15" s="135"/>
      <c r="D15" s="30"/>
      <c r="E15" s="31"/>
      <c r="F15" s="32"/>
      <c r="G15" s="96">
        <f t="shared" si="0"/>
        <v>0</v>
      </c>
      <c r="H15" s="96">
        <f t="shared" si="1"/>
        <v>0</v>
      </c>
      <c r="I15" s="33"/>
      <c r="J15" s="28"/>
    </row>
    <row r="16" spans="1:10" ht="12.75" customHeight="1" x14ac:dyDescent="0.2">
      <c r="A16" s="29" t="s">
        <v>18</v>
      </c>
      <c r="B16" s="135" t="s">
        <v>12</v>
      </c>
      <c r="C16" s="135"/>
      <c r="D16" s="30"/>
      <c r="E16" s="31"/>
      <c r="F16" s="32"/>
      <c r="G16" s="96">
        <f t="shared" si="0"/>
        <v>0</v>
      </c>
      <c r="H16" s="96">
        <f t="shared" si="1"/>
        <v>0</v>
      </c>
      <c r="I16" s="33"/>
      <c r="J16" s="28"/>
    </row>
    <row r="17" spans="1:10" ht="12.75" customHeight="1" x14ac:dyDescent="0.2">
      <c r="A17" s="29" t="s">
        <v>19</v>
      </c>
      <c r="B17" s="135" t="s">
        <v>12</v>
      </c>
      <c r="C17" s="135"/>
      <c r="D17" s="30"/>
      <c r="E17" s="31"/>
      <c r="F17" s="32"/>
      <c r="G17" s="96">
        <f t="shared" si="0"/>
        <v>0</v>
      </c>
      <c r="H17" s="96">
        <f t="shared" si="1"/>
        <v>0</v>
      </c>
      <c r="I17" s="33"/>
      <c r="J17" s="28"/>
    </row>
    <row r="18" spans="1:10" ht="12.75" customHeight="1" x14ac:dyDescent="0.2">
      <c r="A18" s="29" t="s">
        <v>20</v>
      </c>
      <c r="B18" s="135" t="s">
        <v>12</v>
      </c>
      <c r="C18" s="135"/>
      <c r="D18" s="30"/>
      <c r="E18" s="31"/>
      <c r="F18" s="32"/>
      <c r="G18" s="96">
        <f t="shared" si="0"/>
        <v>0</v>
      </c>
      <c r="H18" s="96">
        <f t="shared" si="1"/>
        <v>0</v>
      </c>
      <c r="I18" s="33"/>
      <c r="J18" s="28"/>
    </row>
    <row r="19" spans="1:10" ht="12.75" customHeight="1" x14ac:dyDescent="0.2">
      <c r="A19" s="29" t="s">
        <v>21</v>
      </c>
      <c r="B19" s="135" t="s">
        <v>12</v>
      </c>
      <c r="C19" s="135"/>
      <c r="D19" s="30"/>
      <c r="E19" s="31"/>
      <c r="F19" s="32"/>
      <c r="G19" s="96">
        <f t="shared" si="0"/>
        <v>0</v>
      </c>
      <c r="H19" s="96">
        <f t="shared" si="1"/>
        <v>0</v>
      </c>
      <c r="I19" s="33"/>
      <c r="J19" s="28"/>
    </row>
    <row r="20" spans="1:10" ht="12.75" customHeight="1" x14ac:dyDescent="0.2">
      <c r="A20" s="29" t="s">
        <v>22</v>
      </c>
      <c r="B20" s="135" t="s">
        <v>12</v>
      </c>
      <c r="C20" s="135"/>
      <c r="D20" s="30"/>
      <c r="E20" s="31"/>
      <c r="F20" s="32"/>
      <c r="G20" s="96">
        <f t="shared" si="0"/>
        <v>0</v>
      </c>
      <c r="H20" s="96">
        <f t="shared" si="1"/>
        <v>0</v>
      </c>
      <c r="I20" s="33"/>
      <c r="J20" s="28"/>
    </row>
    <row r="21" spans="1:10" x14ac:dyDescent="0.2">
      <c r="A21" s="26">
        <v>5</v>
      </c>
      <c r="B21" s="146" t="s">
        <v>6</v>
      </c>
      <c r="C21" s="146"/>
      <c r="D21" s="146"/>
      <c r="E21" s="146"/>
      <c r="F21" s="146"/>
      <c r="G21" s="95">
        <f>G22+G33+G44+G55+G83+G113+G164+G235+G253</f>
        <v>0</v>
      </c>
      <c r="H21" s="95">
        <f>H22+H33+H44+H55+H83+H113+H164+H235+H253</f>
        <v>0</v>
      </c>
      <c r="I21" s="27"/>
      <c r="J21" s="28"/>
    </row>
    <row r="22" spans="1:10" x14ac:dyDescent="0.2">
      <c r="A22" s="34" t="s">
        <v>7</v>
      </c>
      <c r="B22" s="138" t="s">
        <v>109</v>
      </c>
      <c r="C22" s="139"/>
      <c r="D22" s="139"/>
      <c r="E22" s="139"/>
      <c r="F22" s="140"/>
      <c r="G22" s="97">
        <f>SUM(G23:G32)</f>
        <v>0</v>
      </c>
      <c r="H22" s="97">
        <f>SUM(H23:H32)</f>
        <v>0</v>
      </c>
      <c r="I22" s="35"/>
      <c r="J22" s="36"/>
    </row>
    <row r="23" spans="1:10" x14ac:dyDescent="0.2">
      <c r="A23" s="29" t="s">
        <v>23</v>
      </c>
      <c r="B23" s="135" t="s">
        <v>54</v>
      </c>
      <c r="C23" s="135"/>
      <c r="D23" s="30"/>
      <c r="E23" s="31"/>
      <c r="F23" s="32"/>
      <c r="G23" s="96">
        <f t="shared" ref="G23:G32" si="2">ROUND(E23*F23,2)</f>
        <v>0</v>
      </c>
      <c r="H23" s="96">
        <f t="shared" si="1"/>
        <v>0</v>
      </c>
      <c r="I23" s="33"/>
      <c r="J23" s="28"/>
    </row>
    <row r="24" spans="1:10" x14ac:dyDescent="0.2">
      <c r="A24" s="29" t="s">
        <v>24</v>
      </c>
      <c r="B24" s="135" t="s">
        <v>54</v>
      </c>
      <c r="C24" s="135"/>
      <c r="D24" s="30"/>
      <c r="E24" s="31"/>
      <c r="F24" s="32"/>
      <c r="G24" s="96">
        <f t="shared" si="2"/>
        <v>0</v>
      </c>
      <c r="H24" s="96">
        <f t="shared" si="1"/>
        <v>0</v>
      </c>
      <c r="I24" s="33"/>
      <c r="J24" s="28"/>
    </row>
    <row r="25" spans="1:10" x14ac:dyDescent="0.2">
      <c r="A25" s="29" t="s">
        <v>25</v>
      </c>
      <c r="B25" s="135" t="s">
        <v>54</v>
      </c>
      <c r="C25" s="135"/>
      <c r="D25" s="30"/>
      <c r="E25" s="31"/>
      <c r="F25" s="32"/>
      <c r="G25" s="96">
        <f t="shared" si="2"/>
        <v>0</v>
      </c>
      <c r="H25" s="96">
        <f t="shared" si="1"/>
        <v>0</v>
      </c>
      <c r="I25" s="33"/>
      <c r="J25" s="28"/>
    </row>
    <row r="26" spans="1:10" x14ac:dyDescent="0.2">
      <c r="A26" s="29" t="s">
        <v>26</v>
      </c>
      <c r="B26" s="135" t="s">
        <v>54</v>
      </c>
      <c r="C26" s="135"/>
      <c r="D26" s="30"/>
      <c r="E26" s="31"/>
      <c r="F26" s="32"/>
      <c r="G26" s="96">
        <f t="shared" si="2"/>
        <v>0</v>
      </c>
      <c r="H26" s="96">
        <f t="shared" si="1"/>
        <v>0</v>
      </c>
      <c r="I26" s="33"/>
      <c r="J26" s="28"/>
    </row>
    <row r="27" spans="1:10" x14ac:dyDescent="0.2">
      <c r="A27" s="29" t="s">
        <v>27</v>
      </c>
      <c r="B27" s="135" t="s">
        <v>54</v>
      </c>
      <c r="C27" s="135"/>
      <c r="D27" s="30"/>
      <c r="E27" s="31"/>
      <c r="F27" s="32"/>
      <c r="G27" s="96">
        <f t="shared" si="2"/>
        <v>0</v>
      </c>
      <c r="H27" s="96">
        <f t="shared" si="1"/>
        <v>0</v>
      </c>
      <c r="I27" s="33"/>
      <c r="J27" s="28"/>
    </row>
    <row r="28" spans="1:10" x14ac:dyDescent="0.2">
      <c r="A28" s="29" t="s">
        <v>28</v>
      </c>
      <c r="B28" s="135" t="s">
        <v>54</v>
      </c>
      <c r="C28" s="135"/>
      <c r="D28" s="30"/>
      <c r="E28" s="31"/>
      <c r="F28" s="32"/>
      <c r="G28" s="96">
        <f t="shared" si="2"/>
        <v>0</v>
      </c>
      <c r="H28" s="96">
        <f t="shared" si="1"/>
        <v>0</v>
      </c>
      <c r="I28" s="33"/>
      <c r="J28" s="28"/>
    </row>
    <row r="29" spans="1:10" x14ac:dyDescent="0.2">
      <c r="A29" s="29" t="s">
        <v>29</v>
      </c>
      <c r="B29" s="135" t="s">
        <v>54</v>
      </c>
      <c r="C29" s="135"/>
      <c r="D29" s="30"/>
      <c r="E29" s="31"/>
      <c r="F29" s="32"/>
      <c r="G29" s="96">
        <f t="shared" si="2"/>
        <v>0</v>
      </c>
      <c r="H29" s="96">
        <f t="shared" si="1"/>
        <v>0</v>
      </c>
      <c r="I29" s="33"/>
      <c r="J29" s="28"/>
    </row>
    <row r="30" spans="1:10" x14ac:dyDescent="0.2">
      <c r="A30" s="29" t="s">
        <v>30</v>
      </c>
      <c r="B30" s="135" t="s">
        <v>54</v>
      </c>
      <c r="C30" s="135"/>
      <c r="D30" s="30"/>
      <c r="E30" s="31"/>
      <c r="F30" s="32"/>
      <c r="G30" s="96">
        <f t="shared" si="2"/>
        <v>0</v>
      </c>
      <c r="H30" s="96">
        <f t="shared" si="1"/>
        <v>0</v>
      </c>
      <c r="I30" s="33"/>
      <c r="J30" s="28"/>
    </row>
    <row r="31" spans="1:10" x14ac:dyDescent="0.2">
      <c r="A31" s="29" t="s">
        <v>31</v>
      </c>
      <c r="B31" s="135" t="s">
        <v>54</v>
      </c>
      <c r="C31" s="135"/>
      <c r="D31" s="30"/>
      <c r="E31" s="31"/>
      <c r="F31" s="32"/>
      <c r="G31" s="96">
        <f t="shared" si="2"/>
        <v>0</v>
      </c>
      <c r="H31" s="96">
        <f t="shared" si="1"/>
        <v>0</v>
      </c>
      <c r="I31" s="33"/>
      <c r="J31" s="28"/>
    </row>
    <row r="32" spans="1:10" x14ac:dyDescent="0.2">
      <c r="A32" s="29" t="s">
        <v>32</v>
      </c>
      <c r="B32" s="135" t="s">
        <v>54</v>
      </c>
      <c r="C32" s="135"/>
      <c r="D32" s="30"/>
      <c r="E32" s="31"/>
      <c r="F32" s="32"/>
      <c r="G32" s="96">
        <f t="shared" si="2"/>
        <v>0</v>
      </c>
      <c r="H32" s="96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38" t="s">
        <v>250</v>
      </c>
      <c r="C33" s="139"/>
      <c r="D33" s="139"/>
      <c r="E33" s="139"/>
      <c r="F33" s="140"/>
      <c r="G33" s="97">
        <f>SUM(G34:G43)</f>
        <v>0</v>
      </c>
      <c r="H33" s="97">
        <f>SUM(H34:H43)</f>
        <v>0</v>
      </c>
      <c r="I33" s="35"/>
      <c r="J33" s="36"/>
    </row>
    <row r="34" spans="1:10" x14ac:dyDescent="0.2">
      <c r="A34" s="29" t="s">
        <v>33</v>
      </c>
      <c r="B34" s="135" t="s">
        <v>54</v>
      </c>
      <c r="C34" s="135"/>
      <c r="D34" s="30"/>
      <c r="E34" s="31"/>
      <c r="F34" s="32"/>
      <c r="G34" s="96">
        <f t="shared" ref="G34:G43" si="3">ROUND(E34*F34,2)</f>
        <v>0</v>
      </c>
      <c r="H34" s="96">
        <f t="shared" si="1"/>
        <v>0</v>
      </c>
      <c r="I34" s="33"/>
      <c r="J34" s="28"/>
    </row>
    <row r="35" spans="1:10" x14ac:dyDescent="0.2">
      <c r="A35" s="29" t="s">
        <v>34</v>
      </c>
      <c r="B35" s="135" t="s">
        <v>54</v>
      </c>
      <c r="C35" s="135"/>
      <c r="D35" s="30"/>
      <c r="E35" s="31"/>
      <c r="F35" s="32"/>
      <c r="G35" s="96">
        <f t="shared" si="3"/>
        <v>0</v>
      </c>
      <c r="H35" s="96">
        <f t="shared" si="1"/>
        <v>0</v>
      </c>
      <c r="I35" s="33"/>
      <c r="J35" s="28"/>
    </row>
    <row r="36" spans="1:10" x14ac:dyDescent="0.2">
      <c r="A36" s="29" t="s">
        <v>35</v>
      </c>
      <c r="B36" s="135" t="s">
        <v>54</v>
      </c>
      <c r="C36" s="135"/>
      <c r="D36" s="30"/>
      <c r="E36" s="31"/>
      <c r="F36" s="32"/>
      <c r="G36" s="96">
        <f t="shared" si="3"/>
        <v>0</v>
      </c>
      <c r="H36" s="96">
        <f t="shared" si="1"/>
        <v>0</v>
      </c>
      <c r="I36" s="33"/>
      <c r="J36" s="28"/>
    </row>
    <row r="37" spans="1:10" x14ac:dyDescent="0.2">
      <c r="A37" s="29" t="s">
        <v>36</v>
      </c>
      <c r="B37" s="135" t="s">
        <v>54</v>
      </c>
      <c r="C37" s="135"/>
      <c r="D37" s="30"/>
      <c r="E37" s="31"/>
      <c r="F37" s="32"/>
      <c r="G37" s="96">
        <f t="shared" si="3"/>
        <v>0</v>
      </c>
      <c r="H37" s="96">
        <f t="shared" si="1"/>
        <v>0</v>
      </c>
      <c r="I37" s="33"/>
      <c r="J37" s="28"/>
    </row>
    <row r="38" spans="1:10" x14ac:dyDescent="0.2">
      <c r="A38" s="29" t="s">
        <v>37</v>
      </c>
      <c r="B38" s="135" t="s">
        <v>54</v>
      </c>
      <c r="C38" s="135"/>
      <c r="D38" s="30"/>
      <c r="E38" s="31"/>
      <c r="F38" s="32"/>
      <c r="G38" s="96">
        <f t="shared" si="3"/>
        <v>0</v>
      </c>
      <c r="H38" s="96">
        <f t="shared" si="1"/>
        <v>0</v>
      </c>
      <c r="I38" s="33"/>
      <c r="J38" s="28"/>
    </row>
    <row r="39" spans="1:10" x14ac:dyDescent="0.2">
      <c r="A39" s="29" t="s">
        <v>38</v>
      </c>
      <c r="B39" s="135" t="s">
        <v>54</v>
      </c>
      <c r="C39" s="135"/>
      <c r="D39" s="30"/>
      <c r="E39" s="31"/>
      <c r="F39" s="32"/>
      <c r="G39" s="96">
        <f t="shared" si="3"/>
        <v>0</v>
      </c>
      <c r="H39" s="96">
        <f t="shared" si="1"/>
        <v>0</v>
      </c>
      <c r="I39" s="33"/>
      <c r="J39" s="28"/>
    </row>
    <row r="40" spans="1:10" x14ac:dyDescent="0.2">
      <c r="A40" s="29" t="s">
        <v>39</v>
      </c>
      <c r="B40" s="135" t="s">
        <v>54</v>
      </c>
      <c r="C40" s="135"/>
      <c r="D40" s="30"/>
      <c r="E40" s="31"/>
      <c r="F40" s="32"/>
      <c r="G40" s="96">
        <f t="shared" si="3"/>
        <v>0</v>
      </c>
      <c r="H40" s="96">
        <f t="shared" si="1"/>
        <v>0</v>
      </c>
      <c r="I40" s="33"/>
      <c r="J40" s="28"/>
    </row>
    <row r="41" spans="1:10" x14ac:dyDescent="0.2">
      <c r="A41" s="29" t="s">
        <v>40</v>
      </c>
      <c r="B41" s="135" t="s">
        <v>54</v>
      </c>
      <c r="C41" s="135"/>
      <c r="D41" s="30"/>
      <c r="E41" s="31"/>
      <c r="F41" s="32"/>
      <c r="G41" s="96">
        <f t="shared" si="3"/>
        <v>0</v>
      </c>
      <c r="H41" s="96">
        <f t="shared" si="1"/>
        <v>0</v>
      </c>
      <c r="I41" s="33"/>
      <c r="J41" s="28"/>
    </row>
    <row r="42" spans="1:10" x14ac:dyDescent="0.2">
      <c r="A42" s="29" t="s">
        <v>41</v>
      </c>
      <c r="B42" s="135" t="s">
        <v>54</v>
      </c>
      <c r="C42" s="135"/>
      <c r="D42" s="30"/>
      <c r="E42" s="31"/>
      <c r="F42" s="32"/>
      <c r="G42" s="96">
        <f t="shared" si="3"/>
        <v>0</v>
      </c>
      <c r="H42" s="96">
        <f t="shared" si="1"/>
        <v>0</v>
      </c>
      <c r="I42" s="33"/>
      <c r="J42" s="28"/>
    </row>
    <row r="43" spans="1:10" x14ac:dyDescent="0.2">
      <c r="A43" s="29" t="s">
        <v>42</v>
      </c>
      <c r="B43" s="135" t="s">
        <v>54</v>
      </c>
      <c r="C43" s="135"/>
      <c r="D43" s="30"/>
      <c r="E43" s="31"/>
      <c r="F43" s="32"/>
      <c r="G43" s="96">
        <f t="shared" si="3"/>
        <v>0</v>
      </c>
      <c r="H43" s="96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1" t="s">
        <v>228</v>
      </c>
      <c r="C44" s="139"/>
      <c r="D44" s="139"/>
      <c r="E44" s="139"/>
      <c r="F44" s="140"/>
      <c r="G44" s="97">
        <f>SUM(G45:G54)</f>
        <v>0</v>
      </c>
      <c r="H44" s="97">
        <f>SUM(H45:H54)</f>
        <v>0</v>
      </c>
      <c r="I44" s="35"/>
      <c r="J44" s="36"/>
    </row>
    <row r="45" spans="1:10" x14ac:dyDescent="0.2">
      <c r="A45" s="29" t="s">
        <v>44</v>
      </c>
      <c r="B45" s="135" t="s">
        <v>54</v>
      </c>
      <c r="C45" s="135"/>
      <c r="D45" s="30"/>
      <c r="E45" s="31"/>
      <c r="F45" s="32"/>
      <c r="G45" s="96">
        <f t="shared" ref="G45:G54" si="4">ROUND(E45*F45,2)</f>
        <v>0</v>
      </c>
      <c r="H45" s="96">
        <f t="shared" ref="H45:H54" si="5">ROUND(G45*$D$7,2)</f>
        <v>0</v>
      </c>
      <c r="I45" s="33"/>
      <c r="J45" s="36"/>
    </row>
    <row r="46" spans="1:10" x14ac:dyDescent="0.2">
      <c r="A46" s="29" t="s">
        <v>45</v>
      </c>
      <c r="B46" s="135" t="s">
        <v>54</v>
      </c>
      <c r="C46" s="135"/>
      <c r="D46" s="30"/>
      <c r="E46" s="31"/>
      <c r="F46" s="32"/>
      <c r="G46" s="96">
        <f t="shared" si="4"/>
        <v>0</v>
      </c>
      <c r="H46" s="96">
        <f t="shared" si="5"/>
        <v>0</v>
      </c>
      <c r="I46" s="33"/>
      <c r="J46" s="36"/>
    </row>
    <row r="47" spans="1:10" x14ac:dyDescent="0.2">
      <c r="A47" s="29" t="s">
        <v>46</v>
      </c>
      <c r="B47" s="135" t="s">
        <v>54</v>
      </c>
      <c r="C47" s="135"/>
      <c r="D47" s="30"/>
      <c r="E47" s="31"/>
      <c r="F47" s="32"/>
      <c r="G47" s="96">
        <f t="shared" si="4"/>
        <v>0</v>
      </c>
      <c r="H47" s="96">
        <f t="shared" si="5"/>
        <v>0</v>
      </c>
      <c r="I47" s="33"/>
      <c r="J47" s="36"/>
    </row>
    <row r="48" spans="1:10" x14ac:dyDescent="0.2">
      <c r="A48" s="29" t="s">
        <v>47</v>
      </c>
      <c r="B48" s="135" t="s">
        <v>54</v>
      </c>
      <c r="C48" s="135"/>
      <c r="D48" s="30"/>
      <c r="E48" s="31"/>
      <c r="F48" s="32"/>
      <c r="G48" s="96">
        <f t="shared" si="4"/>
        <v>0</v>
      </c>
      <c r="H48" s="96">
        <f t="shared" si="5"/>
        <v>0</v>
      </c>
      <c r="I48" s="33"/>
      <c r="J48" s="36"/>
    </row>
    <row r="49" spans="1:10" x14ac:dyDescent="0.2">
      <c r="A49" s="29" t="s">
        <v>48</v>
      </c>
      <c r="B49" s="135" t="s">
        <v>54</v>
      </c>
      <c r="C49" s="135"/>
      <c r="D49" s="30"/>
      <c r="E49" s="31"/>
      <c r="F49" s="32"/>
      <c r="G49" s="96">
        <f t="shared" si="4"/>
        <v>0</v>
      </c>
      <c r="H49" s="96">
        <f t="shared" si="5"/>
        <v>0</v>
      </c>
      <c r="I49" s="33"/>
      <c r="J49" s="36"/>
    </row>
    <row r="50" spans="1:10" x14ac:dyDescent="0.2">
      <c r="A50" s="29" t="s">
        <v>49</v>
      </c>
      <c r="B50" s="135" t="s">
        <v>54</v>
      </c>
      <c r="C50" s="135"/>
      <c r="D50" s="30"/>
      <c r="E50" s="31"/>
      <c r="F50" s="32"/>
      <c r="G50" s="96">
        <f t="shared" si="4"/>
        <v>0</v>
      </c>
      <c r="H50" s="96">
        <f t="shared" si="5"/>
        <v>0</v>
      </c>
      <c r="I50" s="33"/>
      <c r="J50" s="36"/>
    </row>
    <row r="51" spans="1:10" x14ac:dyDescent="0.2">
      <c r="A51" s="29" t="s">
        <v>50</v>
      </c>
      <c r="B51" s="135" t="s">
        <v>54</v>
      </c>
      <c r="C51" s="135"/>
      <c r="D51" s="30"/>
      <c r="E51" s="31"/>
      <c r="F51" s="32"/>
      <c r="G51" s="96">
        <f t="shared" si="4"/>
        <v>0</v>
      </c>
      <c r="H51" s="96">
        <f t="shared" si="5"/>
        <v>0</v>
      </c>
      <c r="I51" s="33"/>
      <c r="J51" s="36"/>
    </row>
    <row r="52" spans="1:10" x14ac:dyDescent="0.2">
      <c r="A52" s="29" t="s">
        <v>51</v>
      </c>
      <c r="B52" s="135" t="s">
        <v>54</v>
      </c>
      <c r="C52" s="135"/>
      <c r="D52" s="30"/>
      <c r="E52" s="31"/>
      <c r="F52" s="32"/>
      <c r="G52" s="96">
        <f t="shared" si="4"/>
        <v>0</v>
      </c>
      <c r="H52" s="96">
        <f t="shared" si="5"/>
        <v>0</v>
      </c>
      <c r="I52" s="33"/>
      <c r="J52" s="36"/>
    </row>
    <row r="53" spans="1:10" x14ac:dyDescent="0.2">
      <c r="A53" s="29" t="s">
        <v>52</v>
      </c>
      <c r="B53" s="135" t="s">
        <v>54</v>
      </c>
      <c r="C53" s="135"/>
      <c r="D53" s="30"/>
      <c r="E53" s="31"/>
      <c r="F53" s="32"/>
      <c r="G53" s="96">
        <f t="shared" si="4"/>
        <v>0</v>
      </c>
      <c r="H53" s="96">
        <f t="shared" si="5"/>
        <v>0</v>
      </c>
      <c r="I53" s="33"/>
      <c r="J53" s="36"/>
    </row>
    <row r="54" spans="1:10" x14ac:dyDescent="0.2">
      <c r="A54" s="29" t="s">
        <v>53</v>
      </c>
      <c r="B54" s="135" t="s">
        <v>54</v>
      </c>
      <c r="C54" s="135"/>
      <c r="D54" s="30"/>
      <c r="E54" s="31"/>
      <c r="F54" s="32"/>
      <c r="G54" s="96">
        <f t="shared" si="4"/>
        <v>0</v>
      </c>
      <c r="H54" s="96">
        <f t="shared" si="5"/>
        <v>0</v>
      </c>
      <c r="I54" s="33"/>
      <c r="J54" s="36"/>
    </row>
    <row r="55" spans="1:10" ht="25.5" customHeight="1" x14ac:dyDescent="0.2">
      <c r="A55" s="34" t="s">
        <v>10</v>
      </c>
      <c r="B55" s="138" t="s">
        <v>174</v>
      </c>
      <c r="C55" s="139"/>
      <c r="D55" s="139"/>
      <c r="E55" s="139"/>
      <c r="F55" s="140"/>
      <c r="G55" s="97">
        <f>SUM(G56:G82)</f>
        <v>0</v>
      </c>
      <c r="H55" s="97">
        <f>SUM(H56:H82)</f>
        <v>0</v>
      </c>
      <c r="I55" s="35"/>
      <c r="J55" s="36"/>
    </row>
    <row r="56" spans="1:10" x14ac:dyDescent="0.2">
      <c r="A56" s="29" t="s">
        <v>55</v>
      </c>
      <c r="B56" s="135" t="s">
        <v>12</v>
      </c>
      <c r="C56" s="135"/>
      <c r="D56" s="30"/>
      <c r="E56" s="31"/>
      <c r="F56" s="32"/>
      <c r="G56" s="96">
        <f t="shared" ref="G56:G82" si="6">ROUND(E56*F56,2)</f>
        <v>0</v>
      </c>
      <c r="H56" s="96">
        <f t="shared" ref="H56:H82" si="7">ROUND(G56*$D$7,2)</f>
        <v>0</v>
      </c>
      <c r="I56" s="33"/>
      <c r="J56" s="28"/>
    </row>
    <row r="57" spans="1:10" x14ac:dyDescent="0.2">
      <c r="A57" s="29" t="s">
        <v>56</v>
      </c>
      <c r="B57" s="135" t="s">
        <v>12</v>
      </c>
      <c r="C57" s="135"/>
      <c r="D57" s="30"/>
      <c r="E57" s="31"/>
      <c r="F57" s="32"/>
      <c r="G57" s="96">
        <f t="shared" si="6"/>
        <v>0</v>
      </c>
      <c r="H57" s="96">
        <f t="shared" si="7"/>
        <v>0</v>
      </c>
      <c r="I57" s="33"/>
      <c r="J57" s="28"/>
    </row>
    <row r="58" spans="1:10" x14ac:dyDescent="0.2">
      <c r="A58" s="29" t="s">
        <v>57</v>
      </c>
      <c r="B58" s="135" t="s">
        <v>12</v>
      </c>
      <c r="C58" s="135"/>
      <c r="D58" s="30"/>
      <c r="E58" s="31"/>
      <c r="F58" s="32"/>
      <c r="G58" s="96">
        <f t="shared" si="6"/>
        <v>0</v>
      </c>
      <c r="H58" s="96">
        <f t="shared" si="7"/>
        <v>0</v>
      </c>
      <c r="I58" s="33"/>
      <c r="J58" s="28"/>
    </row>
    <row r="59" spans="1:10" x14ac:dyDescent="0.2">
      <c r="A59" s="29" t="s">
        <v>58</v>
      </c>
      <c r="B59" s="135" t="s">
        <v>12</v>
      </c>
      <c r="C59" s="135"/>
      <c r="D59" s="30"/>
      <c r="E59" s="31"/>
      <c r="F59" s="32"/>
      <c r="G59" s="96">
        <f t="shared" si="6"/>
        <v>0</v>
      </c>
      <c r="H59" s="96">
        <f t="shared" si="7"/>
        <v>0</v>
      </c>
      <c r="I59" s="33"/>
      <c r="J59" s="28"/>
    </row>
    <row r="60" spans="1:10" x14ac:dyDescent="0.2">
      <c r="A60" s="29" t="s">
        <v>59</v>
      </c>
      <c r="B60" s="135" t="s">
        <v>12</v>
      </c>
      <c r="C60" s="135"/>
      <c r="D60" s="30"/>
      <c r="E60" s="31"/>
      <c r="F60" s="32"/>
      <c r="G60" s="96">
        <f t="shared" si="6"/>
        <v>0</v>
      </c>
      <c r="H60" s="96">
        <f t="shared" si="7"/>
        <v>0</v>
      </c>
      <c r="I60" s="33"/>
      <c r="J60" s="28"/>
    </row>
    <row r="61" spans="1:10" x14ac:dyDescent="0.2">
      <c r="A61" s="29" t="s">
        <v>60</v>
      </c>
      <c r="B61" s="135" t="s">
        <v>12</v>
      </c>
      <c r="C61" s="135"/>
      <c r="D61" s="30"/>
      <c r="E61" s="31"/>
      <c r="F61" s="32"/>
      <c r="G61" s="96">
        <f t="shared" si="6"/>
        <v>0</v>
      </c>
      <c r="H61" s="96">
        <f t="shared" si="7"/>
        <v>0</v>
      </c>
      <c r="I61" s="33"/>
      <c r="J61" s="28"/>
    </row>
    <row r="62" spans="1:10" x14ac:dyDescent="0.2">
      <c r="A62" s="29" t="s">
        <v>61</v>
      </c>
      <c r="B62" s="135" t="s">
        <v>12</v>
      </c>
      <c r="C62" s="135"/>
      <c r="D62" s="30"/>
      <c r="E62" s="31"/>
      <c r="F62" s="32"/>
      <c r="G62" s="96">
        <f t="shared" si="6"/>
        <v>0</v>
      </c>
      <c r="H62" s="96">
        <f t="shared" si="7"/>
        <v>0</v>
      </c>
      <c r="I62" s="33"/>
      <c r="J62" s="28"/>
    </row>
    <row r="63" spans="1:10" x14ac:dyDescent="0.2">
      <c r="A63" s="29" t="s">
        <v>62</v>
      </c>
      <c r="B63" s="135" t="s">
        <v>12</v>
      </c>
      <c r="C63" s="135"/>
      <c r="D63" s="30"/>
      <c r="E63" s="31"/>
      <c r="F63" s="32"/>
      <c r="G63" s="96">
        <f t="shared" si="6"/>
        <v>0</v>
      </c>
      <c r="H63" s="96">
        <f t="shared" si="7"/>
        <v>0</v>
      </c>
      <c r="I63" s="33"/>
      <c r="J63" s="28"/>
    </row>
    <row r="64" spans="1:10" x14ac:dyDescent="0.2">
      <c r="A64" s="29" t="s">
        <v>63</v>
      </c>
      <c r="B64" s="135" t="s">
        <v>12</v>
      </c>
      <c r="C64" s="135"/>
      <c r="D64" s="30"/>
      <c r="E64" s="31"/>
      <c r="F64" s="32"/>
      <c r="G64" s="96">
        <f t="shared" si="6"/>
        <v>0</v>
      </c>
      <c r="H64" s="96">
        <f t="shared" si="7"/>
        <v>0</v>
      </c>
      <c r="I64" s="33"/>
      <c r="J64" s="28"/>
    </row>
    <row r="65" spans="1:10" x14ac:dyDescent="0.2">
      <c r="A65" s="29" t="s">
        <v>64</v>
      </c>
      <c r="B65" s="135" t="s">
        <v>12</v>
      </c>
      <c r="C65" s="135"/>
      <c r="D65" s="30"/>
      <c r="E65" s="31"/>
      <c r="F65" s="32"/>
      <c r="G65" s="96">
        <f t="shared" si="6"/>
        <v>0</v>
      </c>
      <c r="H65" s="96">
        <f t="shared" si="7"/>
        <v>0</v>
      </c>
      <c r="I65" s="33"/>
      <c r="J65" s="28"/>
    </row>
    <row r="66" spans="1:10" x14ac:dyDescent="0.2">
      <c r="A66" s="29" t="s">
        <v>130</v>
      </c>
      <c r="B66" s="135" t="s">
        <v>12</v>
      </c>
      <c r="C66" s="135"/>
      <c r="D66" s="30"/>
      <c r="E66" s="31"/>
      <c r="F66" s="32"/>
      <c r="G66" s="96">
        <f t="shared" si="6"/>
        <v>0</v>
      </c>
      <c r="H66" s="96">
        <f t="shared" si="7"/>
        <v>0</v>
      </c>
      <c r="I66" s="33"/>
      <c r="J66" s="28"/>
    </row>
    <row r="67" spans="1:10" x14ac:dyDescent="0.2">
      <c r="A67" s="29" t="s">
        <v>131</v>
      </c>
      <c r="B67" s="135" t="s">
        <v>12</v>
      </c>
      <c r="C67" s="135"/>
      <c r="D67" s="30"/>
      <c r="E67" s="31"/>
      <c r="F67" s="32"/>
      <c r="G67" s="96">
        <f t="shared" si="6"/>
        <v>0</v>
      </c>
      <c r="H67" s="96">
        <f t="shared" si="7"/>
        <v>0</v>
      </c>
      <c r="I67" s="33"/>
      <c r="J67" s="28"/>
    </row>
    <row r="68" spans="1:10" x14ac:dyDescent="0.2">
      <c r="A68" s="29" t="s">
        <v>132</v>
      </c>
      <c r="B68" s="135" t="s">
        <v>12</v>
      </c>
      <c r="C68" s="135"/>
      <c r="D68" s="30"/>
      <c r="E68" s="31"/>
      <c r="F68" s="32"/>
      <c r="G68" s="96">
        <f t="shared" si="6"/>
        <v>0</v>
      </c>
      <c r="H68" s="96">
        <f t="shared" si="7"/>
        <v>0</v>
      </c>
      <c r="I68" s="33"/>
      <c r="J68" s="28"/>
    </row>
    <row r="69" spans="1:10" x14ac:dyDescent="0.2">
      <c r="A69" s="29" t="s">
        <v>133</v>
      </c>
      <c r="B69" s="135" t="s">
        <v>12</v>
      </c>
      <c r="C69" s="135"/>
      <c r="D69" s="30"/>
      <c r="E69" s="31"/>
      <c r="F69" s="32"/>
      <c r="G69" s="96">
        <f t="shared" si="6"/>
        <v>0</v>
      </c>
      <c r="H69" s="96">
        <f t="shared" si="7"/>
        <v>0</v>
      </c>
      <c r="I69" s="33"/>
      <c r="J69" s="28"/>
    </row>
    <row r="70" spans="1:10" x14ac:dyDescent="0.2">
      <c r="A70" s="29" t="s">
        <v>134</v>
      </c>
      <c r="B70" s="135" t="s">
        <v>12</v>
      </c>
      <c r="C70" s="135"/>
      <c r="D70" s="30"/>
      <c r="E70" s="31"/>
      <c r="F70" s="32"/>
      <c r="G70" s="96">
        <f t="shared" si="6"/>
        <v>0</v>
      </c>
      <c r="H70" s="96">
        <f t="shared" si="7"/>
        <v>0</v>
      </c>
      <c r="I70" s="33"/>
      <c r="J70" s="28"/>
    </row>
    <row r="71" spans="1:10" x14ac:dyDescent="0.2">
      <c r="A71" s="29" t="s">
        <v>188</v>
      </c>
      <c r="B71" s="135" t="s">
        <v>12</v>
      </c>
      <c r="C71" s="135"/>
      <c r="D71" s="30"/>
      <c r="E71" s="31"/>
      <c r="F71" s="32"/>
      <c r="G71" s="96">
        <f t="shared" si="6"/>
        <v>0</v>
      </c>
      <c r="H71" s="96">
        <f t="shared" si="7"/>
        <v>0</v>
      </c>
      <c r="I71" s="33"/>
      <c r="J71" s="28"/>
    </row>
    <row r="72" spans="1:10" x14ac:dyDescent="0.2">
      <c r="A72" s="29" t="s">
        <v>189</v>
      </c>
      <c r="B72" s="135" t="s">
        <v>12</v>
      </c>
      <c r="C72" s="135"/>
      <c r="D72" s="30"/>
      <c r="E72" s="31"/>
      <c r="F72" s="32"/>
      <c r="G72" s="96">
        <f t="shared" si="6"/>
        <v>0</v>
      </c>
      <c r="H72" s="96">
        <f t="shared" si="7"/>
        <v>0</v>
      </c>
      <c r="I72" s="33"/>
      <c r="J72" s="28"/>
    </row>
    <row r="73" spans="1:10" x14ac:dyDescent="0.2">
      <c r="A73" s="29" t="s">
        <v>190</v>
      </c>
      <c r="B73" s="135" t="s">
        <v>12</v>
      </c>
      <c r="C73" s="135"/>
      <c r="D73" s="30"/>
      <c r="E73" s="31"/>
      <c r="F73" s="32"/>
      <c r="G73" s="96">
        <f t="shared" si="6"/>
        <v>0</v>
      </c>
      <c r="H73" s="96">
        <f t="shared" si="7"/>
        <v>0</v>
      </c>
      <c r="I73" s="33"/>
      <c r="J73" s="28"/>
    </row>
    <row r="74" spans="1:10" x14ac:dyDescent="0.2">
      <c r="A74" s="29" t="s">
        <v>191</v>
      </c>
      <c r="B74" s="135" t="s">
        <v>12</v>
      </c>
      <c r="C74" s="135"/>
      <c r="D74" s="30"/>
      <c r="E74" s="31"/>
      <c r="F74" s="32"/>
      <c r="G74" s="96">
        <f t="shared" si="6"/>
        <v>0</v>
      </c>
      <c r="H74" s="96">
        <f t="shared" si="7"/>
        <v>0</v>
      </c>
      <c r="I74" s="33"/>
      <c r="J74" s="28"/>
    </row>
    <row r="75" spans="1:10" x14ac:dyDescent="0.2">
      <c r="A75" s="29" t="s">
        <v>192</v>
      </c>
      <c r="B75" s="135" t="s">
        <v>12</v>
      </c>
      <c r="C75" s="135"/>
      <c r="D75" s="30"/>
      <c r="E75" s="31"/>
      <c r="F75" s="32"/>
      <c r="G75" s="96">
        <f t="shared" si="6"/>
        <v>0</v>
      </c>
      <c r="H75" s="96">
        <f t="shared" si="7"/>
        <v>0</v>
      </c>
      <c r="I75" s="33"/>
      <c r="J75" s="28"/>
    </row>
    <row r="76" spans="1:10" x14ac:dyDescent="0.2">
      <c r="A76" s="29" t="s">
        <v>193</v>
      </c>
      <c r="B76" s="135" t="s">
        <v>12</v>
      </c>
      <c r="C76" s="135"/>
      <c r="D76" s="30"/>
      <c r="E76" s="31"/>
      <c r="F76" s="32"/>
      <c r="G76" s="96">
        <f t="shared" si="6"/>
        <v>0</v>
      </c>
      <c r="H76" s="96">
        <f t="shared" si="7"/>
        <v>0</v>
      </c>
      <c r="I76" s="33"/>
      <c r="J76" s="28"/>
    </row>
    <row r="77" spans="1:10" x14ac:dyDescent="0.2">
      <c r="A77" s="29" t="s">
        <v>194</v>
      </c>
      <c r="B77" s="135" t="s">
        <v>12</v>
      </c>
      <c r="C77" s="135"/>
      <c r="D77" s="30"/>
      <c r="E77" s="31"/>
      <c r="F77" s="32"/>
      <c r="G77" s="96">
        <f t="shared" si="6"/>
        <v>0</v>
      </c>
      <c r="H77" s="96">
        <f t="shared" si="7"/>
        <v>0</v>
      </c>
      <c r="I77" s="33"/>
      <c r="J77" s="28"/>
    </row>
    <row r="78" spans="1:10" x14ac:dyDescent="0.2">
      <c r="A78" s="29" t="s">
        <v>195</v>
      </c>
      <c r="B78" s="135" t="s">
        <v>12</v>
      </c>
      <c r="C78" s="135"/>
      <c r="D78" s="30"/>
      <c r="E78" s="31"/>
      <c r="F78" s="32"/>
      <c r="G78" s="96">
        <f t="shared" si="6"/>
        <v>0</v>
      </c>
      <c r="H78" s="96">
        <f t="shared" si="7"/>
        <v>0</v>
      </c>
      <c r="I78" s="33"/>
      <c r="J78" s="28"/>
    </row>
    <row r="79" spans="1:10" x14ac:dyDescent="0.2">
      <c r="A79" s="29" t="s">
        <v>196</v>
      </c>
      <c r="B79" s="135" t="s">
        <v>12</v>
      </c>
      <c r="C79" s="135"/>
      <c r="D79" s="30"/>
      <c r="E79" s="31"/>
      <c r="F79" s="32"/>
      <c r="G79" s="96">
        <f t="shared" si="6"/>
        <v>0</v>
      </c>
      <c r="H79" s="96">
        <f t="shared" si="7"/>
        <v>0</v>
      </c>
      <c r="I79" s="33"/>
      <c r="J79" s="28"/>
    </row>
    <row r="80" spans="1:10" x14ac:dyDescent="0.2">
      <c r="A80" s="29" t="s">
        <v>197</v>
      </c>
      <c r="B80" s="135" t="s">
        <v>12</v>
      </c>
      <c r="C80" s="135"/>
      <c r="D80" s="30"/>
      <c r="E80" s="31"/>
      <c r="F80" s="32"/>
      <c r="G80" s="96">
        <f t="shared" si="6"/>
        <v>0</v>
      </c>
      <c r="H80" s="96">
        <f t="shared" si="7"/>
        <v>0</v>
      </c>
      <c r="I80" s="33"/>
      <c r="J80" s="28"/>
    </row>
    <row r="81" spans="1:19" x14ac:dyDescent="0.2">
      <c r="A81" s="29" t="s">
        <v>198</v>
      </c>
      <c r="B81" s="135" t="s">
        <v>12</v>
      </c>
      <c r="C81" s="135"/>
      <c r="D81" s="30"/>
      <c r="E81" s="31"/>
      <c r="F81" s="32"/>
      <c r="G81" s="96">
        <f t="shared" si="6"/>
        <v>0</v>
      </c>
      <c r="H81" s="96">
        <f t="shared" si="7"/>
        <v>0</v>
      </c>
      <c r="I81" s="33"/>
      <c r="J81" s="28"/>
    </row>
    <row r="82" spans="1:19" x14ac:dyDescent="0.2">
      <c r="A82" s="29" t="s">
        <v>199</v>
      </c>
      <c r="B82" s="135" t="s">
        <v>12</v>
      </c>
      <c r="C82" s="135"/>
      <c r="D82" s="30"/>
      <c r="E82" s="31"/>
      <c r="F82" s="32"/>
      <c r="G82" s="96">
        <f t="shared" si="6"/>
        <v>0</v>
      </c>
      <c r="H82" s="96">
        <f t="shared" si="7"/>
        <v>0</v>
      </c>
      <c r="I82" s="33"/>
      <c r="J82" s="28"/>
    </row>
    <row r="83" spans="1:19" ht="51.75" customHeight="1" x14ac:dyDescent="0.2">
      <c r="A83" s="34" t="s">
        <v>65</v>
      </c>
      <c r="B83" s="138" t="s">
        <v>110</v>
      </c>
      <c r="C83" s="139"/>
      <c r="D83" s="139"/>
      <c r="E83" s="139"/>
      <c r="F83" s="140"/>
      <c r="G83" s="97">
        <f>SUM(G84:G112)</f>
        <v>0</v>
      </c>
      <c r="H83" s="97">
        <f>SUM(H84:H112)</f>
        <v>0</v>
      </c>
      <c r="I83" s="35"/>
      <c r="J83" s="28"/>
      <c r="K83" s="37" t="s">
        <v>112</v>
      </c>
      <c r="L83" s="37" t="s">
        <v>113</v>
      </c>
      <c r="M83" s="37" t="s">
        <v>114</v>
      </c>
      <c r="N83" s="37" t="s">
        <v>115</v>
      </c>
      <c r="O83" s="37" t="s">
        <v>116</v>
      </c>
      <c r="P83" s="37" t="s">
        <v>117</v>
      </c>
      <c r="Q83" s="37" t="s">
        <v>118</v>
      </c>
      <c r="R83" s="37" t="s">
        <v>119</v>
      </c>
    </row>
    <row r="84" spans="1:19" ht="12.75" customHeight="1" x14ac:dyDescent="0.2">
      <c r="A84" s="29" t="s">
        <v>66</v>
      </c>
      <c r="B84" s="135" t="s">
        <v>111</v>
      </c>
      <c r="C84" s="135"/>
      <c r="D84" s="30"/>
      <c r="E84" s="99">
        <v>1</v>
      </c>
      <c r="F84" s="96">
        <f t="shared" ref="F84:F112" si="8">R84</f>
        <v>0</v>
      </c>
      <c r="G84" s="96">
        <f t="shared" ref="G84:G112" si="9">ROUND(E84*F84,2)</f>
        <v>0</v>
      </c>
      <c r="H84" s="96">
        <f t="shared" si="1"/>
        <v>0</v>
      </c>
      <c r="I84" s="33"/>
      <c r="J84" s="28"/>
      <c r="K84" s="38"/>
      <c r="L84" s="39"/>
      <c r="M84" s="39"/>
      <c r="N84" s="39"/>
      <c r="O84" s="100" t="str">
        <f>IFERROR(ROUND((L84-N84)/M84,2),"0")</f>
        <v>0</v>
      </c>
      <c r="P84" s="39"/>
      <c r="Q84" s="40"/>
      <c r="R84" s="100">
        <f>O84*P84*Q84</f>
        <v>0</v>
      </c>
      <c r="S84" s="101" t="str">
        <f ca="1">IF(K84=0," ",IF(K84+(M84*30.5)&lt;TODAY(),"DĖMESIO! Patikrinkite, ar nurodytas turtas dar nėra nudėvėtas, amortizuotas"," "))</f>
        <v xml:space="preserve"> </v>
      </c>
    </row>
    <row r="85" spans="1:19" ht="12.75" customHeight="1" x14ac:dyDescent="0.2">
      <c r="A85" s="29" t="s">
        <v>67</v>
      </c>
      <c r="B85" s="135" t="s">
        <v>111</v>
      </c>
      <c r="C85" s="135"/>
      <c r="D85" s="30"/>
      <c r="E85" s="99">
        <v>1</v>
      </c>
      <c r="F85" s="96">
        <f t="shared" si="8"/>
        <v>0</v>
      </c>
      <c r="G85" s="96">
        <f t="shared" si="9"/>
        <v>0</v>
      </c>
      <c r="H85" s="96">
        <f t="shared" si="1"/>
        <v>0</v>
      </c>
      <c r="I85" s="33"/>
      <c r="J85" s="28"/>
      <c r="K85" s="38"/>
      <c r="L85" s="39"/>
      <c r="M85" s="39"/>
      <c r="N85" s="39"/>
      <c r="O85" s="100" t="str">
        <f t="shared" ref="O85:O112" si="10">IFERROR(ROUND((L85-N85)/M85,2),"0")</f>
        <v>0</v>
      </c>
      <c r="P85" s="39"/>
      <c r="Q85" s="40"/>
      <c r="R85" s="100">
        <f t="shared" ref="R85:R112" si="11">O85*P85*Q85</f>
        <v>0</v>
      </c>
      <c r="S85" s="101" t="str">
        <f t="shared" ref="S85:S112" ca="1" si="12">IF(K85=0," ",IF(K85+(M85*30.5)&lt;TODAY(),"DĖMESIO! Patikrinkite, ar nurodytas turtas dar nėra nudėvėtas, amortizuotas"," "))</f>
        <v xml:space="preserve"> </v>
      </c>
    </row>
    <row r="86" spans="1:19" ht="12.75" customHeight="1" x14ac:dyDescent="0.2">
      <c r="A86" s="29" t="s">
        <v>68</v>
      </c>
      <c r="B86" s="135" t="s">
        <v>111</v>
      </c>
      <c r="C86" s="135"/>
      <c r="D86" s="30"/>
      <c r="E86" s="99">
        <v>1</v>
      </c>
      <c r="F86" s="96">
        <f t="shared" si="8"/>
        <v>0</v>
      </c>
      <c r="G86" s="96">
        <f t="shared" si="9"/>
        <v>0</v>
      </c>
      <c r="H86" s="96">
        <f t="shared" si="1"/>
        <v>0</v>
      </c>
      <c r="I86" s="33"/>
      <c r="J86" s="28"/>
      <c r="K86" s="38"/>
      <c r="L86" s="39"/>
      <c r="M86" s="39"/>
      <c r="N86" s="39"/>
      <c r="O86" s="100" t="str">
        <f t="shared" si="10"/>
        <v>0</v>
      </c>
      <c r="P86" s="39"/>
      <c r="Q86" s="40"/>
      <c r="R86" s="100">
        <f t="shared" si="11"/>
        <v>0</v>
      </c>
      <c r="S86" s="101" t="str">
        <f t="shared" ca="1" si="12"/>
        <v xml:space="preserve"> </v>
      </c>
    </row>
    <row r="87" spans="1:19" ht="12.75" customHeight="1" x14ac:dyDescent="0.2">
      <c r="A87" s="29" t="s">
        <v>69</v>
      </c>
      <c r="B87" s="135" t="s">
        <v>111</v>
      </c>
      <c r="C87" s="135"/>
      <c r="D87" s="30"/>
      <c r="E87" s="99">
        <v>1</v>
      </c>
      <c r="F87" s="96">
        <f t="shared" si="8"/>
        <v>0</v>
      </c>
      <c r="G87" s="96">
        <f t="shared" si="9"/>
        <v>0</v>
      </c>
      <c r="H87" s="96">
        <f t="shared" si="1"/>
        <v>0</v>
      </c>
      <c r="I87" s="33"/>
      <c r="J87" s="28"/>
      <c r="K87" s="38"/>
      <c r="L87" s="39"/>
      <c r="M87" s="39"/>
      <c r="N87" s="39"/>
      <c r="O87" s="100" t="str">
        <f t="shared" si="10"/>
        <v>0</v>
      </c>
      <c r="P87" s="39"/>
      <c r="Q87" s="40"/>
      <c r="R87" s="100">
        <f t="shared" si="11"/>
        <v>0</v>
      </c>
      <c r="S87" s="101" t="str">
        <f t="shared" ca="1" si="12"/>
        <v xml:space="preserve"> </v>
      </c>
    </row>
    <row r="88" spans="1:19" ht="12.75" customHeight="1" x14ac:dyDescent="0.2">
      <c r="A88" s="29" t="s">
        <v>70</v>
      </c>
      <c r="B88" s="135" t="s">
        <v>111</v>
      </c>
      <c r="C88" s="135"/>
      <c r="D88" s="30"/>
      <c r="E88" s="99">
        <v>1</v>
      </c>
      <c r="F88" s="96">
        <f t="shared" si="8"/>
        <v>0</v>
      </c>
      <c r="G88" s="96">
        <f t="shared" si="9"/>
        <v>0</v>
      </c>
      <c r="H88" s="96">
        <f t="shared" si="1"/>
        <v>0</v>
      </c>
      <c r="I88" s="33"/>
      <c r="J88" s="28"/>
      <c r="K88" s="38"/>
      <c r="L88" s="39"/>
      <c r="M88" s="39"/>
      <c r="N88" s="39"/>
      <c r="O88" s="100" t="str">
        <f t="shared" si="10"/>
        <v>0</v>
      </c>
      <c r="P88" s="39"/>
      <c r="Q88" s="40"/>
      <c r="R88" s="100">
        <f t="shared" si="11"/>
        <v>0</v>
      </c>
      <c r="S88" s="101" t="str">
        <f t="shared" ca="1" si="12"/>
        <v xml:space="preserve"> </v>
      </c>
    </row>
    <row r="89" spans="1:19" ht="12.75" customHeight="1" x14ac:dyDescent="0.2">
      <c r="A89" s="29" t="s">
        <v>74</v>
      </c>
      <c r="B89" s="135" t="s">
        <v>111</v>
      </c>
      <c r="C89" s="135"/>
      <c r="D89" s="30"/>
      <c r="E89" s="99">
        <v>1</v>
      </c>
      <c r="F89" s="96">
        <f t="shared" si="8"/>
        <v>0</v>
      </c>
      <c r="G89" s="96">
        <f t="shared" si="9"/>
        <v>0</v>
      </c>
      <c r="H89" s="96">
        <f t="shared" si="1"/>
        <v>0</v>
      </c>
      <c r="I89" s="33"/>
      <c r="J89" s="28"/>
      <c r="K89" s="38"/>
      <c r="L89" s="39"/>
      <c r="M89" s="39"/>
      <c r="N89" s="39"/>
      <c r="O89" s="100" t="str">
        <f t="shared" si="10"/>
        <v>0</v>
      </c>
      <c r="P89" s="39"/>
      <c r="Q89" s="40"/>
      <c r="R89" s="100">
        <f t="shared" si="11"/>
        <v>0</v>
      </c>
      <c r="S89" s="101" t="str">
        <f t="shared" ca="1" si="12"/>
        <v xml:space="preserve"> </v>
      </c>
    </row>
    <row r="90" spans="1:19" ht="12.75" customHeight="1" x14ac:dyDescent="0.2">
      <c r="A90" s="29" t="s">
        <v>75</v>
      </c>
      <c r="B90" s="135" t="s">
        <v>111</v>
      </c>
      <c r="C90" s="135"/>
      <c r="D90" s="30"/>
      <c r="E90" s="99">
        <v>1</v>
      </c>
      <c r="F90" s="96">
        <f t="shared" si="8"/>
        <v>0</v>
      </c>
      <c r="G90" s="96">
        <f t="shared" si="9"/>
        <v>0</v>
      </c>
      <c r="H90" s="96">
        <f t="shared" si="1"/>
        <v>0</v>
      </c>
      <c r="I90" s="33"/>
      <c r="J90" s="28"/>
      <c r="K90" s="38"/>
      <c r="L90" s="39"/>
      <c r="M90" s="39"/>
      <c r="N90" s="39"/>
      <c r="O90" s="100" t="str">
        <f t="shared" si="10"/>
        <v>0</v>
      </c>
      <c r="P90" s="39"/>
      <c r="Q90" s="40"/>
      <c r="R90" s="100">
        <f t="shared" si="11"/>
        <v>0</v>
      </c>
      <c r="S90" s="101" t="str">
        <f t="shared" ca="1" si="12"/>
        <v xml:space="preserve"> </v>
      </c>
    </row>
    <row r="91" spans="1:19" ht="12.75" customHeight="1" x14ac:dyDescent="0.2">
      <c r="A91" s="29" t="s">
        <v>76</v>
      </c>
      <c r="B91" s="135" t="s">
        <v>111</v>
      </c>
      <c r="C91" s="135"/>
      <c r="D91" s="30"/>
      <c r="E91" s="99">
        <v>1</v>
      </c>
      <c r="F91" s="96">
        <f t="shared" si="8"/>
        <v>0</v>
      </c>
      <c r="G91" s="96">
        <f t="shared" si="9"/>
        <v>0</v>
      </c>
      <c r="H91" s="96">
        <f t="shared" si="1"/>
        <v>0</v>
      </c>
      <c r="I91" s="33"/>
      <c r="J91" s="28"/>
      <c r="K91" s="38"/>
      <c r="L91" s="39"/>
      <c r="M91" s="39"/>
      <c r="N91" s="39"/>
      <c r="O91" s="100" t="str">
        <f t="shared" si="10"/>
        <v>0</v>
      </c>
      <c r="P91" s="39"/>
      <c r="Q91" s="40"/>
      <c r="R91" s="100">
        <f t="shared" si="11"/>
        <v>0</v>
      </c>
      <c r="S91" s="101" t="str">
        <f t="shared" ca="1" si="12"/>
        <v xml:space="preserve"> </v>
      </c>
    </row>
    <row r="92" spans="1:19" ht="12.75" customHeight="1" x14ac:dyDescent="0.2">
      <c r="A92" s="29" t="s">
        <v>77</v>
      </c>
      <c r="B92" s="135" t="s">
        <v>111</v>
      </c>
      <c r="C92" s="135"/>
      <c r="D92" s="30"/>
      <c r="E92" s="99">
        <v>1</v>
      </c>
      <c r="F92" s="96">
        <f t="shared" si="8"/>
        <v>0</v>
      </c>
      <c r="G92" s="96">
        <f t="shared" si="9"/>
        <v>0</v>
      </c>
      <c r="H92" s="96">
        <f t="shared" si="1"/>
        <v>0</v>
      </c>
      <c r="I92" s="33"/>
      <c r="J92" s="28"/>
      <c r="K92" s="38"/>
      <c r="L92" s="39"/>
      <c r="M92" s="39"/>
      <c r="N92" s="39"/>
      <c r="O92" s="100" t="str">
        <f t="shared" si="10"/>
        <v>0</v>
      </c>
      <c r="P92" s="39"/>
      <c r="Q92" s="40"/>
      <c r="R92" s="100">
        <f t="shared" si="11"/>
        <v>0</v>
      </c>
      <c r="S92" s="101" t="str">
        <f t="shared" ca="1" si="12"/>
        <v xml:space="preserve"> </v>
      </c>
    </row>
    <row r="93" spans="1:19" ht="12.75" customHeight="1" x14ac:dyDescent="0.2">
      <c r="A93" s="29" t="s">
        <v>78</v>
      </c>
      <c r="B93" s="135" t="s">
        <v>111</v>
      </c>
      <c r="C93" s="135"/>
      <c r="D93" s="30"/>
      <c r="E93" s="99">
        <v>1</v>
      </c>
      <c r="F93" s="96">
        <f t="shared" si="8"/>
        <v>0</v>
      </c>
      <c r="G93" s="96">
        <f t="shared" si="9"/>
        <v>0</v>
      </c>
      <c r="H93" s="96">
        <f t="shared" si="1"/>
        <v>0</v>
      </c>
      <c r="I93" s="33"/>
      <c r="J93" s="28"/>
      <c r="K93" s="38"/>
      <c r="L93" s="39"/>
      <c r="M93" s="39"/>
      <c r="N93" s="39"/>
      <c r="O93" s="100" t="str">
        <f t="shared" si="10"/>
        <v>0</v>
      </c>
      <c r="P93" s="39"/>
      <c r="Q93" s="40"/>
      <c r="R93" s="100">
        <f t="shared" si="11"/>
        <v>0</v>
      </c>
      <c r="S93" s="101" t="str">
        <f t="shared" ca="1" si="12"/>
        <v xml:space="preserve"> </v>
      </c>
    </row>
    <row r="94" spans="1:19" ht="12.75" customHeight="1" x14ac:dyDescent="0.2">
      <c r="A94" s="29" t="s">
        <v>229</v>
      </c>
      <c r="B94" s="135" t="s">
        <v>111</v>
      </c>
      <c r="C94" s="135"/>
      <c r="D94" s="30"/>
      <c r="E94" s="99">
        <v>1</v>
      </c>
      <c r="F94" s="96">
        <f t="shared" si="8"/>
        <v>0</v>
      </c>
      <c r="G94" s="96">
        <f t="shared" si="9"/>
        <v>0</v>
      </c>
      <c r="H94" s="96">
        <f t="shared" si="1"/>
        <v>0</v>
      </c>
      <c r="I94" s="33"/>
      <c r="J94" s="28"/>
      <c r="K94" s="38"/>
      <c r="L94" s="39"/>
      <c r="M94" s="39"/>
      <c r="N94" s="39"/>
      <c r="O94" s="100" t="str">
        <f t="shared" si="10"/>
        <v>0</v>
      </c>
      <c r="P94" s="39"/>
      <c r="Q94" s="40"/>
      <c r="R94" s="100">
        <f t="shared" si="11"/>
        <v>0</v>
      </c>
      <c r="S94" s="101" t="str">
        <f t="shared" ca="1" si="12"/>
        <v xml:space="preserve"> </v>
      </c>
    </row>
    <row r="95" spans="1:19" ht="12.75" customHeight="1" x14ac:dyDescent="0.2">
      <c r="A95" s="29" t="s">
        <v>230</v>
      </c>
      <c r="B95" s="135" t="s">
        <v>111</v>
      </c>
      <c r="C95" s="135"/>
      <c r="D95" s="30"/>
      <c r="E95" s="99">
        <v>1</v>
      </c>
      <c r="F95" s="96">
        <f t="shared" si="8"/>
        <v>0</v>
      </c>
      <c r="G95" s="96">
        <f t="shared" si="9"/>
        <v>0</v>
      </c>
      <c r="H95" s="96">
        <f t="shared" si="1"/>
        <v>0</v>
      </c>
      <c r="I95" s="33"/>
      <c r="J95" s="28"/>
      <c r="K95" s="38"/>
      <c r="L95" s="39"/>
      <c r="M95" s="39"/>
      <c r="N95" s="39"/>
      <c r="O95" s="100" t="str">
        <f t="shared" si="10"/>
        <v>0</v>
      </c>
      <c r="P95" s="39"/>
      <c r="Q95" s="40"/>
      <c r="R95" s="100">
        <f t="shared" si="11"/>
        <v>0</v>
      </c>
      <c r="S95" s="101" t="str">
        <f t="shared" ca="1" si="12"/>
        <v xml:space="preserve"> </v>
      </c>
    </row>
    <row r="96" spans="1:19" ht="12.75" customHeight="1" x14ac:dyDescent="0.2">
      <c r="A96" s="29" t="s">
        <v>231</v>
      </c>
      <c r="B96" s="135" t="s">
        <v>111</v>
      </c>
      <c r="C96" s="135"/>
      <c r="D96" s="30"/>
      <c r="E96" s="99">
        <v>1</v>
      </c>
      <c r="F96" s="96">
        <f t="shared" si="8"/>
        <v>0</v>
      </c>
      <c r="G96" s="96">
        <f t="shared" si="9"/>
        <v>0</v>
      </c>
      <c r="H96" s="96">
        <f t="shared" si="1"/>
        <v>0</v>
      </c>
      <c r="I96" s="33"/>
      <c r="J96" s="28"/>
      <c r="K96" s="38"/>
      <c r="L96" s="39"/>
      <c r="M96" s="39"/>
      <c r="N96" s="39"/>
      <c r="O96" s="100" t="str">
        <f t="shared" si="10"/>
        <v>0</v>
      </c>
      <c r="P96" s="39"/>
      <c r="Q96" s="40"/>
      <c r="R96" s="100">
        <f t="shared" si="11"/>
        <v>0</v>
      </c>
      <c r="S96" s="101" t="str">
        <f t="shared" ca="1" si="12"/>
        <v xml:space="preserve"> </v>
      </c>
    </row>
    <row r="97" spans="1:19" ht="12.75" customHeight="1" x14ac:dyDescent="0.2">
      <c r="A97" s="29" t="s">
        <v>232</v>
      </c>
      <c r="B97" s="135" t="s">
        <v>111</v>
      </c>
      <c r="C97" s="135"/>
      <c r="D97" s="30"/>
      <c r="E97" s="99">
        <v>1</v>
      </c>
      <c r="F97" s="96">
        <f t="shared" si="8"/>
        <v>0</v>
      </c>
      <c r="G97" s="96">
        <f t="shared" si="9"/>
        <v>0</v>
      </c>
      <c r="H97" s="96">
        <f t="shared" si="1"/>
        <v>0</v>
      </c>
      <c r="I97" s="33"/>
      <c r="J97" s="28"/>
      <c r="K97" s="38"/>
      <c r="L97" s="39"/>
      <c r="M97" s="39"/>
      <c r="N97" s="39"/>
      <c r="O97" s="100" t="str">
        <f t="shared" si="10"/>
        <v>0</v>
      </c>
      <c r="P97" s="39"/>
      <c r="Q97" s="40"/>
      <c r="R97" s="100">
        <f t="shared" si="11"/>
        <v>0</v>
      </c>
      <c r="S97" s="101" t="str">
        <f t="shared" ca="1" si="12"/>
        <v xml:space="preserve"> </v>
      </c>
    </row>
    <row r="98" spans="1:19" ht="12.75" customHeight="1" x14ac:dyDescent="0.2">
      <c r="A98" s="29" t="s">
        <v>233</v>
      </c>
      <c r="B98" s="135" t="s">
        <v>111</v>
      </c>
      <c r="C98" s="135"/>
      <c r="D98" s="30"/>
      <c r="E98" s="99">
        <v>1</v>
      </c>
      <c r="F98" s="96">
        <f t="shared" si="8"/>
        <v>0</v>
      </c>
      <c r="G98" s="96">
        <f t="shared" si="9"/>
        <v>0</v>
      </c>
      <c r="H98" s="96">
        <f t="shared" si="1"/>
        <v>0</v>
      </c>
      <c r="I98" s="33"/>
      <c r="J98" s="28"/>
      <c r="K98" s="38"/>
      <c r="L98" s="39"/>
      <c r="M98" s="39"/>
      <c r="N98" s="39"/>
      <c r="O98" s="100" t="str">
        <f t="shared" si="10"/>
        <v>0</v>
      </c>
      <c r="P98" s="39"/>
      <c r="Q98" s="40"/>
      <c r="R98" s="100">
        <f t="shared" si="11"/>
        <v>0</v>
      </c>
      <c r="S98" s="101" t="str">
        <f t="shared" ca="1" si="12"/>
        <v xml:space="preserve"> </v>
      </c>
    </row>
    <row r="99" spans="1:19" ht="12.75" customHeight="1" x14ac:dyDescent="0.2">
      <c r="A99" s="29" t="s">
        <v>234</v>
      </c>
      <c r="B99" s="135" t="s">
        <v>111</v>
      </c>
      <c r="C99" s="135"/>
      <c r="D99" s="30"/>
      <c r="E99" s="99">
        <v>1</v>
      </c>
      <c r="F99" s="96">
        <f t="shared" si="8"/>
        <v>0</v>
      </c>
      <c r="G99" s="96">
        <f t="shared" si="9"/>
        <v>0</v>
      </c>
      <c r="H99" s="96">
        <f t="shared" si="1"/>
        <v>0</v>
      </c>
      <c r="I99" s="33"/>
      <c r="J99" s="28"/>
      <c r="K99" s="38"/>
      <c r="L99" s="39"/>
      <c r="M99" s="39"/>
      <c r="N99" s="39"/>
      <c r="O99" s="100" t="str">
        <f t="shared" si="10"/>
        <v>0</v>
      </c>
      <c r="P99" s="39"/>
      <c r="Q99" s="40"/>
      <c r="R99" s="100">
        <f t="shared" si="11"/>
        <v>0</v>
      </c>
      <c r="S99" s="101" t="str">
        <f t="shared" ca="1" si="12"/>
        <v xml:space="preserve"> </v>
      </c>
    </row>
    <row r="100" spans="1:19" ht="12.75" customHeight="1" x14ac:dyDescent="0.2">
      <c r="A100" s="29" t="s">
        <v>235</v>
      </c>
      <c r="B100" s="135" t="s">
        <v>111</v>
      </c>
      <c r="C100" s="135"/>
      <c r="D100" s="30"/>
      <c r="E100" s="99">
        <v>1</v>
      </c>
      <c r="F100" s="96">
        <f t="shared" si="8"/>
        <v>0</v>
      </c>
      <c r="G100" s="96">
        <f t="shared" si="9"/>
        <v>0</v>
      </c>
      <c r="H100" s="96">
        <f t="shared" si="1"/>
        <v>0</v>
      </c>
      <c r="I100" s="33"/>
      <c r="J100" s="28"/>
      <c r="K100" s="38"/>
      <c r="L100" s="39"/>
      <c r="M100" s="39"/>
      <c r="N100" s="39"/>
      <c r="O100" s="100" t="str">
        <f t="shared" si="10"/>
        <v>0</v>
      </c>
      <c r="P100" s="39"/>
      <c r="Q100" s="40"/>
      <c r="R100" s="100">
        <f t="shared" si="11"/>
        <v>0</v>
      </c>
      <c r="S100" s="101" t="str">
        <f t="shared" ca="1" si="12"/>
        <v xml:space="preserve"> </v>
      </c>
    </row>
    <row r="101" spans="1:19" ht="12.75" customHeight="1" x14ac:dyDescent="0.2">
      <c r="A101" s="29" t="s">
        <v>236</v>
      </c>
      <c r="B101" s="135" t="s">
        <v>111</v>
      </c>
      <c r="C101" s="135"/>
      <c r="D101" s="30"/>
      <c r="E101" s="99">
        <v>1</v>
      </c>
      <c r="F101" s="96">
        <f t="shared" si="8"/>
        <v>0</v>
      </c>
      <c r="G101" s="96">
        <f t="shared" si="9"/>
        <v>0</v>
      </c>
      <c r="H101" s="96">
        <f t="shared" si="1"/>
        <v>0</v>
      </c>
      <c r="I101" s="33"/>
      <c r="J101" s="28"/>
      <c r="K101" s="38"/>
      <c r="L101" s="39"/>
      <c r="M101" s="39"/>
      <c r="N101" s="39"/>
      <c r="O101" s="100" t="str">
        <f t="shared" si="10"/>
        <v>0</v>
      </c>
      <c r="P101" s="39"/>
      <c r="Q101" s="40"/>
      <c r="R101" s="100">
        <f t="shared" si="11"/>
        <v>0</v>
      </c>
      <c r="S101" s="101" t="str">
        <f t="shared" ca="1" si="12"/>
        <v xml:space="preserve"> </v>
      </c>
    </row>
    <row r="102" spans="1:19" ht="12.75" customHeight="1" x14ac:dyDescent="0.2">
      <c r="A102" s="29" t="s">
        <v>237</v>
      </c>
      <c r="B102" s="135" t="s">
        <v>111</v>
      </c>
      <c r="C102" s="135"/>
      <c r="D102" s="30"/>
      <c r="E102" s="99">
        <v>1</v>
      </c>
      <c r="F102" s="96">
        <f t="shared" si="8"/>
        <v>0</v>
      </c>
      <c r="G102" s="96">
        <f t="shared" si="9"/>
        <v>0</v>
      </c>
      <c r="H102" s="96">
        <f t="shared" si="1"/>
        <v>0</v>
      </c>
      <c r="I102" s="33"/>
      <c r="J102" s="28"/>
      <c r="K102" s="38"/>
      <c r="L102" s="39"/>
      <c r="M102" s="39"/>
      <c r="N102" s="39"/>
      <c r="O102" s="100" t="str">
        <f t="shared" si="10"/>
        <v>0</v>
      </c>
      <c r="P102" s="39"/>
      <c r="Q102" s="40"/>
      <c r="R102" s="100">
        <f t="shared" si="11"/>
        <v>0</v>
      </c>
      <c r="S102" s="101" t="str">
        <f t="shared" ca="1" si="12"/>
        <v xml:space="preserve"> </v>
      </c>
    </row>
    <row r="103" spans="1:19" ht="12.75" customHeight="1" x14ac:dyDescent="0.2">
      <c r="A103" s="29" t="s">
        <v>238</v>
      </c>
      <c r="B103" s="135" t="s">
        <v>111</v>
      </c>
      <c r="C103" s="135"/>
      <c r="D103" s="30"/>
      <c r="E103" s="99">
        <v>1</v>
      </c>
      <c r="F103" s="96">
        <f t="shared" si="8"/>
        <v>0</v>
      </c>
      <c r="G103" s="96">
        <f t="shared" si="9"/>
        <v>0</v>
      </c>
      <c r="H103" s="96">
        <f t="shared" si="1"/>
        <v>0</v>
      </c>
      <c r="I103" s="33"/>
      <c r="J103" s="28"/>
      <c r="K103" s="38"/>
      <c r="L103" s="39"/>
      <c r="M103" s="39"/>
      <c r="N103" s="39"/>
      <c r="O103" s="100" t="str">
        <f t="shared" si="10"/>
        <v>0</v>
      </c>
      <c r="P103" s="39"/>
      <c r="Q103" s="40"/>
      <c r="R103" s="100">
        <f t="shared" si="11"/>
        <v>0</v>
      </c>
      <c r="S103" s="101" t="str">
        <f t="shared" ca="1" si="12"/>
        <v xml:space="preserve"> </v>
      </c>
    </row>
    <row r="104" spans="1:19" ht="12.75" customHeight="1" x14ac:dyDescent="0.2">
      <c r="A104" s="29" t="s">
        <v>239</v>
      </c>
      <c r="B104" s="135" t="s">
        <v>111</v>
      </c>
      <c r="C104" s="135"/>
      <c r="D104" s="30"/>
      <c r="E104" s="99">
        <v>1</v>
      </c>
      <c r="F104" s="96">
        <f t="shared" si="8"/>
        <v>0</v>
      </c>
      <c r="G104" s="96">
        <f t="shared" si="9"/>
        <v>0</v>
      </c>
      <c r="H104" s="96">
        <f t="shared" si="1"/>
        <v>0</v>
      </c>
      <c r="I104" s="33"/>
      <c r="J104" s="28"/>
      <c r="K104" s="38"/>
      <c r="L104" s="39"/>
      <c r="M104" s="39"/>
      <c r="N104" s="39"/>
      <c r="O104" s="100" t="str">
        <f t="shared" si="10"/>
        <v>0</v>
      </c>
      <c r="P104" s="39"/>
      <c r="Q104" s="40"/>
      <c r="R104" s="100">
        <f t="shared" si="11"/>
        <v>0</v>
      </c>
      <c r="S104" s="101" t="str">
        <f t="shared" ca="1" si="12"/>
        <v xml:space="preserve"> </v>
      </c>
    </row>
    <row r="105" spans="1:19" ht="12.75" customHeight="1" x14ac:dyDescent="0.2">
      <c r="A105" s="29" t="s">
        <v>240</v>
      </c>
      <c r="B105" s="135" t="s">
        <v>111</v>
      </c>
      <c r="C105" s="135"/>
      <c r="D105" s="30"/>
      <c r="E105" s="99">
        <v>1</v>
      </c>
      <c r="F105" s="96">
        <f t="shared" si="8"/>
        <v>0</v>
      </c>
      <c r="G105" s="96">
        <f t="shared" si="9"/>
        <v>0</v>
      </c>
      <c r="H105" s="96">
        <f t="shared" si="1"/>
        <v>0</v>
      </c>
      <c r="I105" s="33"/>
      <c r="J105" s="28"/>
      <c r="K105" s="38"/>
      <c r="L105" s="39"/>
      <c r="M105" s="39"/>
      <c r="N105" s="39"/>
      <c r="O105" s="100" t="str">
        <f t="shared" si="10"/>
        <v>0</v>
      </c>
      <c r="P105" s="39"/>
      <c r="Q105" s="40"/>
      <c r="R105" s="100">
        <f t="shared" si="11"/>
        <v>0</v>
      </c>
      <c r="S105" s="101" t="str">
        <f t="shared" ca="1" si="12"/>
        <v xml:space="preserve"> </v>
      </c>
    </row>
    <row r="106" spans="1:19" ht="12.75" customHeight="1" x14ac:dyDescent="0.2">
      <c r="A106" s="29" t="s">
        <v>241</v>
      </c>
      <c r="B106" s="135" t="s">
        <v>111</v>
      </c>
      <c r="C106" s="135"/>
      <c r="D106" s="30"/>
      <c r="E106" s="99">
        <v>1</v>
      </c>
      <c r="F106" s="96">
        <f t="shared" si="8"/>
        <v>0</v>
      </c>
      <c r="G106" s="96">
        <f t="shared" si="9"/>
        <v>0</v>
      </c>
      <c r="H106" s="96">
        <f t="shared" si="1"/>
        <v>0</v>
      </c>
      <c r="I106" s="33"/>
      <c r="J106" s="28"/>
      <c r="K106" s="38"/>
      <c r="L106" s="39"/>
      <c r="M106" s="39"/>
      <c r="N106" s="39"/>
      <c r="O106" s="100" t="str">
        <f t="shared" si="10"/>
        <v>0</v>
      </c>
      <c r="P106" s="39"/>
      <c r="Q106" s="40"/>
      <c r="R106" s="100">
        <f t="shared" si="11"/>
        <v>0</v>
      </c>
      <c r="S106" s="101" t="str">
        <f t="shared" ca="1" si="12"/>
        <v xml:space="preserve"> </v>
      </c>
    </row>
    <row r="107" spans="1:19" ht="12.75" customHeight="1" x14ac:dyDescent="0.2">
      <c r="A107" s="29" t="s">
        <v>242</v>
      </c>
      <c r="B107" s="135" t="s">
        <v>111</v>
      </c>
      <c r="C107" s="135"/>
      <c r="D107" s="30"/>
      <c r="E107" s="99">
        <v>1</v>
      </c>
      <c r="F107" s="96">
        <f t="shared" si="8"/>
        <v>0</v>
      </c>
      <c r="G107" s="96">
        <f t="shared" si="9"/>
        <v>0</v>
      </c>
      <c r="H107" s="96">
        <f t="shared" si="1"/>
        <v>0</v>
      </c>
      <c r="I107" s="33"/>
      <c r="J107" s="28"/>
      <c r="K107" s="38"/>
      <c r="L107" s="39"/>
      <c r="M107" s="39"/>
      <c r="N107" s="39"/>
      <c r="O107" s="100" t="str">
        <f t="shared" si="10"/>
        <v>0</v>
      </c>
      <c r="P107" s="39"/>
      <c r="Q107" s="40"/>
      <c r="R107" s="100">
        <f t="shared" si="11"/>
        <v>0</v>
      </c>
      <c r="S107" s="101" t="str">
        <f t="shared" ca="1" si="12"/>
        <v xml:space="preserve"> </v>
      </c>
    </row>
    <row r="108" spans="1:19" ht="12.75" customHeight="1" x14ac:dyDescent="0.2">
      <c r="A108" s="29" t="s">
        <v>243</v>
      </c>
      <c r="B108" s="135" t="s">
        <v>111</v>
      </c>
      <c r="C108" s="135"/>
      <c r="D108" s="30"/>
      <c r="E108" s="99">
        <v>1</v>
      </c>
      <c r="F108" s="96">
        <f t="shared" si="8"/>
        <v>0</v>
      </c>
      <c r="G108" s="96">
        <f t="shared" si="9"/>
        <v>0</v>
      </c>
      <c r="H108" s="96">
        <f t="shared" si="1"/>
        <v>0</v>
      </c>
      <c r="I108" s="33"/>
      <c r="J108" s="28"/>
      <c r="K108" s="38"/>
      <c r="L108" s="39"/>
      <c r="M108" s="39"/>
      <c r="N108" s="39"/>
      <c r="O108" s="100" t="str">
        <f t="shared" si="10"/>
        <v>0</v>
      </c>
      <c r="P108" s="39"/>
      <c r="Q108" s="40"/>
      <c r="R108" s="100">
        <f t="shared" si="11"/>
        <v>0</v>
      </c>
      <c r="S108" s="101" t="str">
        <f t="shared" ca="1" si="12"/>
        <v xml:space="preserve"> </v>
      </c>
    </row>
    <row r="109" spans="1:19" ht="12.75" customHeight="1" x14ac:dyDescent="0.2">
      <c r="A109" s="29" t="s">
        <v>244</v>
      </c>
      <c r="B109" s="135" t="s">
        <v>111</v>
      </c>
      <c r="C109" s="135"/>
      <c r="D109" s="30"/>
      <c r="E109" s="99">
        <v>1</v>
      </c>
      <c r="F109" s="96">
        <f t="shared" si="8"/>
        <v>0</v>
      </c>
      <c r="G109" s="96">
        <f t="shared" si="9"/>
        <v>0</v>
      </c>
      <c r="H109" s="96">
        <f t="shared" si="1"/>
        <v>0</v>
      </c>
      <c r="I109" s="33"/>
      <c r="J109" s="28"/>
      <c r="K109" s="38"/>
      <c r="L109" s="39"/>
      <c r="M109" s="39"/>
      <c r="N109" s="39"/>
      <c r="O109" s="100" t="str">
        <f t="shared" si="10"/>
        <v>0</v>
      </c>
      <c r="P109" s="39"/>
      <c r="Q109" s="40"/>
      <c r="R109" s="100">
        <f t="shared" si="11"/>
        <v>0</v>
      </c>
      <c r="S109" s="101" t="str">
        <f t="shared" ca="1" si="12"/>
        <v xml:space="preserve"> </v>
      </c>
    </row>
    <row r="110" spans="1:19" ht="12.75" customHeight="1" x14ac:dyDescent="0.2">
      <c r="A110" s="29" t="s">
        <v>245</v>
      </c>
      <c r="B110" s="135" t="s">
        <v>111</v>
      </c>
      <c r="C110" s="135"/>
      <c r="D110" s="30"/>
      <c r="E110" s="99">
        <v>1</v>
      </c>
      <c r="F110" s="96">
        <f t="shared" si="8"/>
        <v>0</v>
      </c>
      <c r="G110" s="96">
        <f t="shared" si="9"/>
        <v>0</v>
      </c>
      <c r="H110" s="96">
        <f t="shared" si="1"/>
        <v>0</v>
      </c>
      <c r="I110" s="33"/>
      <c r="J110" s="28"/>
      <c r="K110" s="38"/>
      <c r="L110" s="39"/>
      <c r="M110" s="39"/>
      <c r="N110" s="39"/>
      <c r="O110" s="100" t="str">
        <f t="shared" si="10"/>
        <v>0</v>
      </c>
      <c r="P110" s="39"/>
      <c r="Q110" s="40"/>
      <c r="R110" s="100">
        <f t="shared" si="11"/>
        <v>0</v>
      </c>
      <c r="S110" s="101" t="str">
        <f t="shared" ca="1" si="12"/>
        <v xml:space="preserve"> </v>
      </c>
    </row>
    <row r="111" spans="1:19" ht="12.75" customHeight="1" x14ac:dyDescent="0.2">
      <c r="A111" s="29" t="s">
        <v>246</v>
      </c>
      <c r="B111" s="135" t="s">
        <v>111</v>
      </c>
      <c r="C111" s="135"/>
      <c r="D111" s="30"/>
      <c r="E111" s="99">
        <v>1</v>
      </c>
      <c r="F111" s="96">
        <f t="shared" si="8"/>
        <v>0</v>
      </c>
      <c r="G111" s="96">
        <f t="shared" si="9"/>
        <v>0</v>
      </c>
      <c r="H111" s="96">
        <f t="shared" si="1"/>
        <v>0</v>
      </c>
      <c r="I111" s="33"/>
      <c r="J111" s="28"/>
      <c r="K111" s="38"/>
      <c r="L111" s="39"/>
      <c r="M111" s="39"/>
      <c r="N111" s="39"/>
      <c r="O111" s="100" t="str">
        <f t="shared" si="10"/>
        <v>0</v>
      </c>
      <c r="P111" s="39"/>
      <c r="Q111" s="40"/>
      <c r="R111" s="100">
        <f t="shared" si="11"/>
        <v>0</v>
      </c>
      <c r="S111" s="101" t="str">
        <f t="shared" ca="1" si="12"/>
        <v xml:space="preserve"> </v>
      </c>
    </row>
    <row r="112" spans="1:19" ht="12.75" customHeight="1" x14ac:dyDescent="0.2">
      <c r="A112" s="29" t="s">
        <v>247</v>
      </c>
      <c r="B112" s="135" t="s">
        <v>111</v>
      </c>
      <c r="C112" s="135"/>
      <c r="D112" s="30"/>
      <c r="E112" s="99">
        <v>1</v>
      </c>
      <c r="F112" s="96">
        <f t="shared" si="8"/>
        <v>0</v>
      </c>
      <c r="G112" s="96">
        <f t="shared" si="9"/>
        <v>0</v>
      </c>
      <c r="H112" s="96">
        <f t="shared" si="1"/>
        <v>0</v>
      </c>
      <c r="I112" s="33"/>
      <c r="J112" s="28"/>
      <c r="K112" s="38"/>
      <c r="L112" s="39"/>
      <c r="M112" s="39"/>
      <c r="N112" s="39"/>
      <c r="O112" s="100" t="str">
        <f t="shared" si="10"/>
        <v>0</v>
      </c>
      <c r="P112" s="39"/>
      <c r="Q112" s="40"/>
      <c r="R112" s="100">
        <f t="shared" si="11"/>
        <v>0</v>
      </c>
      <c r="S112" s="101" t="str">
        <f t="shared" ca="1" si="12"/>
        <v xml:space="preserve"> </v>
      </c>
    </row>
    <row r="113" spans="1:11" ht="57" customHeight="1" x14ac:dyDescent="0.2">
      <c r="A113" s="34" t="s">
        <v>71</v>
      </c>
      <c r="B113" s="174" t="s">
        <v>79</v>
      </c>
      <c r="C113" s="175"/>
      <c r="D113" s="175"/>
      <c r="E113" s="175"/>
      <c r="F113" s="176"/>
      <c r="G113" s="97">
        <f>SUM(G114:G163)</f>
        <v>0</v>
      </c>
      <c r="H113" s="97">
        <f>SUM(H114:H163)</f>
        <v>0</v>
      </c>
      <c r="I113" s="41"/>
      <c r="J113" s="28"/>
      <c r="K113" s="37" t="s">
        <v>176</v>
      </c>
    </row>
    <row r="114" spans="1:11" x14ac:dyDescent="0.2">
      <c r="A114" s="150" t="s">
        <v>177</v>
      </c>
      <c r="B114" s="159" t="s">
        <v>107</v>
      </c>
      <c r="C114" s="33" t="s">
        <v>108</v>
      </c>
      <c r="D114" s="162" t="s">
        <v>5</v>
      </c>
      <c r="E114" s="165"/>
      <c r="F114" s="153" t="str">
        <f>IFERROR(ROUND(AVERAGE(K114:K118),2),"0")</f>
        <v>0</v>
      </c>
      <c r="G114" s="153">
        <f>ROUND(E114*F114,2)</f>
        <v>0</v>
      </c>
      <c r="H114" s="153">
        <f>ROUND(G114*$D$7,2)</f>
        <v>0</v>
      </c>
      <c r="I114" s="156"/>
      <c r="J114" s="42"/>
      <c r="K114" s="39"/>
    </row>
    <row r="115" spans="1:11" x14ac:dyDescent="0.2">
      <c r="A115" s="151"/>
      <c r="B115" s="160"/>
      <c r="C115" s="33" t="s">
        <v>108</v>
      </c>
      <c r="D115" s="163"/>
      <c r="E115" s="166"/>
      <c r="F115" s="154"/>
      <c r="G115" s="154"/>
      <c r="H115" s="154"/>
      <c r="I115" s="157"/>
      <c r="J115" s="42"/>
      <c r="K115" s="39"/>
    </row>
    <row r="116" spans="1:11" x14ac:dyDescent="0.2">
      <c r="A116" s="151"/>
      <c r="B116" s="160"/>
      <c r="C116" s="33" t="s">
        <v>108</v>
      </c>
      <c r="D116" s="163"/>
      <c r="E116" s="166"/>
      <c r="F116" s="154"/>
      <c r="G116" s="154"/>
      <c r="H116" s="154"/>
      <c r="I116" s="157"/>
      <c r="J116" s="42"/>
      <c r="K116" s="39"/>
    </row>
    <row r="117" spans="1:11" x14ac:dyDescent="0.2">
      <c r="A117" s="151"/>
      <c r="B117" s="160"/>
      <c r="C117" s="33" t="s">
        <v>108</v>
      </c>
      <c r="D117" s="163"/>
      <c r="E117" s="166"/>
      <c r="F117" s="154"/>
      <c r="G117" s="154"/>
      <c r="H117" s="154"/>
      <c r="I117" s="157"/>
      <c r="J117" s="42"/>
      <c r="K117" s="39"/>
    </row>
    <row r="118" spans="1:11" x14ac:dyDescent="0.2">
      <c r="A118" s="152"/>
      <c r="B118" s="161"/>
      <c r="C118" s="33" t="s">
        <v>108</v>
      </c>
      <c r="D118" s="164"/>
      <c r="E118" s="167"/>
      <c r="F118" s="155"/>
      <c r="G118" s="155"/>
      <c r="H118" s="155"/>
      <c r="I118" s="158"/>
      <c r="J118" s="42"/>
      <c r="K118" s="39"/>
    </row>
    <row r="119" spans="1:11" x14ac:dyDescent="0.2">
      <c r="A119" s="150" t="s">
        <v>178</v>
      </c>
      <c r="B119" s="159" t="s">
        <v>107</v>
      </c>
      <c r="C119" s="33" t="s">
        <v>108</v>
      </c>
      <c r="D119" s="162" t="s">
        <v>5</v>
      </c>
      <c r="E119" s="165"/>
      <c r="F119" s="153" t="str">
        <f t="shared" ref="F119" si="13">IFERROR(ROUND(AVERAGE(K119:K123),2),"0")</f>
        <v>0</v>
      </c>
      <c r="G119" s="153">
        <f>ROUND(E119*F119,2)</f>
        <v>0</v>
      </c>
      <c r="H119" s="153">
        <f>ROUND(G119*$D$7,2)</f>
        <v>0</v>
      </c>
      <c r="I119" s="156"/>
      <c r="J119" s="42"/>
      <c r="K119" s="39"/>
    </row>
    <row r="120" spans="1:11" x14ac:dyDescent="0.2">
      <c r="A120" s="151"/>
      <c r="B120" s="160"/>
      <c r="C120" s="33" t="s">
        <v>108</v>
      </c>
      <c r="D120" s="163"/>
      <c r="E120" s="166"/>
      <c r="F120" s="154"/>
      <c r="G120" s="154"/>
      <c r="H120" s="154"/>
      <c r="I120" s="157"/>
      <c r="J120" s="42"/>
      <c r="K120" s="39"/>
    </row>
    <row r="121" spans="1:11" x14ac:dyDescent="0.2">
      <c r="A121" s="151"/>
      <c r="B121" s="160"/>
      <c r="C121" s="33" t="s">
        <v>108</v>
      </c>
      <c r="D121" s="163"/>
      <c r="E121" s="166"/>
      <c r="F121" s="154"/>
      <c r="G121" s="154"/>
      <c r="H121" s="154"/>
      <c r="I121" s="157"/>
      <c r="J121" s="42"/>
      <c r="K121" s="39"/>
    </row>
    <row r="122" spans="1:11" x14ac:dyDescent="0.2">
      <c r="A122" s="151"/>
      <c r="B122" s="160"/>
      <c r="C122" s="33" t="s">
        <v>108</v>
      </c>
      <c r="D122" s="163"/>
      <c r="E122" s="166"/>
      <c r="F122" s="154"/>
      <c r="G122" s="154"/>
      <c r="H122" s="154"/>
      <c r="I122" s="157"/>
      <c r="J122" s="42"/>
      <c r="K122" s="39"/>
    </row>
    <row r="123" spans="1:11" x14ac:dyDescent="0.2">
      <c r="A123" s="152"/>
      <c r="B123" s="161"/>
      <c r="C123" s="33" t="s">
        <v>108</v>
      </c>
      <c r="D123" s="164"/>
      <c r="E123" s="167"/>
      <c r="F123" s="155"/>
      <c r="G123" s="155"/>
      <c r="H123" s="155"/>
      <c r="I123" s="158"/>
      <c r="J123" s="42"/>
      <c r="K123" s="39"/>
    </row>
    <row r="124" spans="1:11" x14ac:dyDescent="0.2">
      <c r="A124" s="150" t="s">
        <v>179</v>
      </c>
      <c r="B124" s="159" t="s">
        <v>107</v>
      </c>
      <c r="C124" s="33" t="s">
        <v>108</v>
      </c>
      <c r="D124" s="162" t="s">
        <v>5</v>
      </c>
      <c r="E124" s="165"/>
      <c r="F124" s="153" t="str">
        <f t="shared" ref="F124" si="14">IFERROR(ROUND(AVERAGE(K124:K128),2),"0")</f>
        <v>0</v>
      </c>
      <c r="G124" s="153">
        <f>ROUND(E124*F124,2)</f>
        <v>0</v>
      </c>
      <c r="H124" s="153">
        <f>ROUND(G124*$D$7,2)</f>
        <v>0</v>
      </c>
      <c r="I124" s="156"/>
      <c r="J124" s="42"/>
      <c r="K124" s="39"/>
    </row>
    <row r="125" spans="1:11" x14ac:dyDescent="0.2">
      <c r="A125" s="151"/>
      <c r="B125" s="160"/>
      <c r="C125" s="33" t="s">
        <v>108</v>
      </c>
      <c r="D125" s="163"/>
      <c r="E125" s="166"/>
      <c r="F125" s="154"/>
      <c r="G125" s="154"/>
      <c r="H125" s="154"/>
      <c r="I125" s="157"/>
      <c r="J125" s="42"/>
      <c r="K125" s="39"/>
    </row>
    <row r="126" spans="1:11" x14ac:dyDescent="0.2">
      <c r="A126" s="151"/>
      <c r="B126" s="160"/>
      <c r="C126" s="33" t="s">
        <v>108</v>
      </c>
      <c r="D126" s="163"/>
      <c r="E126" s="166"/>
      <c r="F126" s="154"/>
      <c r="G126" s="154"/>
      <c r="H126" s="154"/>
      <c r="I126" s="157"/>
      <c r="J126" s="42"/>
      <c r="K126" s="39"/>
    </row>
    <row r="127" spans="1:11" x14ac:dyDescent="0.2">
      <c r="A127" s="151"/>
      <c r="B127" s="160"/>
      <c r="C127" s="33" t="s">
        <v>108</v>
      </c>
      <c r="D127" s="163"/>
      <c r="E127" s="166"/>
      <c r="F127" s="154"/>
      <c r="G127" s="154"/>
      <c r="H127" s="154"/>
      <c r="I127" s="157"/>
      <c r="J127" s="42"/>
      <c r="K127" s="39"/>
    </row>
    <row r="128" spans="1:11" x14ac:dyDescent="0.2">
      <c r="A128" s="152"/>
      <c r="B128" s="161"/>
      <c r="C128" s="33" t="s">
        <v>108</v>
      </c>
      <c r="D128" s="164"/>
      <c r="E128" s="167"/>
      <c r="F128" s="155"/>
      <c r="G128" s="155"/>
      <c r="H128" s="155"/>
      <c r="I128" s="158"/>
      <c r="J128" s="42"/>
      <c r="K128" s="39"/>
    </row>
    <row r="129" spans="1:11" x14ac:dyDescent="0.2">
      <c r="A129" s="150" t="s">
        <v>180</v>
      </c>
      <c r="B129" s="159" t="s">
        <v>107</v>
      </c>
      <c r="C129" s="33" t="s">
        <v>108</v>
      </c>
      <c r="D129" s="162" t="s">
        <v>5</v>
      </c>
      <c r="E129" s="165"/>
      <c r="F129" s="153" t="str">
        <f t="shared" ref="F129" si="15">IFERROR(ROUND(AVERAGE(K129:K133),2),"0")</f>
        <v>0</v>
      </c>
      <c r="G129" s="153">
        <f>ROUND(E129*F129,2)</f>
        <v>0</v>
      </c>
      <c r="H129" s="153">
        <f>ROUND(G129*$D$7,2)</f>
        <v>0</v>
      </c>
      <c r="I129" s="156"/>
      <c r="J129" s="42"/>
      <c r="K129" s="39"/>
    </row>
    <row r="130" spans="1:11" x14ac:dyDescent="0.2">
      <c r="A130" s="151"/>
      <c r="B130" s="160"/>
      <c r="C130" s="33" t="s">
        <v>108</v>
      </c>
      <c r="D130" s="163"/>
      <c r="E130" s="166"/>
      <c r="F130" s="154"/>
      <c r="G130" s="154"/>
      <c r="H130" s="154"/>
      <c r="I130" s="157"/>
      <c r="J130" s="42"/>
      <c r="K130" s="39"/>
    </row>
    <row r="131" spans="1:11" x14ac:dyDescent="0.2">
      <c r="A131" s="151"/>
      <c r="B131" s="160"/>
      <c r="C131" s="33" t="s">
        <v>108</v>
      </c>
      <c r="D131" s="163"/>
      <c r="E131" s="166"/>
      <c r="F131" s="154"/>
      <c r="G131" s="154"/>
      <c r="H131" s="154"/>
      <c r="I131" s="157"/>
      <c r="J131" s="42"/>
      <c r="K131" s="39"/>
    </row>
    <row r="132" spans="1:11" x14ac:dyDescent="0.2">
      <c r="A132" s="151"/>
      <c r="B132" s="160"/>
      <c r="C132" s="33" t="s">
        <v>108</v>
      </c>
      <c r="D132" s="163"/>
      <c r="E132" s="166"/>
      <c r="F132" s="154"/>
      <c r="G132" s="154"/>
      <c r="H132" s="154"/>
      <c r="I132" s="157"/>
      <c r="J132" s="42"/>
      <c r="K132" s="39"/>
    </row>
    <row r="133" spans="1:11" x14ac:dyDescent="0.2">
      <c r="A133" s="152"/>
      <c r="B133" s="161"/>
      <c r="C133" s="33" t="s">
        <v>108</v>
      </c>
      <c r="D133" s="164"/>
      <c r="E133" s="167"/>
      <c r="F133" s="155"/>
      <c r="G133" s="155"/>
      <c r="H133" s="155"/>
      <c r="I133" s="158"/>
      <c r="J133" s="42"/>
      <c r="K133" s="39"/>
    </row>
    <row r="134" spans="1:11" x14ac:dyDescent="0.2">
      <c r="A134" s="150" t="s">
        <v>181</v>
      </c>
      <c r="B134" s="159" t="s">
        <v>107</v>
      </c>
      <c r="C134" s="33" t="s">
        <v>108</v>
      </c>
      <c r="D134" s="162" t="s">
        <v>5</v>
      </c>
      <c r="E134" s="165"/>
      <c r="F134" s="153" t="str">
        <f t="shared" ref="F134" si="16">IFERROR(ROUND(AVERAGE(K134:K138),2),"0")</f>
        <v>0</v>
      </c>
      <c r="G134" s="153">
        <f>ROUND(E134*F134,2)</f>
        <v>0</v>
      </c>
      <c r="H134" s="153">
        <f>ROUND(G134*$D$7,2)</f>
        <v>0</v>
      </c>
      <c r="I134" s="156"/>
      <c r="J134" s="42"/>
      <c r="K134" s="39"/>
    </row>
    <row r="135" spans="1:11" x14ac:dyDescent="0.2">
      <c r="A135" s="151"/>
      <c r="B135" s="160"/>
      <c r="C135" s="33" t="s">
        <v>108</v>
      </c>
      <c r="D135" s="163"/>
      <c r="E135" s="166"/>
      <c r="F135" s="154"/>
      <c r="G135" s="154"/>
      <c r="H135" s="154"/>
      <c r="I135" s="157"/>
      <c r="J135" s="42"/>
      <c r="K135" s="39"/>
    </row>
    <row r="136" spans="1:11" x14ac:dyDescent="0.2">
      <c r="A136" s="151"/>
      <c r="B136" s="160"/>
      <c r="C136" s="33" t="s">
        <v>108</v>
      </c>
      <c r="D136" s="163"/>
      <c r="E136" s="166"/>
      <c r="F136" s="154"/>
      <c r="G136" s="154"/>
      <c r="H136" s="154"/>
      <c r="I136" s="157"/>
      <c r="J136" s="42"/>
      <c r="K136" s="39"/>
    </row>
    <row r="137" spans="1:11" x14ac:dyDescent="0.2">
      <c r="A137" s="151"/>
      <c r="B137" s="160"/>
      <c r="C137" s="33" t="s">
        <v>108</v>
      </c>
      <c r="D137" s="163"/>
      <c r="E137" s="166"/>
      <c r="F137" s="154"/>
      <c r="G137" s="154"/>
      <c r="H137" s="154"/>
      <c r="I137" s="157"/>
      <c r="J137" s="42"/>
      <c r="K137" s="39"/>
    </row>
    <row r="138" spans="1:11" x14ac:dyDescent="0.2">
      <c r="A138" s="152"/>
      <c r="B138" s="161"/>
      <c r="C138" s="33" t="s">
        <v>108</v>
      </c>
      <c r="D138" s="164"/>
      <c r="E138" s="167"/>
      <c r="F138" s="155"/>
      <c r="G138" s="155"/>
      <c r="H138" s="155"/>
      <c r="I138" s="158"/>
      <c r="J138" s="42"/>
      <c r="K138" s="39"/>
    </row>
    <row r="139" spans="1:11" x14ac:dyDescent="0.2">
      <c r="A139" s="150" t="s">
        <v>182</v>
      </c>
      <c r="B139" s="159" t="s">
        <v>107</v>
      </c>
      <c r="C139" s="33" t="s">
        <v>108</v>
      </c>
      <c r="D139" s="162" t="s">
        <v>5</v>
      </c>
      <c r="E139" s="165"/>
      <c r="F139" s="153" t="str">
        <f t="shared" ref="F139" si="17">IFERROR(ROUND(AVERAGE(K139:K143),2),"0")</f>
        <v>0</v>
      </c>
      <c r="G139" s="153">
        <f>ROUND(E139*F139,2)</f>
        <v>0</v>
      </c>
      <c r="H139" s="153">
        <f>ROUND(G139*$D$7,2)</f>
        <v>0</v>
      </c>
      <c r="I139" s="156"/>
      <c r="J139" s="42"/>
      <c r="K139" s="39"/>
    </row>
    <row r="140" spans="1:11" x14ac:dyDescent="0.2">
      <c r="A140" s="151"/>
      <c r="B140" s="160"/>
      <c r="C140" s="33" t="s">
        <v>108</v>
      </c>
      <c r="D140" s="163"/>
      <c r="E140" s="166"/>
      <c r="F140" s="154"/>
      <c r="G140" s="154"/>
      <c r="H140" s="154"/>
      <c r="I140" s="157"/>
      <c r="J140" s="42"/>
      <c r="K140" s="39"/>
    </row>
    <row r="141" spans="1:11" x14ac:dyDescent="0.2">
      <c r="A141" s="151"/>
      <c r="B141" s="160"/>
      <c r="C141" s="33" t="s">
        <v>108</v>
      </c>
      <c r="D141" s="163"/>
      <c r="E141" s="166"/>
      <c r="F141" s="154"/>
      <c r="G141" s="154"/>
      <c r="H141" s="154"/>
      <c r="I141" s="157"/>
      <c r="J141" s="42"/>
      <c r="K141" s="39"/>
    </row>
    <row r="142" spans="1:11" x14ac:dyDescent="0.2">
      <c r="A142" s="151"/>
      <c r="B142" s="160"/>
      <c r="C142" s="33" t="s">
        <v>108</v>
      </c>
      <c r="D142" s="163"/>
      <c r="E142" s="166"/>
      <c r="F142" s="154"/>
      <c r="G142" s="154"/>
      <c r="H142" s="154"/>
      <c r="I142" s="157"/>
      <c r="J142" s="42"/>
      <c r="K142" s="39"/>
    </row>
    <row r="143" spans="1:11" x14ac:dyDescent="0.2">
      <c r="A143" s="152"/>
      <c r="B143" s="161"/>
      <c r="C143" s="33" t="s">
        <v>108</v>
      </c>
      <c r="D143" s="164"/>
      <c r="E143" s="167"/>
      <c r="F143" s="155"/>
      <c r="G143" s="155"/>
      <c r="H143" s="155"/>
      <c r="I143" s="158"/>
      <c r="J143" s="42"/>
      <c r="K143" s="39"/>
    </row>
    <row r="144" spans="1:11" x14ac:dyDescent="0.2">
      <c r="A144" s="150" t="s">
        <v>183</v>
      </c>
      <c r="B144" s="159" t="s">
        <v>107</v>
      </c>
      <c r="C144" s="33" t="s">
        <v>108</v>
      </c>
      <c r="D144" s="162" t="s">
        <v>5</v>
      </c>
      <c r="E144" s="165"/>
      <c r="F144" s="153" t="str">
        <f t="shared" ref="F144" si="18">IFERROR(ROUND(AVERAGE(K144:K148),2),"0")</f>
        <v>0</v>
      </c>
      <c r="G144" s="153">
        <f>ROUND(E144*F144,2)</f>
        <v>0</v>
      </c>
      <c r="H144" s="153">
        <f>ROUND(G144*$D$7,2)</f>
        <v>0</v>
      </c>
      <c r="I144" s="156"/>
      <c r="J144" s="42"/>
      <c r="K144" s="39"/>
    </row>
    <row r="145" spans="1:11" x14ac:dyDescent="0.2">
      <c r="A145" s="151"/>
      <c r="B145" s="160"/>
      <c r="C145" s="33" t="s">
        <v>108</v>
      </c>
      <c r="D145" s="163"/>
      <c r="E145" s="166"/>
      <c r="F145" s="154"/>
      <c r="G145" s="154"/>
      <c r="H145" s="154"/>
      <c r="I145" s="157"/>
      <c r="J145" s="42"/>
      <c r="K145" s="39"/>
    </row>
    <row r="146" spans="1:11" x14ac:dyDescent="0.2">
      <c r="A146" s="151"/>
      <c r="B146" s="160"/>
      <c r="C146" s="33" t="s">
        <v>108</v>
      </c>
      <c r="D146" s="163"/>
      <c r="E146" s="166"/>
      <c r="F146" s="154"/>
      <c r="G146" s="154"/>
      <c r="H146" s="154"/>
      <c r="I146" s="157"/>
      <c r="J146" s="42"/>
      <c r="K146" s="39"/>
    </row>
    <row r="147" spans="1:11" x14ac:dyDescent="0.2">
      <c r="A147" s="151"/>
      <c r="B147" s="160"/>
      <c r="C147" s="33" t="s">
        <v>108</v>
      </c>
      <c r="D147" s="163"/>
      <c r="E147" s="166"/>
      <c r="F147" s="154"/>
      <c r="G147" s="154"/>
      <c r="H147" s="154"/>
      <c r="I147" s="157"/>
      <c r="J147" s="42"/>
      <c r="K147" s="39"/>
    </row>
    <row r="148" spans="1:11" x14ac:dyDescent="0.2">
      <c r="A148" s="152"/>
      <c r="B148" s="161"/>
      <c r="C148" s="33" t="s">
        <v>108</v>
      </c>
      <c r="D148" s="164"/>
      <c r="E148" s="167"/>
      <c r="F148" s="155"/>
      <c r="G148" s="155"/>
      <c r="H148" s="155"/>
      <c r="I148" s="158"/>
      <c r="J148" s="42"/>
      <c r="K148" s="39"/>
    </row>
    <row r="149" spans="1:11" x14ac:dyDescent="0.2">
      <c r="A149" s="150" t="s">
        <v>184</v>
      </c>
      <c r="B149" s="159" t="s">
        <v>107</v>
      </c>
      <c r="C149" s="33" t="s">
        <v>108</v>
      </c>
      <c r="D149" s="162" t="s">
        <v>5</v>
      </c>
      <c r="E149" s="165"/>
      <c r="F149" s="153" t="str">
        <f t="shared" ref="F149" si="19">IFERROR(ROUND(AVERAGE(K149:K153),2),"0")</f>
        <v>0</v>
      </c>
      <c r="G149" s="153">
        <f>ROUND(E149*F149,2)</f>
        <v>0</v>
      </c>
      <c r="H149" s="153">
        <f>ROUND(G149*$D$7,2)</f>
        <v>0</v>
      </c>
      <c r="I149" s="156"/>
      <c r="J149" s="42"/>
      <c r="K149" s="39"/>
    </row>
    <row r="150" spans="1:11" x14ac:dyDescent="0.2">
      <c r="A150" s="151"/>
      <c r="B150" s="160"/>
      <c r="C150" s="33" t="s">
        <v>108</v>
      </c>
      <c r="D150" s="163"/>
      <c r="E150" s="166"/>
      <c r="F150" s="154"/>
      <c r="G150" s="154"/>
      <c r="H150" s="154"/>
      <c r="I150" s="157"/>
      <c r="J150" s="42"/>
      <c r="K150" s="39"/>
    </row>
    <row r="151" spans="1:11" x14ac:dyDescent="0.2">
      <c r="A151" s="151"/>
      <c r="B151" s="160"/>
      <c r="C151" s="33" t="s">
        <v>108</v>
      </c>
      <c r="D151" s="163"/>
      <c r="E151" s="166"/>
      <c r="F151" s="154"/>
      <c r="G151" s="154"/>
      <c r="H151" s="154"/>
      <c r="I151" s="157"/>
      <c r="J151" s="42"/>
      <c r="K151" s="39"/>
    </row>
    <row r="152" spans="1:11" x14ac:dyDescent="0.2">
      <c r="A152" s="151"/>
      <c r="B152" s="160"/>
      <c r="C152" s="33" t="s">
        <v>108</v>
      </c>
      <c r="D152" s="163"/>
      <c r="E152" s="166"/>
      <c r="F152" s="154"/>
      <c r="G152" s="154"/>
      <c r="H152" s="154"/>
      <c r="I152" s="157"/>
      <c r="J152" s="42"/>
      <c r="K152" s="39"/>
    </row>
    <row r="153" spans="1:11" x14ac:dyDescent="0.2">
      <c r="A153" s="152"/>
      <c r="B153" s="161"/>
      <c r="C153" s="33" t="s">
        <v>108</v>
      </c>
      <c r="D153" s="164"/>
      <c r="E153" s="167"/>
      <c r="F153" s="155"/>
      <c r="G153" s="155"/>
      <c r="H153" s="155"/>
      <c r="I153" s="158"/>
      <c r="J153" s="42"/>
      <c r="K153" s="39"/>
    </row>
    <row r="154" spans="1:11" x14ac:dyDescent="0.2">
      <c r="A154" s="150" t="s">
        <v>185</v>
      </c>
      <c r="B154" s="159" t="s">
        <v>107</v>
      </c>
      <c r="C154" s="33" t="s">
        <v>108</v>
      </c>
      <c r="D154" s="162" t="s">
        <v>5</v>
      </c>
      <c r="E154" s="165"/>
      <c r="F154" s="153" t="str">
        <f t="shared" ref="F154" si="20">IFERROR(ROUND(AVERAGE(K154:K158),2),"0")</f>
        <v>0</v>
      </c>
      <c r="G154" s="153">
        <f>ROUND(E154*F154,2)</f>
        <v>0</v>
      </c>
      <c r="H154" s="153">
        <f>ROUND(G154*$D$7,2)</f>
        <v>0</v>
      </c>
      <c r="I154" s="156"/>
      <c r="J154" s="42"/>
      <c r="K154" s="39"/>
    </row>
    <row r="155" spans="1:11" x14ac:dyDescent="0.2">
      <c r="A155" s="151"/>
      <c r="B155" s="160"/>
      <c r="C155" s="33" t="s">
        <v>108</v>
      </c>
      <c r="D155" s="163"/>
      <c r="E155" s="166"/>
      <c r="F155" s="154"/>
      <c r="G155" s="154"/>
      <c r="H155" s="154"/>
      <c r="I155" s="157"/>
      <c r="J155" s="42"/>
      <c r="K155" s="39"/>
    </row>
    <row r="156" spans="1:11" x14ac:dyDescent="0.2">
      <c r="A156" s="151"/>
      <c r="B156" s="160"/>
      <c r="C156" s="33" t="s">
        <v>108</v>
      </c>
      <c r="D156" s="163"/>
      <c r="E156" s="166"/>
      <c r="F156" s="154"/>
      <c r="G156" s="154"/>
      <c r="H156" s="154"/>
      <c r="I156" s="157"/>
      <c r="J156" s="42"/>
      <c r="K156" s="39"/>
    </row>
    <row r="157" spans="1:11" x14ac:dyDescent="0.2">
      <c r="A157" s="151"/>
      <c r="B157" s="160"/>
      <c r="C157" s="33" t="s">
        <v>108</v>
      </c>
      <c r="D157" s="163"/>
      <c r="E157" s="166"/>
      <c r="F157" s="154"/>
      <c r="G157" s="154"/>
      <c r="H157" s="154"/>
      <c r="I157" s="157"/>
      <c r="J157" s="42"/>
      <c r="K157" s="39"/>
    </row>
    <row r="158" spans="1:11" x14ac:dyDescent="0.2">
      <c r="A158" s="152"/>
      <c r="B158" s="161"/>
      <c r="C158" s="33" t="s">
        <v>108</v>
      </c>
      <c r="D158" s="164"/>
      <c r="E158" s="167"/>
      <c r="F158" s="155"/>
      <c r="G158" s="155"/>
      <c r="H158" s="155"/>
      <c r="I158" s="158"/>
      <c r="J158" s="42"/>
      <c r="K158" s="39"/>
    </row>
    <row r="159" spans="1:11" x14ac:dyDescent="0.2">
      <c r="A159" s="150" t="s">
        <v>186</v>
      </c>
      <c r="B159" s="159" t="s">
        <v>107</v>
      </c>
      <c r="C159" s="33" t="s">
        <v>108</v>
      </c>
      <c r="D159" s="162" t="s">
        <v>5</v>
      </c>
      <c r="E159" s="165"/>
      <c r="F159" s="153" t="str">
        <f t="shared" ref="F159" si="21">IFERROR(ROUND(AVERAGE(K159:K163),2),"0")</f>
        <v>0</v>
      </c>
      <c r="G159" s="153">
        <f>ROUND(E159*F159,2)</f>
        <v>0</v>
      </c>
      <c r="H159" s="153">
        <f>ROUND(G159*$D$7,2)</f>
        <v>0</v>
      </c>
      <c r="I159" s="156"/>
      <c r="J159" s="42"/>
      <c r="K159" s="39"/>
    </row>
    <row r="160" spans="1:11" x14ac:dyDescent="0.2">
      <c r="A160" s="151"/>
      <c r="B160" s="160"/>
      <c r="C160" s="33" t="s">
        <v>108</v>
      </c>
      <c r="D160" s="163"/>
      <c r="E160" s="166"/>
      <c r="F160" s="154"/>
      <c r="G160" s="154"/>
      <c r="H160" s="154"/>
      <c r="I160" s="157"/>
      <c r="J160" s="42"/>
      <c r="K160" s="39"/>
    </row>
    <row r="161" spans="1:11" x14ac:dyDescent="0.2">
      <c r="A161" s="151"/>
      <c r="B161" s="160"/>
      <c r="C161" s="33" t="s">
        <v>108</v>
      </c>
      <c r="D161" s="163"/>
      <c r="E161" s="166"/>
      <c r="F161" s="154"/>
      <c r="G161" s="154"/>
      <c r="H161" s="154"/>
      <c r="I161" s="157"/>
      <c r="J161" s="42"/>
      <c r="K161" s="39"/>
    </row>
    <row r="162" spans="1:11" x14ac:dyDescent="0.2">
      <c r="A162" s="151"/>
      <c r="B162" s="160"/>
      <c r="C162" s="33" t="s">
        <v>108</v>
      </c>
      <c r="D162" s="163"/>
      <c r="E162" s="166"/>
      <c r="F162" s="154"/>
      <c r="G162" s="154"/>
      <c r="H162" s="154"/>
      <c r="I162" s="157"/>
      <c r="J162" s="42"/>
      <c r="K162" s="39"/>
    </row>
    <row r="163" spans="1:11" x14ac:dyDescent="0.2">
      <c r="A163" s="152"/>
      <c r="B163" s="161"/>
      <c r="C163" s="33" t="s">
        <v>108</v>
      </c>
      <c r="D163" s="164"/>
      <c r="E163" s="167"/>
      <c r="F163" s="155"/>
      <c r="G163" s="155"/>
      <c r="H163" s="155"/>
      <c r="I163" s="158"/>
      <c r="J163" s="42"/>
      <c r="K163" s="39"/>
    </row>
    <row r="164" spans="1:11" ht="12.75" customHeight="1" x14ac:dyDescent="0.2">
      <c r="A164" s="34" t="s">
        <v>93</v>
      </c>
      <c r="B164" s="174" t="s">
        <v>80</v>
      </c>
      <c r="C164" s="175"/>
      <c r="D164" s="175"/>
      <c r="E164" s="175"/>
      <c r="F164" s="176"/>
      <c r="G164" s="97">
        <f>SUM(G165,G172,G179,G186,G193,G200,G207,G214,G221,G228)</f>
        <v>0</v>
      </c>
      <c r="H164" s="97">
        <f>SUM(H165,H172,H179,H186,H193,H200,H207,H214,H221,H228)</f>
        <v>0</v>
      </c>
      <c r="I164" s="41"/>
      <c r="J164" s="28"/>
    </row>
    <row r="165" spans="1:11" ht="12.75" customHeight="1" x14ac:dyDescent="0.2">
      <c r="A165" s="168" t="s">
        <v>94</v>
      </c>
      <c r="B165" s="171" t="s">
        <v>144</v>
      </c>
      <c r="C165" s="103" t="s">
        <v>145</v>
      </c>
      <c r="D165" s="105"/>
      <c r="E165" s="106"/>
      <c r="F165" s="100"/>
      <c r="G165" s="98">
        <f>SUM(G166:G171)</f>
        <v>0</v>
      </c>
      <c r="H165" s="98">
        <f>ROUND(G165*$D$7,2)</f>
        <v>0</v>
      </c>
      <c r="I165" s="171"/>
    </row>
    <row r="166" spans="1:11" x14ac:dyDescent="0.2">
      <c r="A166" s="169"/>
      <c r="B166" s="172"/>
      <c r="C166" s="104" t="s">
        <v>146</v>
      </c>
      <c r="D166" s="43"/>
      <c r="E166" s="44"/>
      <c r="F166" s="39"/>
      <c r="G166" s="100">
        <f t="shared" ref="G166:G171" si="22">ROUND(E166*F166,2)</f>
        <v>0</v>
      </c>
      <c r="H166" s="45"/>
      <c r="I166" s="172"/>
    </row>
    <row r="167" spans="1:11" ht="13.5" customHeight="1" x14ac:dyDescent="0.2">
      <c r="A167" s="169"/>
      <c r="B167" s="172"/>
      <c r="C167" s="104" t="s">
        <v>147</v>
      </c>
      <c r="D167" s="43"/>
      <c r="E167" s="44"/>
      <c r="F167" s="39"/>
      <c r="G167" s="100">
        <f t="shared" si="22"/>
        <v>0</v>
      </c>
      <c r="H167" s="45"/>
      <c r="I167" s="172"/>
    </row>
    <row r="168" spans="1:11" x14ac:dyDescent="0.2">
      <c r="A168" s="169"/>
      <c r="B168" s="172"/>
      <c r="C168" s="104" t="s">
        <v>148</v>
      </c>
      <c r="D168" s="43"/>
      <c r="E168" s="44"/>
      <c r="F168" s="39"/>
      <c r="G168" s="100">
        <f t="shared" si="22"/>
        <v>0</v>
      </c>
      <c r="H168" s="45"/>
      <c r="I168" s="172"/>
    </row>
    <row r="169" spans="1:11" x14ac:dyDescent="0.2">
      <c r="A169" s="169"/>
      <c r="B169" s="172"/>
      <c r="C169" s="104" t="s">
        <v>149</v>
      </c>
      <c r="D169" s="43"/>
      <c r="E169" s="44"/>
      <c r="F169" s="39"/>
      <c r="G169" s="100">
        <f t="shared" si="22"/>
        <v>0</v>
      </c>
      <c r="H169" s="45"/>
      <c r="I169" s="172"/>
    </row>
    <row r="170" spans="1:11" x14ac:dyDescent="0.2">
      <c r="A170" s="169"/>
      <c r="B170" s="172"/>
      <c r="C170" s="45" t="s">
        <v>150</v>
      </c>
      <c r="D170" s="43"/>
      <c r="E170" s="44"/>
      <c r="F170" s="39"/>
      <c r="G170" s="100">
        <f t="shared" si="22"/>
        <v>0</v>
      </c>
      <c r="H170" s="45"/>
      <c r="I170" s="172"/>
    </row>
    <row r="171" spans="1:11" x14ac:dyDescent="0.2">
      <c r="A171" s="170"/>
      <c r="B171" s="173"/>
      <c r="C171" s="45" t="s">
        <v>150</v>
      </c>
      <c r="D171" s="43"/>
      <c r="E171" s="44"/>
      <c r="F171" s="39"/>
      <c r="G171" s="100">
        <f t="shared" si="22"/>
        <v>0</v>
      </c>
      <c r="H171" s="45"/>
      <c r="I171" s="173"/>
    </row>
    <row r="172" spans="1:11" ht="12.75" customHeight="1" x14ac:dyDescent="0.2">
      <c r="A172" s="168" t="s">
        <v>95</v>
      </c>
      <c r="B172" s="171" t="s">
        <v>144</v>
      </c>
      <c r="C172" s="103" t="s">
        <v>145</v>
      </c>
      <c r="D172" s="105"/>
      <c r="E172" s="106"/>
      <c r="F172" s="100"/>
      <c r="G172" s="98">
        <f>SUM(G173:G178)</f>
        <v>0</v>
      </c>
      <c r="H172" s="98">
        <f>ROUND(G172*$D$7,2)</f>
        <v>0</v>
      </c>
      <c r="I172" s="171"/>
    </row>
    <row r="173" spans="1:11" x14ac:dyDescent="0.2">
      <c r="A173" s="169"/>
      <c r="B173" s="172"/>
      <c r="C173" s="104" t="s">
        <v>146</v>
      </c>
      <c r="D173" s="43"/>
      <c r="E173" s="44"/>
      <c r="F173" s="39"/>
      <c r="G173" s="100">
        <f t="shared" ref="G173:G178" si="23">ROUND(E173*F173,2)</f>
        <v>0</v>
      </c>
      <c r="H173" s="45"/>
      <c r="I173" s="172"/>
    </row>
    <row r="174" spans="1:11" x14ac:dyDescent="0.2">
      <c r="A174" s="169"/>
      <c r="B174" s="172"/>
      <c r="C174" s="104" t="s">
        <v>147</v>
      </c>
      <c r="D174" s="43"/>
      <c r="E174" s="44"/>
      <c r="F174" s="39"/>
      <c r="G174" s="100">
        <f t="shared" si="23"/>
        <v>0</v>
      </c>
      <c r="H174" s="45"/>
      <c r="I174" s="172"/>
    </row>
    <row r="175" spans="1:11" x14ac:dyDescent="0.2">
      <c r="A175" s="169"/>
      <c r="B175" s="172"/>
      <c r="C175" s="104" t="s">
        <v>148</v>
      </c>
      <c r="D175" s="43"/>
      <c r="E175" s="44"/>
      <c r="F175" s="39"/>
      <c r="G175" s="100">
        <f t="shared" si="23"/>
        <v>0</v>
      </c>
      <c r="H175" s="45"/>
      <c r="I175" s="172"/>
    </row>
    <row r="176" spans="1:11" x14ac:dyDescent="0.2">
      <c r="A176" s="169"/>
      <c r="B176" s="172"/>
      <c r="C176" s="104" t="s">
        <v>149</v>
      </c>
      <c r="D176" s="43"/>
      <c r="E176" s="44"/>
      <c r="F176" s="39"/>
      <c r="G176" s="100">
        <f t="shared" si="23"/>
        <v>0</v>
      </c>
      <c r="H176" s="45"/>
      <c r="I176" s="172"/>
    </row>
    <row r="177" spans="1:9" x14ac:dyDescent="0.2">
      <c r="A177" s="169"/>
      <c r="B177" s="172"/>
      <c r="C177" s="45" t="s">
        <v>150</v>
      </c>
      <c r="D177" s="43"/>
      <c r="E177" s="44"/>
      <c r="F177" s="39"/>
      <c r="G177" s="100">
        <f t="shared" si="23"/>
        <v>0</v>
      </c>
      <c r="H177" s="45"/>
      <c r="I177" s="172"/>
    </row>
    <row r="178" spans="1:9" x14ac:dyDescent="0.2">
      <c r="A178" s="170"/>
      <c r="B178" s="173"/>
      <c r="C178" s="45" t="s">
        <v>150</v>
      </c>
      <c r="D178" s="43"/>
      <c r="E178" s="44"/>
      <c r="F178" s="39"/>
      <c r="G178" s="100">
        <f t="shared" si="23"/>
        <v>0</v>
      </c>
      <c r="H178" s="45"/>
      <c r="I178" s="173"/>
    </row>
    <row r="179" spans="1:9" ht="12.75" customHeight="1" x14ac:dyDescent="0.2">
      <c r="A179" s="168" t="s">
        <v>96</v>
      </c>
      <c r="B179" s="171" t="s">
        <v>144</v>
      </c>
      <c r="C179" s="103" t="s">
        <v>145</v>
      </c>
      <c r="D179" s="105"/>
      <c r="E179" s="106"/>
      <c r="F179" s="100"/>
      <c r="G179" s="98">
        <f>SUM(G180:G185)</f>
        <v>0</v>
      </c>
      <c r="H179" s="98">
        <f>ROUND(G179*$D$7,2)</f>
        <v>0</v>
      </c>
      <c r="I179" s="171"/>
    </row>
    <row r="180" spans="1:9" x14ac:dyDescent="0.2">
      <c r="A180" s="169"/>
      <c r="B180" s="172"/>
      <c r="C180" s="104" t="s">
        <v>146</v>
      </c>
      <c r="D180" s="43"/>
      <c r="E180" s="44"/>
      <c r="F180" s="39"/>
      <c r="G180" s="100">
        <f t="shared" ref="G180:G185" si="24">ROUND(E180*F180,2)</f>
        <v>0</v>
      </c>
      <c r="H180" s="45"/>
      <c r="I180" s="172"/>
    </row>
    <row r="181" spans="1:9" x14ac:dyDescent="0.2">
      <c r="A181" s="169"/>
      <c r="B181" s="172"/>
      <c r="C181" s="104" t="s">
        <v>147</v>
      </c>
      <c r="D181" s="43"/>
      <c r="E181" s="44"/>
      <c r="F181" s="39"/>
      <c r="G181" s="100">
        <f t="shared" si="24"/>
        <v>0</v>
      </c>
      <c r="H181" s="45"/>
      <c r="I181" s="172"/>
    </row>
    <row r="182" spans="1:9" x14ac:dyDescent="0.2">
      <c r="A182" s="169"/>
      <c r="B182" s="172"/>
      <c r="C182" s="104" t="s">
        <v>148</v>
      </c>
      <c r="D182" s="43"/>
      <c r="E182" s="44"/>
      <c r="F182" s="39"/>
      <c r="G182" s="100">
        <f t="shared" si="24"/>
        <v>0</v>
      </c>
      <c r="H182" s="45"/>
      <c r="I182" s="172"/>
    </row>
    <row r="183" spans="1:9" x14ac:dyDescent="0.2">
      <c r="A183" s="169"/>
      <c r="B183" s="172"/>
      <c r="C183" s="104" t="s">
        <v>149</v>
      </c>
      <c r="D183" s="43"/>
      <c r="E183" s="44"/>
      <c r="F183" s="39"/>
      <c r="G183" s="100">
        <f t="shared" si="24"/>
        <v>0</v>
      </c>
      <c r="H183" s="45"/>
      <c r="I183" s="172"/>
    </row>
    <row r="184" spans="1:9" x14ac:dyDescent="0.2">
      <c r="A184" s="169"/>
      <c r="B184" s="172"/>
      <c r="C184" s="45" t="s">
        <v>150</v>
      </c>
      <c r="D184" s="43"/>
      <c r="E184" s="44"/>
      <c r="F184" s="39"/>
      <c r="G184" s="100">
        <f t="shared" si="24"/>
        <v>0</v>
      </c>
      <c r="H184" s="45"/>
      <c r="I184" s="172"/>
    </row>
    <row r="185" spans="1:9" x14ac:dyDescent="0.2">
      <c r="A185" s="170"/>
      <c r="B185" s="173"/>
      <c r="C185" s="45" t="s">
        <v>150</v>
      </c>
      <c r="D185" s="43"/>
      <c r="E185" s="44"/>
      <c r="F185" s="39"/>
      <c r="G185" s="100">
        <f t="shared" si="24"/>
        <v>0</v>
      </c>
      <c r="H185" s="45"/>
      <c r="I185" s="173"/>
    </row>
    <row r="186" spans="1:9" ht="12.75" customHeight="1" x14ac:dyDescent="0.2">
      <c r="A186" s="168" t="s">
        <v>97</v>
      </c>
      <c r="B186" s="171" t="s">
        <v>144</v>
      </c>
      <c r="C186" s="103" t="s">
        <v>145</v>
      </c>
      <c r="D186" s="105"/>
      <c r="E186" s="106"/>
      <c r="F186" s="100"/>
      <c r="G186" s="98">
        <f>SUM(G187:G192)</f>
        <v>0</v>
      </c>
      <c r="H186" s="98">
        <f>ROUND(G186*$D$7,2)</f>
        <v>0</v>
      </c>
      <c r="I186" s="171"/>
    </row>
    <row r="187" spans="1:9" ht="12.75" customHeight="1" x14ac:dyDescent="0.2">
      <c r="A187" s="169"/>
      <c r="B187" s="172"/>
      <c r="C187" s="104" t="s">
        <v>146</v>
      </c>
      <c r="D187" s="43"/>
      <c r="E187" s="44"/>
      <c r="F187" s="39"/>
      <c r="G187" s="100">
        <f t="shared" ref="G187:G192" si="25">ROUND(E187*F187,2)</f>
        <v>0</v>
      </c>
      <c r="H187" s="45"/>
      <c r="I187" s="172"/>
    </row>
    <row r="188" spans="1:9" ht="12.75" customHeight="1" x14ac:dyDescent="0.2">
      <c r="A188" s="169"/>
      <c r="B188" s="172"/>
      <c r="C188" s="104" t="s">
        <v>147</v>
      </c>
      <c r="D188" s="43"/>
      <c r="E188" s="44"/>
      <c r="F188" s="39"/>
      <c r="G188" s="100">
        <f t="shared" si="25"/>
        <v>0</v>
      </c>
      <c r="H188" s="45"/>
      <c r="I188" s="172"/>
    </row>
    <row r="189" spans="1:9" ht="12.75" customHeight="1" x14ac:dyDescent="0.2">
      <c r="A189" s="169"/>
      <c r="B189" s="172"/>
      <c r="C189" s="104" t="s">
        <v>148</v>
      </c>
      <c r="D189" s="43"/>
      <c r="E189" s="44"/>
      <c r="F189" s="39"/>
      <c r="G189" s="100">
        <f t="shared" si="25"/>
        <v>0</v>
      </c>
      <c r="H189" s="45"/>
      <c r="I189" s="172"/>
    </row>
    <row r="190" spans="1:9" ht="12.75" customHeight="1" x14ac:dyDescent="0.2">
      <c r="A190" s="169"/>
      <c r="B190" s="172"/>
      <c r="C190" s="104" t="s">
        <v>149</v>
      </c>
      <c r="D190" s="43"/>
      <c r="E190" s="44"/>
      <c r="F190" s="39"/>
      <c r="G190" s="100">
        <f t="shared" si="25"/>
        <v>0</v>
      </c>
      <c r="H190" s="45"/>
      <c r="I190" s="172"/>
    </row>
    <row r="191" spans="1:9" ht="12.75" customHeight="1" x14ac:dyDescent="0.2">
      <c r="A191" s="169"/>
      <c r="B191" s="172"/>
      <c r="C191" s="45" t="s">
        <v>150</v>
      </c>
      <c r="D191" s="43"/>
      <c r="E191" s="44"/>
      <c r="F191" s="39"/>
      <c r="G191" s="100">
        <f t="shared" si="25"/>
        <v>0</v>
      </c>
      <c r="H191" s="45"/>
      <c r="I191" s="172"/>
    </row>
    <row r="192" spans="1:9" ht="12.75" customHeight="1" x14ac:dyDescent="0.2">
      <c r="A192" s="170"/>
      <c r="B192" s="173"/>
      <c r="C192" s="45" t="s">
        <v>150</v>
      </c>
      <c r="D192" s="43"/>
      <c r="E192" s="44"/>
      <c r="F192" s="39"/>
      <c r="G192" s="100">
        <f t="shared" si="25"/>
        <v>0</v>
      </c>
      <c r="H192" s="45"/>
      <c r="I192" s="173"/>
    </row>
    <row r="193" spans="1:9" ht="12.75" customHeight="1" x14ac:dyDescent="0.2">
      <c r="A193" s="168" t="s">
        <v>98</v>
      </c>
      <c r="B193" s="171" t="s">
        <v>144</v>
      </c>
      <c r="C193" s="103" t="s">
        <v>145</v>
      </c>
      <c r="D193" s="105"/>
      <c r="E193" s="106"/>
      <c r="F193" s="100"/>
      <c r="G193" s="98">
        <f>SUM(G194:G199)</f>
        <v>0</v>
      </c>
      <c r="H193" s="98">
        <f>ROUND(G193*$D$7,2)</f>
        <v>0</v>
      </c>
      <c r="I193" s="171"/>
    </row>
    <row r="194" spans="1:9" ht="12.75" customHeight="1" x14ac:dyDescent="0.2">
      <c r="A194" s="169"/>
      <c r="B194" s="172"/>
      <c r="C194" s="104" t="s">
        <v>146</v>
      </c>
      <c r="D194" s="43"/>
      <c r="E194" s="44"/>
      <c r="F194" s="39"/>
      <c r="G194" s="100">
        <f t="shared" ref="G194:G199" si="26">ROUND(E194*F194,2)</f>
        <v>0</v>
      </c>
      <c r="H194" s="45"/>
      <c r="I194" s="172"/>
    </row>
    <row r="195" spans="1:9" ht="12.75" customHeight="1" x14ac:dyDescent="0.2">
      <c r="A195" s="169"/>
      <c r="B195" s="172"/>
      <c r="C195" s="104" t="s">
        <v>147</v>
      </c>
      <c r="D195" s="43"/>
      <c r="E195" s="44"/>
      <c r="F195" s="39"/>
      <c r="G195" s="100">
        <f t="shared" si="26"/>
        <v>0</v>
      </c>
      <c r="H195" s="45"/>
      <c r="I195" s="172"/>
    </row>
    <row r="196" spans="1:9" ht="12.75" customHeight="1" x14ac:dyDescent="0.2">
      <c r="A196" s="169"/>
      <c r="B196" s="172"/>
      <c r="C196" s="104" t="s">
        <v>148</v>
      </c>
      <c r="D196" s="43"/>
      <c r="E196" s="44"/>
      <c r="F196" s="39"/>
      <c r="G196" s="100">
        <f t="shared" si="26"/>
        <v>0</v>
      </c>
      <c r="H196" s="45"/>
      <c r="I196" s="172"/>
    </row>
    <row r="197" spans="1:9" ht="12.75" customHeight="1" x14ac:dyDescent="0.2">
      <c r="A197" s="169"/>
      <c r="B197" s="172"/>
      <c r="C197" s="104" t="s">
        <v>149</v>
      </c>
      <c r="D197" s="43"/>
      <c r="E197" s="44"/>
      <c r="F197" s="39"/>
      <c r="G197" s="100">
        <f t="shared" si="26"/>
        <v>0</v>
      </c>
      <c r="H197" s="45"/>
      <c r="I197" s="172"/>
    </row>
    <row r="198" spans="1:9" ht="12.75" customHeight="1" x14ac:dyDescent="0.2">
      <c r="A198" s="169"/>
      <c r="B198" s="172"/>
      <c r="C198" s="45" t="s">
        <v>150</v>
      </c>
      <c r="D198" s="43"/>
      <c r="E198" s="44"/>
      <c r="F198" s="39"/>
      <c r="G198" s="100">
        <f t="shared" si="26"/>
        <v>0</v>
      </c>
      <c r="H198" s="45"/>
      <c r="I198" s="172"/>
    </row>
    <row r="199" spans="1:9" ht="12.75" customHeight="1" x14ac:dyDescent="0.2">
      <c r="A199" s="170"/>
      <c r="B199" s="173"/>
      <c r="C199" s="45" t="s">
        <v>150</v>
      </c>
      <c r="D199" s="43"/>
      <c r="E199" s="44"/>
      <c r="F199" s="39"/>
      <c r="G199" s="100">
        <f t="shared" si="26"/>
        <v>0</v>
      </c>
      <c r="H199" s="45"/>
      <c r="I199" s="173"/>
    </row>
    <row r="200" spans="1:9" ht="12.75" customHeight="1" x14ac:dyDescent="0.2">
      <c r="A200" s="168" t="s">
        <v>200</v>
      </c>
      <c r="B200" s="171" t="s">
        <v>144</v>
      </c>
      <c r="C200" s="103" t="s">
        <v>145</v>
      </c>
      <c r="D200" s="105"/>
      <c r="E200" s="106"/>
      <c r="F200" s="100"/>
      <c r="G200" s="98">
        <f>SUM(G201:G206)</f>
        <v>0</v>
      </c>
      <c r="H200" s="98">
        <f>ROUND(G200*$D$7,2)</f>
        <v>0</v>
      </c>
      <c r="I200" s="171"/>
    </row>
    <row r="201" spans="1:9" ht="12.75" customHeight="1" x14ac:dyDescent="0.2">
      <c r="A201" s="169"/>
      <c r="B201" s="172"/>
      <c r="C201" s="104" t="s">
        <v>146</v>
      </c>
      <c r="D201" s="43"/>
      <c r="E201" s="44"/>
      <c r="F201" s="39"/>
      <c r="G201" s="100">
        <f t="shared" ref="G201:G206" si="27">ROUND(E201*F201,2)</f>
        <v>0</v>
      </c>
      <c r="H201" s="45"/>
      <c r="I201" s="172"/>
    </row>
    <row r="202" spans="1:9" ht="12.75" customHeight="1" x14ac:dyDescent="0.2">
      <c r="A202" s="169"/>
      <c r="B202" s="172"/>
      <c r="C202" s="104" t="s">
        <v>147</v>
      </c>
      <c r="D202" s="43"/>
      <c r="E202" s="44"/>
      <c r="F202" s="39"/>
      <c r="G202" s="100">
        <f t="shared" si="27"/>
        <v>0</v>
      </c>
      <c r="H202" s="45"/>
      <c r="I202" s="172"/>
    </row>
    <row r="203" spans="1:9" ht="12.75" customHeight="1" x14ac:dyDescent="0.2">
      <c r="A203" s="169"/>
      <c r="B203" s="172"/>
      <c r="C203" s="104" t="s">
        <v>148</v>
      </c>
      <c r="D203" s="43"/>
      <c r="E203" s="44"/>
      <c r="F203" s="39"/>
      <c r="G203" s="100">
        <f t="shared" si="27"/>
        <v>0</v>
      </c>
      <c r="H203" s="45"/>
      <c r="I203" s="172"/>
    </row>
    <row r="204" spans="1:9" ht="12.75" customHeight="1" x14ac:dyDescent="0.2">
      <c r="A204" s="169"/>
      <c r="B204" s="172"/>
      <c r="C204" s="104" t="s">
        <v>149</v>
      </c>
      <c r="D204" s="43"/>
      <c r="E204" s="44"/>
      <c r="F204" s="39"/>
      <c r="G204" s="100">
        <f t="shared" si="27"/>
        <v>0</v>
      </c>
      <c r="H204" s="45"/>
      <c r="I204" s="172"/>
    </row>
    <row r="205" spans="1:9" ht="12.75" customHeight="1" x14ac:dyDescent="0.2">
      <c r="A205" s="169"/>
      <c r="B205" s="172"/>
      <c r="C205" s="45" t="s">
        <v>150</v>
      </c>
      <c r="D205" s="43"/>
      <c r="E205" s="44"/>
      <c r="F205" s="39"/>
      <c r="G205" s="100">
        <f t="shared" si="27"/>
        <v>0</v>
      </c>
      <c r="H205" s="45"/>
      <c r="I205" s="172"/>
    </row>
    <row r="206" spans="1:9" ht="12.75" customHeight="1" x14ac:dyDescent="0.2">
      <c r="A206" s="170"/>
      <c r="B206" s="173"/>
      <c r="C206" s="45" t="s">
        <v>150</v>
      </c>
      <c r="D206" s="43"/>
      <c r="E206" s="44"/>
      <c r="F206" s="39"/>
      <c r="G206" s="100">
        <f t="shared" si="27"/>
        <v>0</v>
      </c>
      <c r="H206" s="45"/>
      <c r="I206" s="173"/>
    </row>
    <row r="207" spans="1:9" ht="12.75" customHeight="1" x14ac:dyDescent="0.2">
      <c r="A207" s="168" t="s">
        <v>201</v>
      </c>
      <c r="B207" s="171" t="s">
        <v>144</v>
      </c>
      <c r="C207" s="103" t="s">
        <v>145</v>
      </c>
      <c r="D207" s="105"/>
      <c r="E207" s="106"/>
      <c r="F207" s="100"/>
      <c r="G207" s="98">
        <f>SUM(G208:G213)</f>
        <v>0</v>
      </c>
      <c r="H207" s="98">
        <f>ROUND(G207*$D$7,2)</f>
        <v>0</v>
      </c>
      <c r="I207" s="171"/>
    </row>
    <row r="208" spans="1:9" ht="12.75" customHeight="1" x14ac:dyDescent="0.2">
      <c r="A208" s="169"/>
      <c r="B208" s="172"/>
      <c r="C208" s="104" t="s">
        <v>146</v>
      </c>
      <c r="D208" s="43"/>
      <c r="E208" s="44"/>
      <c r="F208" s="39"/>
      <c r="G208" s="100">
        <f t="shared" ref="G208:G213" si="28">ROUND(E208*F208,2)</f>
        <v>0</v>
      </c>
      <c r="H208" s="45"/>
      <c r="I208" s="172"/>
    </row>
    <row r="209" spans="1:9" ht="12.75" customHeight="1" x14ac:dyDescent="0.2">
      <c r="A209" s="169"/>
      <c r="B209" s="172"/>
      <c r="C209" s="104" t="s">
        <v>147</v>
      </c>
      <c r="D209" s="43"/>
      <c r="E209" s="44"/>
      <c r="F209" s="39"/>
      <c r="G209" s="100">
        <f t="shared" si="28"/>
        <v>0</v>
      </c>
      <c r="H209" s="45"/>
      <c r="I209" s="172"/>
    </row>
    <row r="210" spans="1:9" ht="12.75" customHeight="1" x14ac:dyDescent="0.2">
      <c r="A210" s="169"/>
      <c r="B210" s="172"/>
      <c r="C210" s="104" t="s">
        <v>148</v>
      </c>
      <c r="D210" s="43"/>
      <c r="E210" s="44"/>
      <c r="F210" s="39"/>
      <c r="G210" s="100">
        <f t="shared" si="28"/>
        <v>0</v>
      </c>
      <c r="H210" s="45"/>
      <c r="I210" s="172"/>
    </row>
    <row r="211" spans="1:9" ht="12.75" customHeight="1" x14ac:dyDescent="0.2">
      <c r="A211" s="169"/>
      <c r="B211" s="172"/>
      <c r="C211" s="104" t="s">
        <v>149</v>
      </c>
      <c r="D211" s="43"/>
      <c r="E211" s="44"/>
      <c r="F211" s="39"/>
      <c r="G211" s="100">
        <f t="shared" si="28"/>
        <v>0</v>
      </c>
      <c r="H211" s="45"/>
      <c r="I211" s="172"/>
    </row>
    <row r="212" spans="1:9" ht="12.75" customHeight="1" x14ac:dyDescent="0.2">
      <c r="A212" s="169"/>
      <c r="B212" s="172"/>
      <c r="C212" s="45" t="s">
        <v>150</v>
      </c>
      <c r="D212" s="43"/>
      <c r="E212" s="44"/>
      <c r="F212" s="39"/>
      <c r="G212" s="100">
        <f t="shared" si="28"/>
        <v>0</v>
      </c>
      <c r="H212" s="45"/>
      <c r="I212" s="172"/>
    </row>
    <row r="213" spans="1:9" ht="12.75" customHeight="1" x14ac:dyDescent="0.2">
      <c r="A213" s="170"/>
      <c r="B213" s="173"/>
      <c r="C213" s="45" t="s">
        <v>150</v>
      </c>
      <c r="D213" s="43"/>
      <c r="E213" s="44"/>
      <c r="F213" s="39"/>
      <c r="G213" s="100">
        <f t="shared" si="28"/>
        <v>0</v>
      </c>
      <c r="H213" s="45"/>
      <c r="I213" s="173"/>
    </row>
    <row r="214" spans="1:9" ht="12.75" customHeight="1" x14ac:dyDescent="0.2">
      <c r="A214" s="168" t="s">
        <v>202</v>
      </c>
      <c r="B214" s="171" t="s">
        <v>144</v>
      </c>
      <c r="C214" s="103" t="s">
        <v>145</v>
      </c>
      <c r="D214" s="105"/>
      <c r="E214" s="106"/>
      <c r="F214" s="100"/>
      <c r="G214" s="98">
        <f>SUM(G215:G220)</f>
        <v>0</v>
      </c>
      <c r="H214" s="98">
        <f>ROUND(G214*$D$7,2)</f>
        <v>0</v>
      </c>
      <c r="I214" s="171"/>
    </row>
    <row r="215" spans="1:9" ht="12.75" customHeight="1" x14ac:dyDescent="0.2">
      <c r="A215" s="169"/>
      <c r="B215" s="172"/>
      <c r="C215" s="104" t="s">
        <v>146</v>
      </c>
      <c r="D215" s="43"/>
      <c r="E215" s="44"/>
      <c r="F215" s="39"/>
      <c r="G215" s="100">
        <f t="shared" ref="G215:G220" si="29">ROUND(E215*F215,2)</f>
        <v>0</v>
      </c>
      <c r="H215" s="45"/>
      <c r="I215" s="172"/>
    </row>
    <row r="216" spans="1:9" ht="12.75" customHeight="1" x14ac:dyDescent="0.2">
      <c r="A216" s="169"/>
      <c r="B216" s="172"/>
      <c r="C216" s="104" t="s">
        <v>147</v>
      </c>
      <c r="D216" s="43"/>
      <c r="E216" s="44"/>
      <c r="F216" s="39"/>
      <c r="G216" s="100">
        <f t="shared" si="29"/>
        <v>0</v>
      </c>
      <c r="H216" s="45"/>
      <c r="I216" s="172"/>
    </row>
    <row r="217" spans="1:9" ht="12.75" customHeight="1" x14ac:dyDescent="0.2">
      <c r="A217" s="169"/>
      <c r="B217" s="172"/>
      <c r="C217" s="104" t="s">
        <v>148</v>
      </c>
      <c r="D217" s="43"/>
      <c r="E217" s="44"/>
      <c r="F217" s="39"/>
      <c r="G217" s="100">
        <f t="shared" si="29"/>
        <v>0</v>
      </c>
      <c r="H217" s="45"/>
      <c r="I217" s="172"/>
    </row>
    <row r="218" spans="1:9" ht="12.75" customHeight="1" x14ac:dyDescent="0.2">
      <c r="A218" s="169"/>
      <c r="B218" s="172"/>
      <c r="C218" s="104" t="s">
        <v>149</v>
      </c>
      <c r="D218" s="43"/>
      <c r="E218" s="44"/>
      <c r="F218" s="39"/>
      <c r="G218" s="100">
        <f t="shared" si="29"/>
        <v>0</v>
      </c>
      <c r="H218" s="45"/>
      <c r="I218" s="172"/>
    </row>
    <row r="219" spans="1:9" ht="12.75" customHeight="1" x14ac:dyDescent="0.2">
      <c r="A219" s="169"/>
      <c r="B219" s="172"/>
      <c r="C219" s="45" t="s">
        <v>150</v>
      </c>
      <c r="D219" s="43"/>
      <c r="E219" s="44"/>
      <c r="F219" s="39"/>
      <c r="G219" s="100">
        <f t="shared" si="29"/>
        <v>0</v>
      </c>
      <c r="H219" s="45"/>
      <c r="I219" s="172"/>
    </row>
    <row r="220" spans="1:9" ht="12.75" customHeight="1" x14ac:dyDescent="0.2">
      <c r="A220" s="170"/>
      <c r="B220" s="173"/>
      <c r="C220" s="45" t="s">
        <v>150</v>
      </c>
      <c r="D220" s="43"/>
      <c r="E220" s="44"/>
      <c r="F220" s="39"/>
      <c r="G220" s="100">
        <f t="shared" si="29"/>
        <v>0</v>
      </c>
      <c r="H220" s="45"/>
      <c r="I220" s="173"/>
    </row>
    <row r="221" spans="1:9" ht="12.75" customHeight="1" x14ac:dyDescent="0.2">
      <c r="A221" s="168" t="s">
        <v>203</v>
      </c>
      <c r="B221" s="171" t="s">
        <v>144</v>
      </c>
      <c r="C221" s="103" t="s">
        <v>145</v>
      </c>
      <c r="D221" s="105"/>
      <c r="E221" s="106"/>
      <c r="F221" s="100"/>
      <c r="G221" s="98">
        <f>SUM(G222:G227)</f>
        <v>0</v>
      </c>
      <c r="H221" s="98">
        <f>ROUND(G221*$D$7,2)</f>
        <v>0</v>
      </c>
      <c r="I221" s="171"/>
    </row>
    <row r="222" spans="1:9" ht="12.75" customHeight="1" x14ac:dyDescent="0.2">
      <c r="A222" s="169"/>
      <c r="B222" s="172"/>
      <c r="C222" s="104" t="s">
        <v>146</v>
      </c>
      <c r="D222" s="43"/>
      <c r="E222" s="44"/>
      <c r="F222" s="39"/>
      <c r="G222" s="100">
        <f t="shared" ref="G222:G227" si="30">ROUND(E222*F222,2)</f>
        <v>0</v>
      </c>
      <c r="H222" s="45"/>
      <c r="I222" s="172"/>
    </row>
    <row r="223" spans="1:9" ht="12.75" customHeight="1" x14ac:dyDescent="0.2">
      <c r="A223" s="169"/>
      <c r="B223" s="172"/>
      <c r="C223" s="104" t="s">
        <v>147</v>
      </c>
      <c r="D223" s="43"/>
      <c r="E223" s="44"/>
      <c r="F223" s="39"/>
      <c r="G223" s="100">
        <f t="shared" si="30"/>
        <v>0</v>
      </c>
      <c r="H223" s="45"/>
      <c r="I223" s="172"/>
    </row>
    <row r="224" spans="1:9" ht="12.75" customHeight="1" x14ac:dyDescent="0.2">
      <c r="A224" s="169"/>
      <c r="B224" s="172"/>
      <c r="C224" s="104" t="s">
        <v>148</v>
      </c>
      <c r="D224" s="43"/>
      <c r="E224" s="44"/>
      <c r="F224" s="39"/>
      <c r="G224" s="100">
        <f t="shared" si="30"/>
        <v>0</v>
      </c>
      <c r="H224" s="45"/>
      <c r="I224" s="172"/>
    </row>
    <row r="225" spans="1:12" ht="12.75" customHeight="1" x14ac:dyDescent="0.2">
      <c r="A225" s="169"/>
      <c r="B225" s="172"/>
      <c r="C225" s="104" t="s">
        <v>149</v>
      </c>
      <c r="D225" s="43"/>
      <c r="E225" s="44"/>
      <c r="F225" s="39"/>
      <c r="G225" s="100">
        <f t="shared" si="30"/>
        <v>0</v>
      </c>
      <c r="H225" s="45"/>
      <c r="I225" s="172"/>
    </row>
    <row r="226" spans="1:12" ht="12.75" customHeight="1" x14ac:dyDescent="0.2">
      <c r="A226" s="169"/>
      <c r="B226" s="172"/>
      <c r="C226" s="45" t="s">
        <v>150</v>
      </c>
      <c r="D226" s="43"/>
      <c r="E226" s="44"/>
      <c r="F226" s="39"/>
      <c r="G226" s="100">
        <f t="shared" si="30"/>
        <v>0</v>
      </c>
      <c r="H226" s="45"/>
      <c r="I226" s="172"/>
    </row>
    <row r="227" spans="1:12" ht="12.75" customHeight="1" x14ac:dyDescent="0.2">
      <c r="A227" s="170"/>
      <c r="B227" s="173"/>
      <c r="C227" s="45" t="s">
        <v>150</v>
      </c>
      <c r="D227" s="43"/>
      <c r="E227" s="44"/>
      <c r="F227" s="39"/>
      <c r="G227" s="100">
        <f t="shared" si="30"/>
        <v>0</v>
      </c>
      <c r="H227" s="45"/>
      <c r="I227" s="173"/>
    </row>
    <row r="228" spans="1:12" ht="12.75" customHeight="1" x14ac:dyDescent="0.2">
      <c r="A228" s="168" t="s">
        <v>204</v>
      </c>
      <c r="B228" s="171" t="s">
        <v>144</v>
      </c>
      <c r="C228" s="103" t="s">
        <v>145</v>
      </c>
      <c r="D228" s="105"/>
      <c r="E228" s="106"/>
      <c r="F228" s="100"/>
      <c r="G228" s="98">
        <f>SUM(G229:G234)</f>
        <v>0</v>
      </c>
      <c r="H228" s="98">
        <f>ROUND(G228*$D$7,2)</f>
        <v>0</v>
      </c>
      <c r="I228" s="171"/>
    </row>
    <row r="229" spans="1:12" ht="12.75" customHeight="1" x14ac:dyDescent="0.2">
      <c r="A229" s="169"/>
      <c r="B229" s="172"/>
      <c r="C229" s="104" t="s">
        <v>146</v>
      </c>
      <c r="D229" s="43"/>
      <c r="E229" s="44"/>
      <c r="F229" s="39"/>
      <c r="G229" s="100">
        <f t="shared" ref="G229:G234" si="31">ROUND(E229*F229,2)</f>
        <v>0</v>
      </c>
      <c r="H229" s="45"/>
      <c r="I229" s="172"/>
    </row>
    <row r="230" spans="1:12" ht="12.75" customHeight="1" x14ac:dyDescent="0.2">
      <c r="A230" s="169"/>
      <c r="B230" s="172"/>
      <c r="C230" s="104" t="s">
        <v>147</v>
      </c>
      <c r="D230" s="43"/>
      <c r="E230" s="44"/>
      <c r="F230" s="39"/>
      <c r="G230" s="100">
        <f t="shared" si="31"/>
        <v>0</v>
      </c>
      <c r="H230" s="45"/>
      <c r="I230" s="172"/>
    </row>
    <row r="231" spans="1:12" ht="12.75" customHeight="1" x14ac:dyDescent="0.2">
      <c r="A231" s="169"/>
      <c r="B231" s="172"/>
      <c r="C231" s="104" t="s">
        <v>148</v>
      </c>
      <c r="D231" s="43"/>
      <c r="E231" s="44"/>
      <c r="F231" s="39"/>
      <c r="G231" s="100">
        <f t="shared" si="31"/>
        <v>0</v>
      </c>
      <c r="H231" s="45"/>
      <c r="I231" s="172"/>
    </row>
    <row r="232" spans="1:12" x14ac:dyDescent="0.2">
      <c r="A232" s="169"/>
      <c r="B232" s="172"/>
      <c r="C232" s="104" t="s">
        <v>149</v>
      </c>
      <c r="D232" s="43"/>
      <c r="E232" s="44"/>
      <c r="F232" s="39"/>
      <c r="G232" s="100">
        <f t="shared" si="31"/>
        <v>0</v>
      </c>
      <c r="H232" s="45"/>
      <c r="I232" s="172"/>
    </row>
    <row r="233" spans="1:12" x14ac:dyDescent="0.2">
      <c r="A233" s="169"/>
      <c r="B233" s="172"/>
      <c r="C233" s="45" t="s">
        <v>150</v>
      </c>
      <c r="D233" s="43"/>
      <c r="E233" s="44"/>
      <c r="F233" s="39"/>
      <c r="G233" s="100">
        <f t="shared" si="31"/>
        <v>0</v>
      </c>
      <c r="H233" s="45"/>
      <c r="I233" s="172"/>
    </row>
    <row r="234" spans="1:12" x14ac:dyDescent="0.2">
      <c r="A234" s="170"/>
      <c r="B234" s="173"/>
      <c r="C234" s="45" t="s">
        <v>150</v>
      </c>
      <c r="D234" s="43"/>
      <c r="E234" s="44"/>
      <c r="F234" s="39"/>
      <c r="G234" s="100">
        <f t="shared" si="31"/>
        <v>0</v>
      </c>
      <c r="H234" s="45"/>
      <c r="I234" s="173"/>
    </row>
    <row r="235" spans="1:12" ht="26.25" customHeight="1" x14ac:dyDescent="0.2">
      <c r="A235" s="34" t="s">
        <v>99</v>
      </c>
      <c r="B235" s="137" t="s">
        <v>81</v>
      </c>
      <c r="C235" s="137"/>
      <c r="D235" s="137"/>
      <c r="E235" s="137"/>
      <c r="F235" s="137"/>
      <c r="G235" s="97">
        <f>SUM(G236:G252)</f>
        <v>0</v>
      </c>
      <c r="H235" s="97">
        <f>SUM(H236:H252)</f>
        <v>0</v>
      </c>
      <c r="I235" s="41"/>
      <c r="J235" s="28"/>
      <c r="K235" s="37" t="s">
        <v>143</v>
      </c>
      <c r="L235" s="37" t="s">
        <v>138</v>
      </c>
    </row>
    <row r="236" spans="1:12" x14ac:dyDescent="0.2">
      <c r="A236" s="29" t="s">
        <v>100</v>
      </c>
      <c r="B236" s="135" t="s">
        <v>72</v>
      </c>
      <c r="C236" s="135"/>
      <c r="D236" s="102" t="s">
        <v>120</v>
      </c>
      <c r="E236" s="46"/>
      <c r="F236" s="96">
        <f>K236*L236</f>
        <v>0</v>
      </c>
      <c r="G236" s="96">
        <f t="shared" si="0"/>
        <v>0</v>
      </c>
      <c r="H236" s="96">
        <f>ROUND(G236*$D$7,2)</f>
        <v>0</v>
      </c>
      <c r="I236" s="33"/>
      <c r="J236" s="28"/>
      <c r="K236" s="39"/>
      <c r="L236" s="39"/>
    </row>
    <row r="237" spans="1:12" x14ac:dyDescent="0.2">
      <c r="A237" s="29" t="s">
        <v>101</v>
      </c>
      <c r="B237" s="135" t="s">
        <v>72</v>
      </c>
      <c r="C237" s="135"/>
      <c r="D237" s="102" t="s">
        <v>120</v>
      </c>
      <c r="E237" s="46"/>
      <c r="F237" s="96">
        <f t="shared" ref="F237:F252" si="32">K237*L237</f>
        <v>0</v>
      </c>
      <c r="G237" s="96">
        <f t="shared" si="0"/>
        <v>0</v>
      </c>
      <c r="H237" s="96">
        <f t="shared" ref="H237:H252" si="33">ROUND(G237*$D$7,2)</f>
        <v>0</v>
      </c>
      <c r="I237" s="33"/>
      <c r="J237" s="28"/>
      <c r="K237" s="39"/>
      <c r="L237" s="39"/>
    </row>
    <row r="238" spans="1:12" x14ac:dyDescent="0.2">
      <c r="A238" s="29" t="s">
        <v>102</v>
      </c>
      <c r="B238" s="135" t="s">
        <v>72</v>
      </c>
      <c r="C238" s="135"/>
      <c r="D238" s="102" t="s">
        <v>120</v>
      </c>
      <c r="E238" s="46"/>
      <c r="F238" s="96">
        <f t="shared" si="32"/>
        <v>0</v>
      </c>
      <c r="G238" s="96">
        <f t="shared" si="0"/>
        <v>0</v>
      </c>
      <c r="H238" s="96">
        <f t="shared" si="33"/>
        <v>0</v>
      </c>
      <c r="I238" s="33"/>
      <c r="J238" s="28"/>
      <c r="K238" s="39"/>
      <c r="L238" s="39"/>
    </row>
    <row r="239" spans="1:12" x14ac:dyDescent="0.2">
      <c r="A239" s="29" t="s">
        <v>103</v>
      </c>
      <c r="B239" s="135" t="s">
        <v>72</v>
      </c>
      <c r="C239" s="135"/>
      <c r="D239" s="102" t="s">
        <v>120</v>
      </c>
      <c r="E239" s="46"/>
      <c r="F239" s="96">
        <f t="shared" si="32"/>
        <v>0</v>
      </c>
      <c r="G239" s="96">
        <f t="shared" si="0"/>
        <v>0</v>
      </c>
      <c r="H239" s="96">
        <f t="shared" si="33"/>
        <v>0</v>
      </c>
      <c r="I239" s="33"/>
      <c r="J239" s="28"/>
      <c r="K239" s="39"/>
      <c r="L239" s="39"/>
    </row>
    <row r="240" spans="1:12" x14ac:dyDescent="0.2">
      <c r="A240" s="29" t="s">
        <v>104</v>
      </c>
      <c r="B240" s="135" t="s">
        <v>72</v>
      </c>
      <c r="C240" s="135"/>
      <c r="D240" s="102" t="s">
        <v>120</v>
      </c>
      <c r="E240" s="46"/>
      <c r="F240" s="96">
        <f t="shared" si="32"/>
        <v>0</v>
      </c>
      <c r="G240" s="96">
        <f t="shared" si="0"/>
        <v>0</v>
      </c>
      <c r="H240" s="96">
        <f t="shared" si="33"/>
        <v>0</v>
      </c>
      <c r="I240" s="33"/>
      <c r="J240" s="28"/>
      <c r="K240" s="39"/>
      <c r="L240" s="39"/>
    </row>
    <row r="241" spans="1:12" x14ac:dyDescent="0.2">
      <c r="A241" s="29" t="s">
        <v>251</v>
      </c>
      <c r="B241" s="135" t="s">
        <v>72</v>
      </c>
      <c r="C241" s="135"/>
      <c r="D241" s="102" t="s">
        <v>120</v>
      </c>
      <c r="E241" s="46"/>
      <c r="F241" s="96">
        <f t="shared" si="32"/>
        <v>0</v>
      </c>
      <c r="G241" s="96">
        <f t="shared" si="0"/>
        <v>0</v>
      </c>
      <c r="H241" s="96">
        <f t="shared" si="33"/>
        <v>0</v>
      </c>
      <c r="I241" s="33"/>
      <c r="J241" s="28"/>
      <c r="K241" s="39"/>
      <c r="L241" s="39"/>
    </row>
    <row r="242" spans="1:12" x14ac:dyDescent="0.2">
      <c r="A242" s="29" t="s">
        <v>252</v>
      </c>
      <c r="B242" s="135" t="s">
        <v>72</v>
      </c>
      <c r="C242" s="135"/>
      <c r="D242" s="102" t="s">
        <v>120</v>
      </c>
      <c r="E242" s="46"/>
      <c r="F242" s="96">
        <f t="shared" si="32"/>
        <v>0</v>
      </c>
      <c r="G242" s="96">
        <f t="shared" si="0"/>
        <v>0</v>
      </c>
      <c r="H242" s="96">
        <f t="shared" si="33"/>
        <v>0</v>
      </c>
      <c r="I242" s="33"/>
      <c r="J242" s="28"/>
      <c r="K242" s="39"/>
      <c r="L242" s="39"/>
    </row>
    <row r="243" spans="1:12" x14ac:dyDescent="0.2">
      <c r="A243" s="29" t="s">
        <v>253</v>
      </c>
      <c r="B243" s="135" t="s">
        <v>72</v>
      </c>
      <c r="C243" s="135"/>
      <c r="D243" s="102" t="s">
        <v>120</v>
      </c>
      <c r="E243" s="46"/>
      <c r="F243" s="96">
        <f t="shared" si="32"/>
        <v>0</v>
      </c>
      <c r="G243" s="96">
        <f t="shared" si="0"/>
        <v>0</v>
      </c>
      <c r="H243" s="96">
        <f t="shared" si="33"/>
        <v>0</v>
      </c>
      <c r="I243" s="33"/>
      <c r="J243" s="28"/>
      <c r="K243" s="39"/>
      <c r="L243" s="39"/>
    </row>
    <row r="244" spans="1:12" x14ac:dyDescent="0.2">
      <c r="A244" s="29" t="s">
        <v>254</v>
      </c>
      <c r="B244" s="135" t="s">
        <v>72</v>
      </c>
      <c r="C244" s="135"/>
      <c r="D244" s="102" t="s">
        <v>120</v>
      </c>
      <c r="E244" s="46"/>
      <c r="F244" s="96">
        <f t="shared" si="32"/>
        <v>0</v>
      </c>
      <c r="G244" s="96">
        <f t="shared" si="0"/>
        <v>0</v>
      </c>
      <c r="H244" s="96">
        <f t="shared" si="33"/>
        <v>0</v>
      </c>
      <c r="I244" s="33"/>
      <c r="J244" s="28"/>
      <c r="K244" s="39"/>
      <c r="L244" s="39"/>
    </row>
    <row r="245" spans="1:12" x14ac:dyDescent="0.2">
      <c r="A245" s="29" t="s">
        <v>255</v>
      </c>
      <c r="B245" s="135" t="s">
        <v>72</v>
      </c>
      <c r="C245" s="135"/>
      <c r="D245" s="102" t="s">
        <v>120</v>
      </c>
      <c r="E245" s="46"/>
      <c r="F245" s="96">
        <f t="shared" si="32"/>
        <v>0</v>
      </c>
      <c r="G245" s="96">
        <f t="shared" si="0"/>
        <v>0</v>
      </c>
      <c r="H245" s="96">
        <f t="shared" si="33"/>
        <v>0</v>
      </c>
      <c r="I245" s="33"/>
      <c r="J245" s="28"/>
      <c r="K245" s="39"/>
      <c r="L245" s="39"/>
    </row>
    <row r="246" spans="1:12" x14ac:dyDescent="0.2">
      <c r="A246" s="29" t="s">
        <v>256</v>
      </c>
      <c r="B246" s="135" t="s">
        <v>72</v>
      </c>
      <c r="C246" s="135"/>
      <c r="D246" s="102" t="s">
        <v>120</v>
      </c>
      <c r="E246" s="46"/>
      <c r="F246" s="96">
        <f t="shared" si="32"/>
        <v>0</v>
      </c>
      <c r="G246" s="96">
        <f t="shared" si="0"/>
        <v>0</v>
      </c>
      <c r="H246" s="96">
        <f t="shared" si="33"/>
        <v>0</v>
      </c>
      <c r="I246" s="33"/>
      <c r="J246" s="28"/>
      <c r="K246" s="39"/>
      <c r="L246" s="39"/>
    </row>
    <row r="247" spans="1:12" x14ac:dyDescent="0.2">
      <c r="A247" s="29" t="s">
        <v>257</v>
      </c>
      <c r="B247" s="135" t="s">
        <v>72</v>
      </c>
      <c r="C247" s="135"/>
      <c r="D247" s="102" t="s">
        <v>120</v>
      </c>
      <c r="E247" s="46"/>
      <c r="F247" s="96">
        <f t="shared" si="32"/>
        <v>0</v>
      </c>
      <c r="G247" s="96">
        <f t="shared" si="0"/>
        <v>0</v>
      </c>
      <c r="H247" s="96">
        <f t="shared" si="33"/>
        <v>0</v>
      </c>
      <c r="I247" s="33"/>
      <c r="J247" s="28"/>
      <c r="K247" s="39"/>
      <c r="L247" s="39"/>
    </row>
    <row r="248" spans="1:12" x14ac:dyDescent="0.2">
      <c r="A248" s="29" t="s">
        <v>258</v>
      </c>
      <c r="B248" s="135" t="s">
        <v>72</v>
      </c>
      <c r="C248" s="135"/>
      <c r="D248" s="102" t="s">
        <v>120</v>
      </c>
      <c r="E248" s="46"/>
      <c r="F248" s="96">
        <f t="shared" si="32"/>
        <v>0</v>
      </c>
      <c r="G248" s="96">
        <f t="shared" si="0"/>
        <v>0</v>
      </c>
      <c r="H248" s="96">
        <f t="shared" si="33"/>
        <v>0</v>
      </c>
      <c r="I248" s="33"/>
      <c r="J248" s="28"/>
      <c r="K248" s="39"/>
      <c r="L248" s="39"/>
    </row>
    <row r="249" spans="1:12" x14ac:dyDescent="0.2">
      <c r="A249" s="29" t="s">
        <v>259</v>
      </c>
      <c r="B249" s="135" t="s">
        <v>72</v>
      </c>
      <c r="C249" s="135"/>
      <c r="D249" s="102" t="s">
        <v>120</v>
      </c>
      <c r="E249" s="46"/>
      <c r="F249" s="96">
        <f t="shared" si="32"/>
        <v>0</v>
      </c>
      <c r="G249" s="96">
        <f t="shared" si="0"/>
        <v>0</v>
      </c>
      <c r="H249" s="96">
        <f t="shared" si="33"/>
        <v>0</v>
      </c>
      <c r="I249" s="33"/>
      <c r="J249" s="28"/>
      <c r="K249" s="39"/>
      <c r="L249" s="39"/>
    </row>
    <row r="250" spans="1:12" x14ac:dyDescent="0.2">
      <c r="A250" s="29" t="s">
        <v>260</v>
      </c>
      <c r="B250" s="135" t="s">
        <v>72</v>
      </c>
      <c r="C250" s="135"/>
      <c r="D250" s="102" t="s">
        <v>120</v>
      </c>
      <c r="E250" s="46"/>
      <c r="F250" s="96">
        <f t="shared" si="32"/>
        <v>0</v>
      </c>
      <c r="G250" s="96">
        <f t="shared" si="0"/>
        <v>0</v>
      </c>
      <c r="H250" s="96">
        <f t="shared" si="33"/>
        <v>0</v>
      </c>
      <c r="I250" s="33"/>
      <c r="J250" s="28"/>
      <c r="K250" s="39"/>
      <c r="L250" s="39"/>
    </row>
    <row r="251" spans="1:12" x14ac:dyDescent="0.2">
      <c r="A251" s="29" t="s">
        <v>261</v>
      </c>
      <c r="B251" s="135" t="s">
        <v>72</v>
      </c>
      <c r="C251" s="135"/>
      <c r="D251" s="102" t="s">
        <v>120</v>
      </c>
      <c r="E251" s="46"/>
      <c r="F251" s="96">
        <f t="shared" si="32"/>
        <v>0</v>
      </c>
      <c r="G251" s="96">
        <f t="shared" si="0"/>
        <v>0</v>
      </c>
      <c r="H251" s="96">
        <f t="shared" si="33"/>
        <v>0</v>
      </c>
      <c r="I251" s="33"/>
      <c r="J251" s="28"/>
      <c r="K251" s="39"/>
      <c r="L251" s="39"/>
    </row>
    <row r="252" spans="1:12" x14ac:dyDescent="0.2">
      <c r="A252" s="29" t="s">
        <v>262</v>
      </c>
      <c r="B252" s="135" t="s">
        <v>72</v>
      </c>
      <c r="C252" s="135"/>
      <c r="D252" s="102" t="s">
        <v>120</v>
      </c>
      <c r="E252" s="46"/>
      <c r="F252" s="96">
        <f t="shared" si="32"/>
        <v>0</v>
      </c>
      <c r="G252" s="96">
        <f t="shared" si="0"/>
        <v>0</v>
      </c>
      <c r="H252" s="96">
        <f t="shared" si="33"/>
        <v>0</v>
      </c>
      <c r="I252" s="33"/>
      <c r="J252" s="28"/>
      <c r="K252" s="39"/>
      <c r="L252" s="39"/>
    </row>
    <row r="253" spans="1:12" ht="26.25" customHeight="1" x14ac:dyDescent="0.2">
      <c r="A253" s="34" t="s">
        <v>248</v>
      </c>
      <c r="B253" s="137" t="s">
        <v>105</v>
      </c>
      <c r="C253" s="137"/>
      <c r="D253" s="137"/>
      <c r="E253" s="137"/>
      <c r="F253" s="137"/>
      <c r="G253" s="97">
        <f>SUM(G254:G258)</f>
        <v>0</v>
      </c>
      <c r="H253" s="97">
        <f>SUM(H254:H258)</f>
        <v>0</v>
      </c>
      <c r="I253" s="41"/>
      <c r="J253" s="28"/>
      <c r="K253" s="37" t="s">
        <v>143</v>
      </c>
      <c r="L253" s="37" t="s">
        <v>138</v>
      </c>
    </row>
    <row r="254" spans="1:12" x14ac:dyDescent="0.2">
      <c r="A254" s="29" t="s">
        <v>263</v>
      </c>
      <c r="B254" s="135" t="s">
        <v>106</v>
      </c>
      <c r="C254" s="135"/>
      <c r="D254" s="102" t="s">
        <v>120</v>
      </c>
      <c r="E254" s="46"/>
      <c r="F254" s="96">
        <f>K254*L254</f>
        <v>0</v>
      </c>
      <c r="G254" s="96">
        <f t="shared" ref="G254:G258" si="34">ROUND(E254*F254,2)</f>
        <v>0</v>
      </c>
      <c r="H254" s="96">
        <f t="shared" ref="H254:H258" si="35">ROUND(G254*$D$7,2)</f>
        <v>0</v>
      </c>
      <c r="I254" s="33"/>
      <c r="J254" s="28"/>
      <c r="K254" s="39"/>
      <c r="L254" s="39"/>
    </row>
    <row r="255" spans="1:12" x14ac:dyDescent="0.2">
      <c r="A255" s="29" t="s">
        <v>264</v>
      </c>
      <c r="B255" s="135" t="s">
        <v>106</v>
      </c>
      <c r="C255" s="135"/>
      <c r="D255" s="102" t="s">
        <v>120</v>
      </c>
      <c r="E255" s="46"/>
      <c r="F255" s="96">
        <f t="shared" ref="F255:F258" si="36">K255*L255</f>
        <v>0</v>
      </c>
      <c r="G255" s="96">
        <f t="shared" si="34"/>
        <v>0</v>
      </c>
      <c r="H255" s="96">
        <f t="shared" si="35"/>
        <v>0</v>
      </c>
      <c r="I255" s="33"/>
      <c r="J255" s="28"/>
      <c r="K255" s="39"/>
      <c r="L255" s="39"/>
    </row>
    <row r="256" spans="1:12" x14ac:dyDescent="0.2">
      <c r="A256" s="29" t="s">
        <v>265</v>
      </c>
      <c r="B256" s="135" t="s">
        <v>106</v>
      </c>
      <c r="C256" s="135"/>
      <c r="D256" s="102" t="s">
        <v>120</v>
      </c>
      <c r="E256" s="46"/>
      <c r="F256" s="96">
        <f t="shared" si="36"/>
        <v>0</v>
      </c>
      <c r="G256" s="96">
        <f t="shared" si="34"/>
        <v>0</v>
      </c>
      <c r="H256" s="96">
        <f t="shared" si="35"/>
        <v>0</v>
      </c>
      <c r="I256" s="33"/>
      <c r="J256" s="28"/>
      <c r="K256" s="39"/>
      <c r="L256" s="39"/>
    </row>
    <row r="257" spans="1:12" x14ac:dyDescent="0.2">
      <c r="A257" s="29" t="s">
        <v>266</v>
      </c>
      <c r="B257" s="135" t="s">
        <v>106</v>
      </c>
      <c r="C257" s="135"/>
      <c r="D257" s="102" t="s">
        <v>120</v>
      </c>
      <c r="E257" s="46"/>
      <c r="F257" s="96">
        <f t="shared" si="36"/>
        <v>0</v>
      </c>
      <c r="G257" s="96">
        <f t="shared" si="34"/>
        <v>0</v>
      </c>
      <c r="H257" s="96">
        <f t="shared" si="35"/>
        <v>0</v>
      </c>
      <c r="I257" s="33"/>
      <c r="J257" s="28"/>
      <c r="K257" s="39"/>
      <c r="L257" s="39"/>
    </row>
    <row r="258" spans="1:12" x14ac:dyDescent="0.2">
      <c r="A258" s="29" t="s">
        <v>267</v>
      </c>
      <c r="B258" s="135" t="s">
        <v>106</v>
      </c>
      <c r="C258" s="135"/>
      <c r="D258" s="102" t="s">
        <v>120</v>
      </c>
      <c r="E258" s="46"/>
      <c r="F258" s="96">
        <f t="shared" si="36"/>
        <v>0</v>
      </c>
      <c r="G258" s="96">
        <f t="shared" si="34"/>
        <v>0</v>
      </c>
      <c r="H258" s="96">
        <f t="shared" si="35"/>
        <v>0</v>
      </c>
      <c r="I258" s="33"/>
      <c r="J258" s="28"/>
      <c r="K258" s="39"/>
      <c r="L258" s="39"/>
    </row>
    <row r="259" spans="1:12" ht="12.75" customHeight="1" x14ac:dyDescent="0.2">
      <c r="A259" s="136" t="s">
        <v>43</v>
      </c>
      <c r="B259" s="136"/>
      <c r="C259" s="136"/>
      <c r="D259" s="136"/>
      <c r="E259" s="136"/>
      <c r="F259" s="136"/>
      <c r="G259" s="95">
        <f>G10+G21</f>
        <v>0</v>
      </c>
      <c r="H259" s="95">
        <f>H10+H21</f>
        <v>0</v>
      </c>
      <c r="I259" s="27"/>
      <c r="J259" s="28"/>
    </row>
    <row r="260" spans="1:12" x14ac:dyDescent="0.2">
      <c r="G260" s="47"/>
      <c r="H260" s="47"/>
    </row>
  </sheetData>
  <sheetProtection algorithmName="SHA-512" hashValue="fC9ihR9M9tdRdeTf4VYpiPyKlpRgMuhsg9HuSDgQGk1sFzHxDqQfNW0pWW5A+j1fWas3fLrUi1WiWoV8iCgWVA==" saltValue="HEd6hX8goUfVcM5xOXyEsA==" spinCount="100000" sheet="1" formatRows="0"/>
  <mergeCells count="249">
    <mergeCell ref="B256:C256"/>
    <mergeCell ref="B257:C257"/>
    <mergeCell ref="B258:C258"/>
    <mergeCell ref="A259:F259"/>
    <mergeCell ref="B250:C250"/>
    <mergeCell ref="B251:C251"/>
    <mergeCell ref="B252:C252"/>
    <mergeCell ref="B253:F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A228:A234"/>
    <mergeCell ref="B228:B234"/>
    <mergeCell ref="I228:I234"/>
    <mergeCell ref="B235:F235"/>
    <mergeCell ref="B236:C236"/>
    <mergeCell ref="B237:C237"/>
    <mergeCell ref="A214:A220"/>
    <mergeCell ref="B214:B220"/>
    <mergeCell ref="I214:I220"/>
    <mergeCell ref="A221:A227"/>
    <mergeCell ref="B221:B227"/>
    <mergeCell ref="I221:I227"/>
    <mergeCell ref="A200:A206"/>
    <mergeCell ref="B200:B206"/>
    <mergeCell ref="I200:I206"/>
    <mergeCell ref="A207:A213"/>
    <mergeCell ref="B207:B213"/>
    <mergeCell ref="I207:I213"/>
    <mergeCell ref="A186:A192"/>
    <mergeCell ref="B186:B192"/>
    <mergeCell ref="I186:I192"/>
    <mergeCell ref="A193:A199"/>
    <mergeCell ref="B193:B199"/>
    <mergeCell ref="I193:I199"/>
    <mergeCell ref="A172:A178"/>
    <mergeCell ref="B172:B178"/>
    <mergeCell ref="I172:I178"/>
    <mergeCell ref="A179:A185"/>
    <mergeCell ref="B179:B185"/>
    <mergeCell ref="I179:I185"/>
    <mergeCell ref="H159:H163"/>
    <mergeCell ref="I159:I163"/>
    <mergeCell ref="B164:F164"/>
    <mergeCell ref="A165:A171"/>
    <mergeCell ref="B165:B171"/>
    <mergeCell ref="I165:I171"/>
    <mergeCell ref="A159:A163"/>
    <mergeCell ref="B159:B163"/>
    <mergeCell ref="D159:D163"/>
    <mergeCell ref="E159:E163"/>
    <mergeCell ref="F159:F163"/>
    <mergeCell ref="G159:G163"/>
    <mergeCell ref="H149:H153"/>
    <mergeCell ref="I149:I153"/>
    <mergeCell ref="A154:A158"/>
    <mergeCell ref="B154:B158"/>
    <mergeCell ref="D154:D158"/>
    <mergeCell ref="E154:E158"/>
    <mergeCell ref="F154:F158"/>
    <mergeCell ref="G154:G158"/>
    <mergeCell ref="H154:H158"/>
    <mergeCell ref="I154:I158"/>
    <mergeCell ref="A149:A153"/>
    <mergeCell ref="B149:B153"/>
    <mergeCell ref="D149:D153"/>
    <mergeCell ref="E149:E153"/>
    <mergeCell ref="F149:F153"/>
    <mergeCell ref="G149:G153"/>
    <mergeCell ref="H139:H143"/>
    <mergeCell ref="I139:I143"/>
    <mergeCell ref="A144:A148"/>
    <mergeCell ref="B144:B148"/>
    <mergeCell ref="D144:D148"/>
    <mergeCell ref="E144:E148"/>
    <mergeCell ref="F144:F148"/>
    <mergeCell ref="G144:G148"/>
    <mergeCell ref="H144:H148"/>
    <mergeCell ref="I144:I148"/>
    <mergeCell ref="A139:A143"/>
    <mergeCell ref="B139:B143"/>
    <mergeCell ref="D139:D143"/>
    <mergeCell ref="E139:E143"/>
    <mergeCell ref="F139:F143"/>
    <mergeCell ref="G139:G143"/>
    <mergeCell ref="A134:A138"/>
    <mergeCell ref="B134:B138"/>
    <mergeCell ref="D134:D138"/>
    <mergeCell ref="E134:E138"/>
    <mergeCell ref="F134:F138"/>
    <mergeCell ref="G134:G138"/>
    <mergeCell ref="H134:H138"/>
    <mergeCell ref="I134:I138"/>
    <mergeCell ref="A129:A133"/>
    <mergeCell ref="B129:B133"/>
    <mergeCell ref="D129:D133"/>
    <mergeCell ref="E129:E133"/>
    <mergeCell ref="F129:F133"/>
    <mergeCell ref="G129:G133"/>
    <mergeCell ref="A124:A128"/>
    <mergeCell ref="B124:B128"/>
    <mergeCell ref="D124:D128"/>
    <mergeCell ref="E124:E128"/>
    <mergeCell ref="F124:F128"/>
    <mergeCell ref="G124:G128"/>
    <mergeCell ref="H124:H128"/>
    <mergeCell ref="I124:I128"/>
    <mergeCell ref="H129:H133"/>
    <mergeCell ref="I129:I133"/>
    <mergeCell ref="G114:G118"/>
    <mergeCell ref="H114:H118"/>
    <mergeCell ref="I114:I118"/>
    <mergeCell ref="A119:A123"/>
    <mergeCell ref="B119:B123"/>
    <mergeCell ref="D119:D123"/>
    <mergeCell ref="E119:E123"/>
    <mergeCell ref="F119:F123"/>
    <mergeCell ref="G119:G123"/>
    <mergeCell ref="H119:H123"/>
    <mergeCell ref="I119:I123"/>
    <mergeCell ref="B110:C110"/>
    <mergeCell ref="B111:C111"/>
    <mergeCell ref="B112:C112"/>
    <mergeCell ref="B113:F113"/>
    <mergeCell ref="A114:A118"/>
    <mergeCell ref="B114:B118"/>
    <mergeCell ref="D114:D118"/>
    <mergeCell ref="E114:E118"/>
    <mergeCell ref="F114:F118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F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F55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</mergeCells>
  <conditionalFormatting sqref="L10:L20">
    <cfRule type="duplicateValues" dxfId="10" priority="1"/>
  </conditionalFormatting>
  <dataValidations count="9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14:I163"/>
    <dataValidation type="list" allowBlank="1" showInputMessage="1" showErrorMessage="1" sqref="D1:I1">
      <formula1>"Moksliniai tyrimai, Eksperimentinė plėtra"</formula1>
    </dataValidation>
    <dataValidation allowBlank="1" showErrorMessage="1" sqref="F114:F163"/>
    <dataValidation allowBlank="1" showInputMessage="1" showErrorMessage="1" prompt="Įveskite vienos pareigybės darbuotojų fizinio rodiklio pasiekimui skiriamą darbo laiką valandomis." sqref="E114:E163"/>
    <dataValidation type="list" allowBlank="1" showInputMessage="1" showErrorMessage="1" prompt="Pasirinkite finansavimo intensyvumą vadovaudamiesi Aprašo 52 punktu." sqref="D7">
      <formula1>"0%,25%,35%,40%,45%,50%,60%,65%,70%,75%,80%"</formula1>
    </dataValidation>
    <dataValidation type="list" allowBlank="1" showInputMessage="1" showErrorMessage="1" sqref="J1">
      <formula1>"Taikomieji (pramoniniai) moksliniai tyrimai, Eksperimentinė plėtra (bandomoji taikomoji veikla)"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18" max="17" man="1"/>
    <brk id="163" max="17" man="1"/>
    <brk id="206" max="17" man="1"/>
  </rowBreaks>
  <colBreaks count="1" manualBreakCount="1">
    <brk id="9" max="209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43">
    <tabColor rgb="FF92D050"/>
    <pageSetUpPr fitToPage="1"/>
  </sheetPr>
  <dimension ref="A1:S260"/>
  <sheetViews>
    <sheetView zoomScale="85" zoomScaleNormal="85" zoomScaleSheetLayoutView="100" workbookViewId="0">
      <pane ySplit="9" topLeftCell="A10" activePane="bottomLeft" state="frozen"/>
      <selection activeCell="B26" sqref="B26"/>
      <selection pane="bottomLeft" activeCell="H7" sqref="H7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91"/>
      <c r="B1" s="91"/>
      <c r="C1" s="91" t="s">
        <v>88</v>
      </c>
      <c r="D1" s="143"/>
      <c r="E1" s="143"/>
      <c r="F1" s="143"/>
      <c r="G1" s="143"/>
      <c r="H1" s="143"/>
      <c r="I1" s="143"/>
      <c r="J1" s="21"/>
    </row>
    <row r="2" spans="1:10" ht="13.5" customHeight="1" x14ac:dyDescent="0.2">
      <c r="A2" s="91"/>
      <c r="B2" s="91"/>
      <c r="C2" s="91" t="s">
        <v>85</v>
      </c>
      <c r="D2" s="92"/>
      <c r="E2" s="21"/>
      <c r="F2" s="21"/>
      <c r="G2" s="21"/>
      <c r="H2" s="21"/>
      <c r="I2" s="21"/>
      <c r="J2" s="21"/>
    </row>
    <row r="3" spans="1:10" x14ac:dyDescent="0.2">
      <c r="A3" s="142" t="s">
        <v>73</v>
      </c>
      <c r="B3" s="142"/>
      <c r="C3" s="142"/>
      <c r="D3" s="143"/>
      <c r="E3" s="143"/>
      <c r="F3" s="143"/>
      <c r="G3" s="143"/>
      <c r="H3" s="143"/>
      <c r="I3" s="144"/>
      <c r="J3" s="21"/>
    </row>
    <row r="4" spans="1:10" ht="12.75" customHeight="1" x14ac:dyDescent="0.2">
      <c r="A4" s="91"/>
      <c r="B4" s="91"/>
      <c r="C4" s="91" t="s">
        <v>139</v>
      </c>
      <c r="D4" s="148"/>
      <c r="E4" s="148"/>
      <c r="F4" s="149" t="s">
        <v>140</v>
      </c>
      <c r="G4" s="149"/>
      <c r="H4" s="94"/>
      <c r="I4" s="21"/>
      <c r="J4" s="21"/>
    </row>
    <row r="5" spans="1:10" x14ac:dyDescent="0.2">
      <c r="A5" s="142" t="s">
        <v>137</v>
      </c>
      <c r="B5" s="142"/>
      <c r="C5" s="142"/>
      <c r="D5" s="147"/>
      <c r="E5" s="147"/>
      <c r="F5" s="147"/>
      <c r="G5" s="147"/>
      <c r="H5" s="147"/>
      <c r="I5" s="143"/>
      <c r="J5" s="21"/>
    </row>
    <row r="6" spans="1:10" x14ac:dyDescent="0.2">
      <c r="A6" s="91"/>
      <c r="B6" s="91"/>
      <c r="C6" s="91" t="s">
        <v>211</v>
      </c>
      <c r="D6" s="147"/>
      <c r="E6" s="147"/>
      <c r="F6" s="147"/>
      <c r="G6" s="147"/>
      <c r="H6" s="147"/>
      <c r="I6" s="147"/>
      <c r="J6" s="21"/>
    </row>
    <row r="7" spans="1:10" x14ac:dyDescent="0.2">
      <c r="A7" s="91"/>
      <c r="B7" s="91"/>
      <c r="C7" s="91" t="s">
        <v>89</v>
      </c>
      <c r="D7" s="59"/>
      <c r="E7" s="21"/>
      <c r="F7" s="21"/>
      <c r="G7" s="24" t="s">
        <v>158</v>
      </c>
      <c r="H7" s="23" t="s">
        <v>268</v>
      </c>
      <c r="I7" s="21"/>
      <c r="J7" s="21"/>
    </row>
    <row r="8" spans="1:10" ht="6" customHeight="1" x14ac:dyDescent="0.2"/>
    <row r="9" spans="1:10" ht="38.25" x14ac:dyDescent="0.2">
      <c r="A9" s="93" t="s">
        <v>4</v>
      </c>
      <c r="B9" s="145" t="s">
        <v>175</v>
      </c>
      <c r="C9" s="145"/>
      <c r="D9" s="93" t="s">
        <v>1</v>
      </c>
      <c r="E9" s="93" t="s">
        <v>2</v>
      </c>
      <c r="F9" s="93" t="s">
        <v>3</v>
      </c>
      <c r="G9" s="93" t="s">
        <v>87</v>
      </c>
      <c r="H9" s="93" t="s">
        <v>86</v>
      </c>
      <c r="I9" s="93" t="s">
        <v>11</v>
      </c>
      <c r="J9" s="25"/>
    </row>
    <row r="10" spans="1:10" ht="27.75" customHeight="1" x14ac:dyDescent="0.2">
      <c r="A10" s="26">
        <v>4</v>
      </c>
      <c r="B10" s="146" t="s">
        <v>92</v>
      </c>
      <c r="C10" s="146"/>
      <c r="D10" s="146"/>
      <c r="E10" s="146"/>
      <c r="F10" s="146"/>
      <c r="G10" s="95">
        <f>SUM(G11:G20)</f>
        <v>0</v>
      </c>
      <c r="H10" s="95">
        <f>SUM(H11:H20)</f>
        <v>0</v>
      </c>
      <c r="I10" s="27"/>
      <c r="J10" s="28"/>
    </row>
    <row r="11" spans="1:10" ht="12.75" customHeight="1" x14ac:dyDescent="0.2">
      <c r="A11" s="29" t="s">
        <v>13</v>
      </c>
      <c r="B11" s="135" t="s">
        <v>12</v>
      </c>
      <c r="C11" s="135"/>
      <c r="D11" s="30"/>
      <c r="E11" s="31"/>
      <c r="F11" s="32"/>
      <c r="G11" s="96">
        <f t="shared" ref="G11:G252" si="0">ROUND(E11*F11,2)</f>
        <v>0</v>
      </c>
      <c r="H11" s="96">
        <f t="shared" ref="H11:H112" si="1">ROUND(G11*$D$7,2)</f>
        <v>0</v>
      </c>
      <c r="I11" s="33"/>
      <c r="J11" s="28"/>
    </row>
    <row r="12" spans="1:10" ht="12.75" customHeight="1" x14ac:dyDescent="0.2">
      <c r="A12" s="29" t="s">
        <v>14</v>
      </c>
      <c r="B12" s="135" t="s">
        <v>12</v>
      </c>
      <c r="C12" s="135"/>
      <c r="D12" s="30"/>
      <c r="E12" s="31"/>
      <c r="F12" s="32"/>
      <c r="G12" s="96">
        <f t="shared" si="0"/>
        <v>0</v>
      </c>
      <c r="H12" s="96">
        <f t="shared" si="1"/>
        <v>0</v>
      </c>
      <c r="I12" s="33"/>
      <c r="J12" s="28"/>
    </row>
    <row r="13" spans="1:10" ht="12.75" customHeight="1" x14ac:dyDescent="0.2">
      <c r="A13" s="29" t="s">
        <v>15</v>
      </c>
      <c r="B13" s="135" t="s">
        <v>12</v>
      </c>
      <c r="C13" s="135"/>
      <c r="D13" s="30"/>
      <c r="E13" s="31"/>
      <c r="F13" s="32"/>
      <c r="G13" s="96">
        <f t="shared" si="0"/>
        <v>0</v>
      </c>
      <c r="H13" s="96">
        <f t="shared" si="1"/>
        <v>0</v>
      </c>
      <c r="I13" s="33"/>
      <c r="J13" s="28"/>
    </row>
    <row r="14" spans="1:10" ht="12.75" customHeight="1" x14ac:dyDescent="0.2">
      <c r="A14" s="29" t="s">
        <v>16</v>
      </c>
      <c r="B14" s="135" t="s">
        <v>12</v>
      </c>
      <c r="C14" s="135"/>
      <c r="D14" s="30"/>
      <c r="E14" s="31"/>
      <c r="F14" s="32"/>
      <c r="G14" s="96">
        <f t="shared" si="0"/>
        <v>0</v>
      </c>
      <c r="H14" s="96">
        <f t="shared" si="1"/>
        <v>0</v>
      </c>
      <c r="I14" s="33"/>
      <c r="J14" s="28"/>
    </row>
    <row r="15" spans="1:10" ht="12.75" customHeight="1" x14ac:dyDescent="0.2">
      <c r="A15" s="29" t="s">
        <v>17</v>
      </c>
      <c r="B15" s="135" t="s">
        <v>12</v>
      </c>
      <c r="C15" s="135"/>
      <c r="D15" s="30"/>
      <c r="E15" s="31"/>
      <c r="F15" s="32"/>
      <c r="G15" s="96">
        <f t="shared" si="0"/>
        <v>0</v>
      </c>
      <c r="H15" s="96">
        <f t="shared" si="1"/>
        <v>0</v>
      </c>
      <c r="I15" s="33"/>
      <c r="J15" s="28"/>
    </row>
    <row r="16" spans="1:10" ht="12.75" customHeight="1" x14ac:dyDescent="0.2">
      <c r="A16" s="29" t="s">
        <v>18</v>
      </c>
      <c r="B16" s="135" t="s">
        <v>12</v>
      </c>
      <c r="C16" s="135"/>
      <c r="D16" s="30"/>
      <c r="E16" s="31"/>
      <c r="F16" s="32"/>
      <c r="G16" s="96">
        <f t="shared" si="0"/>
        <v>0</v>
      </c>
      <c r="H16" s="96">
        <f t="shared" si="1"/>
        <v>0</v>
      </c>
      <c r="I16" s="33"/>
      <c r="J16" s="28"/>
    </row>
    <row r="17" spans="1:10" ht="12.75" customHeight="1" x14ac:dyDescent="0.2">
      <c r="A17" s="29" t="s">
        <v>19</v>
      </c>
      <c r="B17" s="135" t="s">
        <v>12</v>
      </c>
      <c r="C17" s="135"/>
      <c r="D17" s="30"/>
      <c r="E17" s="31"/>
      <c r="F17" s="32"/>
      <c r="G17" s="96">
        <f t="shared" si="0"/>
        <v>0</v>
      </c>
      <c r="H17" s="96">
        <f t="shared" si="1"/>
        <v>0</v>
      </c>
      <c r="I17" s="33"/>
      <c r="J17" s="28"/>
    </row>
    <row r="18" spans="1:10" ht="12.75" customHeight="1" x14ac:dyDescent="0.2">
      <c r="A18" s="29" t="s">
        <v>20</v>
      </c>
      <c r="B18" s="135" t="s">
        <v>12</v>
      </c>
      <c r="C18" s="135"/>
      <c r="D18" s="30"/>
      <c r="E18" s="31"/>
      <c r="F18" s="32"/>
      <c r="G18" s="96">
        <f t="shared" si="0"/>
        <v>0</v>
      </c>
      <c r="H18" s="96">
        <f t="shared" si="1"/>
        <v>0</v>
      </c>
      <c r="I18" s="33"/>
      <c r="J18" s="28"/>
    </row>
    <row r="19" spans="1:10" ht="12.75" customHeight="1" x14ac:dyDescent="0.2">
      <c r="A19" s="29" t="s">
        <v>21</v>
      </c>
      <c r="B19" s="135" t="s">
        <v>12</v>
      </c>
      <c r="C19" s="135"/>
      <c r="D19" s="30"/>
      <c r="E19" s="31"/>
      <c r="F19" s="32"/>
      <c r="G19" s="96">
        <f t="shared" si="0"/>
        <v>0</v>
      </c>
      <c r="H19" s="96">
        <f t="shared" si="1"/>
        <v>0</v>
      </c>
      <c r="I19" s="33"/>
      <c r="J19" s="28"/>
    </row>
    <row r="20" spans="1:10" ht="12.75" customHeight="1" x14ac:dyDescent="0.2">
      <c r="A20" s="29" t="s">
        <v>22</v>
      </c>
      <c r="B20" s="135" t="s">
        <v>12</v>
      </c>
      <c r="C20" s="135"/>
      <c r="D20" s="30"/>
      <c r="E20" s="31"/>
      <c r="F20" s="32"/>
      <c r="G20" s="96">
        <f t="shared" si="0"/>
        <v>0</v>
      </c>
      <c r="H20" s="96">
        <f t="shared" si="1"/>
        <v>0</v>
      </c>
      <c r="I20" s="33"/>
      <c r="J20" s="28"/>
    </row>
    <row r="21" spans="1:10" x14ac:dyDescent="0.2">
      <c r="A21" s="26">
        <v>5</v>
      </c>
      <c r="B21" s="146" t="s">
        <v>6</v>
      </c>
      <c r="C21" s="146"/>
      <c r="D21" s="146"/>
      <c r="E21" s="146"/>
      <c r="F21" s="146"/>
      <c r="G21" s="95">
        <f>G22+G33+G44+G55+G83+G113+G164+G235+G253</f>
        <v>0</v>
      </c>
      <c r="H21" s="95">
        <f>H22+H33+H44+H55+H83+H113+H164+H235+H253</f>
        <v>0</v>
      </c>
      <c r="I21" s="27"/>
      <c r="J21" s="28"/>
    </row>
    <row r="22" spans="1:10" x14ac:dyDescent="0.2">
      <c r="A22" s="34" t="s">
        <v>7</v>
      </c>
      <c r="B22" s="138" t="s">
        <v>109</v>
      </c>
      <c r="C22" s="139"/>
      <c r="D22" s="139"/>
      <c r="E22" s="139"/>
      <c r="F22" s="140"/>
      <c r="G22" s="97">
        <f>SUM(G23:G32)</f>
        <v>0</v>
      </c>
      <c r="H22" s="97">
        <f>SUM(H23:H32)</f>
        <v>0</v>
      </c>
      <c r="I22" s="35"/>
      <c r="J22" s="36"/>
    </row>
    <row r="23" spans="1:10" x14ac:dyDescent="0.2">
      <c r="A23" s="29" t="s">
        <v>23</v>
      </c>
      <c r="B23" s="135" t="s">
        <v>54</v>
      </c>
      <c r="C23" s="135"/>
      <c r="D23" s="30"/>
      <c r="E23" s="31"/>
      <c r="F23" s="32"/>
      <c r="G23" s="96">
        <f t="shared" ref="G23:G32" si="2">ROUND(E23*F23,2)</f>
        <v>0</v>
      </c>
      <c r="H23" s="96">
        <f t="shared" si="1"/>
        <v>0</v>
      </c>
      <c r="I23" s="33"/>
      <c r="J23" s="28"/>
    </row>
    <row r="24" spans="1:10" x14ac:dyDescent="0.2">
      <c r="A24" s="29" t="s">
        <v>24</v>
      </c>
      <c r="B24" s="135" t="s">
        <v>54</v>
      </c>
      <c r="C24" s="135"/>
      <c r="D24" s="30"/>
      <c r="E24" s="31"/>
      <c r="F24" s="32"/>
      <c r="G24" s="96">
        <f t="shared" si="2"/>
        <v>0</v>
      </c>
      <c r="H24" s="96">
        <f t="shared" si="1"/>
        <v>0</v>
      </c>
      <c r="I24" s="33"/>
      <c r="J24" s="28"/>
    </row>
    <row r="25" spans="1:10" x14ac:dyDescent="0.2">
      <c r="A25" s="29" t="s">
        <v>25</v>
      </c>
      <c r="B25" s="135" t="s">
        <v>54</v>
      </c>
      <c r="C25" s="135"/>
      <c r="D25" s="30"/>
      <c r="E25" s="31"/>
      <c r="F25" s="32"/>
      <c r="G25" s="96">
        <f t="shared" si="2"/>
        <v>0</v>
      </c>
      <c r="H25" s="96">
        <f t="shared" si="1"/>
        <v>0</v>
      </c>
      <c r="I25" s="33"/>
      <c r="J25" s="28"/>
    </row>
    <row r="26" spans="1:10" x14ac:dyDescent="0.2">
      <c r="A26" s="29" t="s">
        <v>26</v>
      </c>
      <c r="B26" s="135" t="s">
        <v>54</v>
      </c>
      <c r="C26" s="135"/>
      <c r="D26" s="30"/>
      <c r="E26" s="31"/>
      <c r="F26" s="32"/>
      <c r="G26" s="96">
        <f t="shared" si="2"/>
        <v>0</v>
      </c>
      <c r="H26" s="96">
        <f t="shared" si="1"/>
        <v>0</v>
      </c>
      <c r="I26" s="33"/>
      <c r="J26" s="28"/>
    </row>
    <row r="27" spans="1:10" x14ac:dyDescent="0.2">
      <c r="A27" s="29" t="s">
        <v>27</v>
      </c>
      <c r="B27" s="135" t="s">
        <v>54</v>
      </c>
      <c r="C27" s="135"/>
      <c r="D27" s="30"/>
      <c r="E27" s="31"/>
      <c r="F27" s="32"/>
      <c r="G27" s="96">
        <f t="shared" si="2"/>
        <v>0</v>
      </c>
      <c r="H27" s="96">
        <f t="shared" si="1"/>
        <v>0</v>
      </c>
      <c r="I27" s="33"/>
      <c r="J27" s="28"/>
    </row>
    <row r="28" spans="1:10" x14ac:dyDescent="0.2">
      <c r="A28" s="29" t="s">
        <v>28</v>
      </c>
      <c r="B28" s="135" t="s">
        <v>54</v>
      </c>
      <c r="C28" s="135"/>
      <c r="D28" s="30"/>
      <c r="E28" s="31"/>
      <c r="F28" s="32"/>
      <c r="G28" s="96">
        <f t="shared" si="2"/>
        <v>0</v>
      </c>
      <c r="H28" s="96">
        <f t="shared" si="1"/>
        <v>0</v>
      </c>
      <c r="I28" s="33"/>
      <c r="J28" s="28"/>
    </row>
    <row r="29" spans="1:10" x14ac:dyDescent="0.2">
      <c r="A29" s="29" t="s">
        <v>29</v>
      </c>
      <c r="B29" s="135" t="s">
        <v>54</v>
      </c>
      <c r="C29" s="135"/>
      <c r="D29" s="30"/>
      <c r="E29" s="31"/>
      <c r="F29" s="32"/>
      <c r="G29" s="96">
        <f t="shared" si="2"/>
        <v>0</v>
      </c>
      <c r="H29" s="96">
        <f t="shared" si="1"/>
        <v>0</v>
      </c>
      <c r="I29" s="33"/>
      <c r="J29" s="28"/>
    </row>
    <row r="30" spans="1:10" x14ac:dyDescent="0.2">
      <c r="A30" s="29" t="s">
        <v>30</v>
      </c>
      <c r="B30" s="135" t="s">
        <v>54</v>
      </c>
      <c r="C30" s="135"/>
      <c r="D30" s="30"/>
      <c r="E30" s="31"/>
      <c r="F30" s="32"/>
      <c r="G30" s="96">
        <f t="shared" si="2"/>
        <v>0</v>
      </c>
      <c r="H30" s="96">
        <f t="shared" si="1"/>
        <v>0</v>
      </c>
      <c r="I30" s="33"/>
      <c r="J30" s="28"/>
    </row>
    <row r="31" spans="1:10" x14ac:dyDescent="0.2">
      <c r="A31" s="29" t="s">
        <v>31</v>
      </c>
      <c r="B31" s="135" t="s">
        <v>54</v>
      </c>
      <c r="C31" s="135"/>
      <c r="D31" s="30"/>
      <c r="E31" s="31"/>
      <c r="F31" s="32"/>
      <c r="G31" s="96">
        <f t="shared" si="2"/>
        <v>0</v>
      </c>
      <c r="H31" s="96">
        <f t="shared" si="1"/>
        <v>0</v>
      </c>
      <c r="I31" s="33"/>
      <c r="J31" s="28"/>
    </row>
    <row r="32" spans="1:10" x14ac:dyDescent="0.2">
      <c r="A32" s="29" t="s">
        <v>32</v>
      </c>
      <c r="B32" s="135" t="s">
        <v>54</v>
      </c>
      <c r="C32" s="135"/>
      <c r="D32" s="30"/>
      <c r="E32" s="31"/>
      <c r="F32" s="32"/>
      <c r="G32" s="96">
        <f t="shared" si="2"/>
        <v>0</v>
      </c>
      <c r="H32" s="96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38" t="s">
        <v>250</v>
      </c>
      <c r="C33" s="139"/>
      <c r="D33" s="139"/>
      <c r="E33" s="139"/>
      <c r="F33" s="140"/>
      <c r="G33" s="97">
        <f>SUM(G34:G43)</f>
        <v>0</v>
      </c>
      <c r="H33" s="97">
        <f>SUM(H34:H43)</f>
        <v>0</v>
      </c>
      <c r="I33" s="35"/>
      <c r="J33" s="36"/>
    </row>
    <row r="34" spans="1:10" x14ac:dyDescent="0.2">
      <c r="A34" s="29" t="s">
        <v>33</v>
      </c>
      <c r="B34" s="135" t="s">
        <v>54</v>
      </c>
      <c r="C34" s="135"/>
      <c r="D34" s="30"/>
      <c r="E34" s="31"/>
      <c r="F34" s="32"/>
      <c r="G34" s="96">
        <f t="shared" ref="G34:G43" si="3">ROUND(E34*F34,2)</f>
        <v>0</v>
      </c>
      <c r="H34" s="96">
        <f t="shared" si="1"/>
        <v>0</v>
      </c>
      <c r="I34" s="33"/>
      <c r="J34" s="28"/>
    </row>
    <row r="35" spans="1:10" x14ac:dyDescent="0.2">
      <c r="A35" s="29" t="s">
        <v>34</v>
      </c>
      <c r="B35" s="135" t="s">
        <v>54</v>
      </c>
      <c r="C35" s="135"/>
      <c r="D35" s="30"/>
      <c r="E35" s="31"/>
      <c r="F35" s="32"/>
      <c r="G35" s="96">
        <f t="shared" si="3"/>
        <v>0</v>
      </c>
      <c r="H35" s="96">
        <f t="shared" si="1"/>
        <v>0</v>
      </c>
      <c r="I35" s="33"/>
      <c r="J35" s="28"/>
    </row>
    <row r="36" spans="1:10" x14ac:dyDescent="0.2">
      <c r="A36" s="29" t="s">
        <v>35</v>
      </c>
      <c r="B36" s="135" t="s">
        <v>54</v>
      </c>
      <c r="C36" s="135"/>
      <c r="D36" s="30"/>
      <c r="E36" s="31"/>
      <c r="F36" s="32"/>
      <c r="G36" s="96">
        <f t="shared" si="3"/>
        <v>0</v>
      </c>
      <c r="H36" s="96">
        <f t="shared" si="1"/>
        <v>0</v>
      </c>
      <c r="I36" s="33"/>
      <c r="J36" s="28"/>
    </row>
    <row r="37" spans="1:10" x14ac:dyDescent="0.2">
      <c r="A37" s="29" t="s">
        <v>36</v>
      </c>
      <c r="B37" s="135" t="s">
        <v>54</v>
      </c>
      <c r="C37" s="135"/>
      <c r="D37" s="30"/>
      <c r="E37" s="31"/>
      <c r="F37" s="32"/>
      <c r="G37" s="96">
        <f t="shared" si="3"/>
        <v>0</v>
      </c>
      <c r="H37" s="96">
        <f t="shared" si="1"/>
        <v>0</v>
      </c>
      <c r="I37" s="33"/>
      <c r="J37" s="28"/>
    </row>
    <row r="38" spans="1:10" x14ac:dyDescent="0.2">
      <c r="A38" s="29" t="s">
        <v>37</v>
      </c>
      <c r="B38" s="135" t="s">
        <v>54</v>
      </c>
      <c r="C38" s="135"/>
      <c r="D38" s="30"/>
      <c r="E38" s="31"/>
      <c r="F38" s="32"/>
      <c r="G38" s="96">
        <f t="shared" si="3"/>
        <v>0</v>
      </c>
      <c r="H38" s="96">
        <f t="shared" si="1"/>
        <v>0</v>
      </c>
      <c r="I38" s="33"/>
      <c r="J38" s="28"/>
    </row>
    <row r="39" spans="1:10" x14ac:dyDescent="0.2">
      <c r="A39" s="29" t="s">
        <v>38</v>
      </c>
      <c r="B39" s="135" t="s">
        <v>54</v>
      </c>
      <c r="C39" s="135"/>
      <c r="D39" s="30"/>
      <c r="E39" s="31"/>
      <c r="F39" s="32"/>
      <c r="G39" s="96">
        <f t="shared" si="3"/>
        <v>0</v>
      </c>
      <c r="H39" s="96">
        <f t="shared" si="1"/>
        <v>0</v>
      </c>
      <c r="I39" s="33"/>
      <c r="J39" s="28"/>
    </row>
    <row r="40" spans="1:10" x14ac:dyDescent="0.2">
      <c r="A40" s="29" t="s">
        <v>39</v>
      </c>
      <c r="B40" s="135" t="s">
        <v>54</v>
      </c>
      <c r="C40" s="135"/>
      <c r="D40" s="30"/>
      <c r="E40" s="31"/>
      <c r="F40" s="32"/>
      <c r="G40" s="96">
        <f t="shared" si="3"/>
        <v>0</v>
      </c>
      <c r="H40" s="96">
        <f t="shared" si="1"/>
        <v>0</v>
      </c>
      <c r="I40" s="33"/>
      <c r="J40" s="28"/>
    </row>
    <row r="41" spans="1:10" x14ac:dyDescent="0.2">
      <c r="A41" s="29" t="s">
        <v>40</v>
      </c>
      <c r="B41" s="135" t="s">
        <v>54</v>
      </c>
      <c r="C41" s="135"/>
      <c r="D41" s="30"/>
      <c r="E41" s="31"/>
      <c r="F41" s="32"/>
      <c r="G41" s="96">
        <f t="shared" si="3"/>
        <v>0</v>
      </c>
      <c r="H41" s="96">
        <f t="shared" si="1"/>
        <v>0</v>
      </c>
      <c r="I41" s="33"/>
      <c r="J41" s="28"/>
    </row>
    <row r="42" spans="1:10" x14ac:dyDescent="0.2">
      <c r="A42" s="29" t="s">
        <v>41</v>
      </c>
      <c r="B42" s="135" t="s">
        <v>54</v>
      </c>
      <c r="C42" s="135"/>
      <c r="D42" s="30"/>
      <c r="E42" s="31"/>
      <c r="F42" s="32"/>
      <c r="G42" s="96">
        <f t="shared" si="3"/>
        <v>0</v>
      </c>
      <c r="H42" s="96">
        <f t="shared" si="1"/>
        <v>0</v>
      </c>
      <c r="I42" s="33"/>
      <c r="J42" s="28"/>
    </row>
    <row r="43" spans="1:10" x14ac:dyDescent="0.2">
      <c r="A43" s="29" t="s">
        <v>42</v>
      </c>
      <c r="B43" s="135" t="s">
        <v>54</v>
      </c>
      <c r="C43" s="135"/>
      <c r="D43" s="30"/>
      <c r="E43" s="31"/>
      <c r="F43" s="32"/>
      <c r="G43" s="96">
        <f t="shared" si="3"/>
        <v>0</v>
      </c>
      <c r="H43" s="96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1" t="s">
        <v>228</v>
      </c>
      <c r="C44" s="139"/>
      <c r="D44" s="139"/>
      <c r="E44" s="139"/>
      <c r="F44" s="140"/>
      <c r="G44" s="97">
        <f>SUM(G45:G54)</f>
        <v>0</v>
      </c>
      <c r="H44" s="97">
        <f>SUM(H45:H54)</f>
        <v>0</v>
      </c>
      <c r="I44" s="35"/>
      <c r="J44" s="36"/>
    </row>
    <row r="45" spans="1:10" x14ac:dyDescent="0.2">
      <c r="A45" s="29" t="s">
        <v>44</v>
      </c>
      <c r="B45" s="135" t="s">
        <v>54</v>
      </c>
      <c r="C45" s="135"/>
      <c r="D45" s="30"/>
      <c r="E45" s="31"/>
      <c r="F45" s="32"/>
      <c r="G45" s="96">
        <f t="shared" ref="G45:G54" si="4">ROUND(E45*F45,2)</f>
        <v>0</v>
      </c>
      <c r="H45" s="96">
        <f t="shared" ref="H45:H54" si="5">ROUND(G45*$D$7,2)</f>
        <v>0</v>
      </c>
      <c r="I45" s="33"/>
      <c r="J45" s="36"/>
    </row>
    <row r="46" spans="1:10" x14ac:dyDescent="0.2">
      <c r="A46" s="29" t="s">
        <v>45</v>
      </c>
      <c r="B46" s="135" t="s">
        <v>54</v>
      </c>
      <c r="C46" s="135"/>
      <c r="D46" s="30"/>
      <c r="E46" s="31"/>
      <c r="F46" s="32"/>
      <c r="G46" s="96">
        <f t="shared" si="4"/>
        <v>0</v>
      </c>
      <c r="H46" s="96">
        <f t="shared" si="5"/>
        <v>0</v>
      </c>
      <c r="I46" s="33"/>
      <c r="J46" s="36"/>
    </row>
    <row r="47" spans="1:10" x14ac:dyDescent="0.2">
      <c r="A47" s="29" t="s">
        <v>46</v>
      </c>
      <c r="B47" s="135" t="s">
        <v>54</v>
      </c>
      <c r="C47" s="135"/>
      <c r="D47" s="30"/>
      <c r="E47" s="31"/>
      <c r="F47" s="32"/>
      <c r="G47" s="96">
        <f t="shared" si="4"/>
        <v>0</v>
      </c>
      <c r="H47" s="96">
        <f t="shared" si="5"/>
        <v>0</v>
      </c>
      <c r="I47" s="33"/>
      <c r="J47" s="36"/>
    </row>
    <row r="48" spans="1:10" x14ac:dyDescent="0.2">
      <c r="A48" s="29" t="s">
        <v>47</v>
      </c>
      <c r="B48" s="135" t="s">
        <v>54</v>
      </c>
      <c r="C48" s="135"/>
      <c r="D48" s="30"/>
      <c r="E48" s="31"/>
      <c r="F48" s="32"/>
      <c r="G48" s="96">
        <f t="shared" si="4"/>
        <v>0</v>
      </c>
      <c r="H48" s="96">
        <f t="shared" si="5"/>
        <v>0</v>
      </c>
      <c r="I48" s="33"/>
      <c r="J48" s="36"/>
    </row>
    <row r="49" spans="1:10" x14ac:dyDescent="0.2">
      <c r="A49" s="29" t="s">
        <v>48</v>
      </c>
      <c r="B49" s="135" t="s">
        <v>54</v>
      </c>
      <c r="C49" s="135"/>
      <c r="D49" s="30"/>
      <c r="E49" s="31"/>
      <c r="F49" s="32"/>
      <c r="G49" s="96">
        <f t="shared" si="4"/>
        <v>0</v>
      </c>
      <c r="H49" s="96">
        <f t="shared" si="5"/>
        <v>0</v>
      </c>
      <c r="I49" s="33"/>
      <c r="J49" s="36"/>
    </row>
    <row r="50" spans="1:10" x14ac:dyDescent="0.2">
      <c r="A50" s="29" t="s">
        <v>49</v>
      </c>
      <c r="B50" s="135" t="s">
        <v>54</v>
      </c>
      <c r="C50" s="135"/>
      <c r="D50" s="30"/>
      <c r="E50" s="31"/>
      <c r="F50" s="32"/>
      <c r="G50" s="96">
        <f t="shared" si="4"/>
        <v>0</v>
      </c>
      <c r="H50" s="96">
        <f t="shared" si="5"/>
        <v>0</v>
      </c>
      <c r="I50" s="33"/>
      <c r="J50" s="36"/>
    </row>
    <row r="51" spans="1:10" x14ac:dyDescent="0.2">
      <c r="A51" s="29" t="s">
        <v>50</v>
      </c>
      <c r="B51" s="135" t="s">
        <v>54</v>
      </c>
      <c r="C51" s="135"/>
      <c r="D51" s="30"/>
      <c r="E51" s="31"/>
      <c r="F51" s="32"/>
      <c r="G51" s="96">
        <f t="shared" si="4"/>
        <v>0</v>
      </c>
      <c r="H51" s="96">
        <f t="shared" si="5"/>
        <v>0</v>
      </c>
      <c r="I51" s="33"/>
      <c r="J51" s="36"/>
    </row>
    <row r="52" spans="1:10" x14ac:dyDescent="0.2">
      <c r="A52" s="29" t="s">
        <v>51</v>
      </c>
      <c r="B52" s="135" t="s">
        <v>54</v>
      </c>
      <c r="C52" s="135"/>
      <c r="D52" s="30"/>
      <c r="E52" s="31"/>
      <c r="F52" s="32"/>
      <c r="G52" s="96">
        <f t="shared" si="4"/>
        <v>0</v>
      </c>
      <c r="H52" s="96">
        <f t="shared" si="5"/>
        <v>0</v>
      </c>
      <c r="I52" s="33"/>
      <c r="J52" s="36"/>
    </row>
    <row r="53" spans="1:10" x14ac:dyDescent="0.2">
      <c r="A53" s="29" t="s">
        <v>52</v>
      </c>
      <c r="B53" s="135" t="s">
        <v>54</v>
      </c>
      <c r="C53" s="135"/>
      <c r="D53" s="30"/>
      <c r="E53" s="31"/>
      <c r="F53" s="32"/>
      <c r="G53" s="96">
        <f t="shared" si="4"/>
        <v>0</v>
      </c>
      <c r="H53" s="96">
        <f t="shared" si="5"/>
        <v>0</v>
      </c>
      <c r="I53" s="33"/>
      <c r="J53" s="36"/>
    </row>
    <row r="54" spans="1:10" x14ac:dyDescent="0.2">
      <c r="A54" s="29" t="s">
        <v>53</v>
      </c>
      <c r="B54" s="135" t="s">
        <v>54</v>
      </c>
      <c r="C54" s="135"/>
      <c r="D54" s="30"/>
      <c r="E54" s="31"/>
      <c r="F54" s="32"/>
      <c r="G54" s="96">
        <f t="shared" si="4"/>
        <v>0</v>
      </c>
      <c r="H54" s="96">
        <f t="shared" si="5"/>
        <v>0</v>
      </c>
      <c r="I54" s="33"/>
      <c r="J54" s="36"/>
    </row>
    <row r="55" spans="1:10" ht="25.5" customHeight="1" x14ac:dyDescent="0.2">
      <c r="A55" s="34" t="s">
        <v>10</v>
      </c>
      <c r="B55" s="138" t="s">
        <v>174</v>
      </c>
      <c r="C55" s="139"/>
      <c r="D55" s="139"/>
      <c r="E55" s="139"/>
      <c r="F55" s="140"/>
      <c r="G55" s="97">
        <f>SUM(G56:G82)</f>
        <v>0</v>
      </c>
      <c r="H55" s="97">
        <f>SUM(H56:H82)</f>
        <v>0</v>
      </c>
      <c r="I55" s="35"/>
      <c r="J55" s="36"/>
    </row>
    <row r="56" spans="1:10" x14ac:dyDescent="0.2">
      <c r="A56" s="29" t="s">
        <v>55</v>
      </c>
      <c r="B56" s="135" t="s">
        <v>12</v>
      </c>
      <c r="C56" s="135"/>
      <c r="D56" s="30"/>
      <c r="E56" s="31"/>
      <c r="F56" s="32"/>
      <c r="G56" s="96">
        <f t="shared" ref="G56:G82" si="6">ROUND(E56*F56,2)</f>
        <v>0</v>
      </c>
      <c r="H56" s="96">
        <f t="shared" ref="H56:H82" si="7">ROUND(G56*$D$7,2)</f>
        <v>0</v>
      </c>
      <c r="I56" s="33"/>
      <c r="J56" s="28"/>
    </row>
    <row r="57" spans="1:10" x14ac:dyDescent="0.2">
      <c r="A57" s="29" t="s">
        <v>56</v>
      </c>
      <c r="B57" s="135" t="s">
        <v>12</v>
      </c>
      <c r="C57" s="135"/>
      <c r="D57" s="30"/>
      <c r="E57" s="31"/>
      <c r="F57" s="32"/>
      <c r="G57" s="96">
        <f t="shared" si="6"/>
        <v>0</v>
      </c>
      <c r="H57" s="96">
        <f t="shared" si="7"/>
        <v>0</v>
      </c>
      <c r="I57" s="33"/>
      <c r="J57" s="28"/>
    </row>
    <row r="58" spans="1:10" x14ac:dyDescent="0.2">
      <c r="A58" s="29" t="s">
        <v>57</v>
      </c>
      <c r="B58" s="135" t="s">
        <v>12</v>
      </c>
      <c r="C58" s="135"/>
      <c r="D58" s="30"/>
      <c r="E58" s="31"/>
      <c r="F58" s="32"/>
      <c r="G58" s="96">
        <f t="shared" si="6"/>
        <v>0</v>
      </c>
      <c r="H58" s="96">
        <f t="shared" si="7"/>
        <v>0</v>
      </c>
      <c r="I58" s="33"/>
      <c r="J58" s="28"/>
    </row>
    <row r="59" spans="1:10" x14ac:dyDescent="0.2">
      <c r="A59" s="29" t="s">
        <v>58</v>
      </c>
      <c r="B59" s="135" t="s">
        <v>12</v>
      </c>
      <c r="C59" s="135"/>
      <c r="D59" s="30"/>
      <c r="E59" s="31"/>
      <c r="F59" s="32"/>
      <c r="G59" s="96">
        <f t="shared" si="6"/>
        <v>0</v>
      </c>
      <c r="H59" s="96">
        <f t="shared" si="7"/>
        <v>0</v>
      </c>
      <c r="I59" s="33"/>
      <c r="J59" s="28"/>
    </row>
    <row r="60" spans="1:10" x14ac:dyDescent="0.2">
      <c r="A60" s="29" t="s">
        <v>59</v>
      </c>
      <c r="B60" s="135" t="s">
        <v>12</v>
      </c>
      <c r="C60" s="135"/>
      <c r="D60" s="30"/>
      <c r="E60" s="31"/>
      <c r="F60" s="32"/>
      <c r="G60" s="96">
        <f t="shared" si="6"/>
        <v>0</v>
      </c>
      <c r="H60" s="96">
        <f t="shared" si="7"/>
        <v>0</v>
      </c>
      <c r="I60" s="33"/>
      <c r="J60" s="28"/>
    </row>
    <row r="61" spans="1:10" x14ac:dyDescent="0.2">
      <c r="A61" s="29" t="s">
        <v>60</v>
      </c>
      <c r="B61" s="135" t="s">
        <v>12</v>
      </c>
      <c r="C61" s="135"/>
      <c r="D61" s="30"/>
      <c r="E61" s="31"/>
      <c r="F61" s="32"/>
      <c r="G61" s="96">
        <f t="shared" si="6"/>
        <v>0</v>
      </c>
      <c r="H61" s="96">
        <f t="shared" si="7"/>
        <v>0</v>
      </c>
      <c r="I61" s="33"/>
      <c r="J61" s="28"/>
    </row>
    <row r="62" spans="1:10" x14ac:dyDescent="0.2">
      <c r="A62" s="29" t="s">
        <v>61</v>
      </c>
      <c r="B62" s="135" t="s">
        <v>12</v>
      </c>
      <c r="C62" s="135"/>
      <c r="D62" s="30"/>
      <c r="E62" s="31"/>
      <c r="F62" s="32"/>
      <c r="G62" s="96">
        <f t="shared" si="6"/>
        <v>0</v>
      </c>
      <c r="H62" s="96">
        <f t="shared" si="7"/>
        <v>0</v>
      </c>
      <c r="I62" s="33"/>
      <c r="J62" s="28"/>
    </row>
    <row r="63" spans="1:10" x14ac:dyDescent="0.2">
      <c r="A63" s="29" t="s">
        <v>62</v>
      </c>
      <c r="B63" s="135" t="s">
        <v>12</v>
      </c>
      <c r="C63" s="135"/>
      <c r="D63" s="30"/>
      <c r="E63" s="31"/>
      <c r="F63" s="32"/>
      <c r="G63" s="96">
        <f t="shared" si="6"/>
        <v>0</v>
      </c>
      <c r="H63" s="96">
        <f t="shared" si="7"/>
        <v>0</v>
      </c>
      <c r="I63" s="33"/>
      <c r="J63" s="28"/>
    </row>
    <row r="64" spans="1:10" x14ac:dyDescent="0.2">
      <c r="A64" s="29" t="s">
        <v>63</v>
      </c>
      <c r="B64" s="135" t="s">
        <v>12</v>
      </c>
      <c r="C64" s="135"/>
      <c r="D64" s="30"/>
      <c r="E64" s="31"/>
      <c r="F64" s="32"/>
      <c r="G64" s="96">
        <f t="shared" si="6"/>
        <v>0</v>
      </c>
      <c r="H64" s="96">
        <f t="shared" si="7"/>
        <v>0</v>
      </c>
      <c r="I64" s="33"/>
      <c r="J64" s="28"/>
    </row>
    <row r="65" spans="1:10" x14ac:dyDescent="0.2">
      <c r="A65" s="29" t="s">
        <v>64</v>
      </c>
      <c r="B65" s="135" t="s">
        <v>12</v>
      </c>
      <c r="C65" s="135"/>
      <c r="D65" s="30"/>
      <c r="E65" s="31"/>
      <c r="F65" s="32"/>
      <c r="G65" s="96">
        <f t="shared" si="6"/>
        <v>0</v>
      </c>
      <c r="H65" s="96">
        <f t="shared" si="7"/>
        <v>0</v>
      </c>
      <c r="I65" s="33"/>
      <c r="J65" s="28"/>
    </row>
    <row r="66" spans="1:10" x14ac:dyDescent="0.2">
      <c r="A66" s="29" t="s">
        <v>130</v>
      </c>
      <c r="B66" s="135" t="s">
        <v>12</v>
      </c>
      <c r="C66" s="135"/>
      <c r="D66" s="30"/>
      <c r="E66" s="31"/>
      <c r="F66" s="32"/>
      <c r="G66" s="96">
        <f t="shared" si="6"/>
        <v>0</v>
      </c>
      <c r="H66" s="96">
        <f t="shared" si="7"/>
        <v>0</v>
      </c>
      <c r="I66" s="33"/>
      <c r="J66" s="28"/>
    </row>
    <row r="67" spans="1:10" x14ac:dyDescent="0.2">
      <c r="A67" s="29" t="s">
        <v>131</v>
      </c>
      <c r="B67" s="135" t="s">
        <v>12</v>
      </c>
      <c r="C67" s="135"/>
      <c r="D67" s="30"/>
      <c r="E67" s="31"/>
      <c r="F67" s="32"/>
      <c r="G67" s="96">
        <f t="shared" si="6"/>
        <v>0</v>
      </c>
      <c r="H67" s="96">
        <f t="shared" si="7"/>
        <v>0</v>
      </c>
      <c r="I67" s="33"/>
      <c r="J67" s="28"/>
    </row>
    <row r="68" spans="1:10" x14ac:dyDescent="0.2">
      <c r="A68" s="29" t="s">
        <v>132</v>
      </c>
      <c r="B68" s="135" t="s">
        <v>12</v>
      </c>
      <c r="C68" s="135"/>
      <c r="D68" s="30"/>
      <c r="E68" s="31"/>
      <c r="F68" s="32"/>
      <c r="G68" s="96">
        <f t="shared" si="6"/>
        <v>0</v>
      </c>
      <c r="H68" s="96">
        <f t="shared" si="7"/>
        <v>0</v>
      </c>
      <c r="I68" s="33"/>
      <c r="J68" s="28"/>
    </row>
    <row r="69" spans="1:10" x14ac:dyDescent="0.2">
      <c r="A69" s="29" t="s">
        <v>133</v>
      </c>
      <c r="B69" s="135" t="s">
        <v>12</v>
      </c>
      <c r="C69" s="135"/>
      <c r="D69" s="30"/>
      <c r="E69" s="31"/>
      <c r="F69" s="32"/>
      <c r="G69" s="96">
        <f t="shared" si="6"/>
        <v>0</v>
      </c>
      <c r="H69" s="96">
        <f t="shared" si="7"/>
        <v>0</v>
      </c>
      <c r="I69" s="33"/>
      <c r="J69" s="28"/>
    </row>
    <row r="70" spans="1:10" x14ac:dyDescent="0.2">
      <c r="A70" s="29" t="s">
        <v>134</v>
      </c>
      <c r="B70" s="135" t="s">
        <v>12</v>
      </c>
      <c r="C70" s="135"/>
      <c r="D70" s="30"/>
      <c r="E70" s="31"/>
      <c r="F70" s="32"/>
      <c r="G70" s="96">
        <f t="shared" si="6"/>
        <v>0</v>
      </c>
      <c r="H70" s="96">
        <f t="shared" si="7"/>
        <v>0</v>
      </c>
      <c r="I70" s="33"/>
      <c r="J70" s="28"/>
    </row>
    <row r="71" spans="1:10" x14ac:dyDescent="0.2">
      <c r="A71" s="29" t="s">
        <v>188</v>
      </c>
      <c r="B71" s="135" t="s">
        <v>12</v>
      </c>
      <c r="C71" s="135"/>
      <c r="D71" s="30"/>
      <c r="E71" s="31"/>
      <c r="F71" s="32"/>
      <c r="G71" s="96">
        <f t="shared" si="6"/>
        <v>0</v>
      </c>
      <c r="H71" s="96">
        <f t="shared" si="7"/>
        <v>0</v>
      </c>
      <c r="I71" s="33"/>
      <c r="J71" s="28"/>
    </row>
    <row r="72" spans="1:10" x14ac:dyDescent="0.2">
      <c r="A72" s="29" t="s">
        <v>189</v>
      </c>
      <c r="B72" s="135" t="s">
        <v>12</v>
      </c>
      <c r="C72" s="135"/>
      <c r="D72" s="30"/>
      <c r="E72" s="31"/>
      <c r="F72" s="32"/>
      <c r="G72" s="96">
        <f t="shared" si="6"/>
        <v>0</v>
      </c>
      <c r="H72" s="96">
        <f t="shared" si="7"/>
        <v>0</v>
      </c>
      <c r="I72" s="33"/>
      <c r="J72" s="28"/>
    </row>
    <row r="73" spans="1:10" x14ac:dyDescent="0.2">
      <c r="A73" s="29" t="s">
        <v>190</v>
      </c>
      <c r="B73" s="135" t="s">
        <v>12</v>
      </c>
      <c r="C73" s="135"/>
      <c r="D73" s="30"/>
      <c r="E73" s="31"/>
      <c r="F73" s="32"/>
      <c r="G73" s="96">
        <f t="shared" si="6"/>
        <v>0</v>
      </c>
      <c r="H73" s="96">
        <f t="shared" si="7"/>
        <v>0</v>
      </c>
      <c r="I73" s="33"/>
      <c r="J73" s="28"/>
    </row>
    <row r="74" spans="1:10" x14ac:dyDescent="0.2">
      <c r="A74" s="29" t="s">
        <v>191</v>
      </c>
      <c r="B74" s="135" t="s">
        <v>12</v>
      </c>
      <c r="C74" s="135"/>
      <c r="D74" s="30"/>
      <c r="E74" s="31"/>
      <c r="F74" s="32"/>
      <c r="G74" s="96">
        <f t="shared" si="6"/>
        <v>0</v>
      </c>
      <c r="H74" s="96">
        <f t="shared" si="7"/>
        <v>0</v>
      </c>
      <c r="I74" s="33"/>
      <c r="J74" s="28"/>
    </row>
    <row r="75" spans="1:10" x14ac:dyDescent="0.2">
      <c r="A75" s="29" t="s">
        <v>192</v>
      </c>
      <c r="B75" s="135" t="s">
        <v>12</v>
      </c>
      <c r="C75" s="135"/>
      <c r="D75" s="30"/>
      <c r="E75" s="31"/>
      <c r="F75" s="32"/>
      <c r="G75" s="96">
        <f t="shared" si="6"/>
        <v>0</v>
      </c>
      <c r="H75" s="96">
        <f t="shared" si="7"/>
        <v>0</v>
      </c>
      <c r="I75" s="33"/>
      <c r="J75" s="28"/>
    </row>
    <row r="76" spans="1:10" x14ac:dyDescent="0.2">
      <c r="A76" s="29" t="s">
        <v>193</v>
      </c>
      <c r="B76" s="135" t="s">
        <v>12</v>
      </c>
      <c r="C76" s="135"/>
      <c r="D76" s="30"/>
      <c r="E76" s="31"/>
      <c r="F76" s="32"/>
      <c r="G76" s="96">
        <f t="shared" si="6"/>
        <v>0</v>
      </c>
      <c r="H76" s="96">
        <f t="shared" si="7"/>
        <v>0</v>
      </c>
      <c r="I76" s="33"/>
      <c r="J76" s="28"/>
    </row>
    <row r="77" spans="1:10" x14ac:dyDescent="0.2">
      <c r="A77" s="29" t="s">
        <v>194</v>
      </c>
      <c r="B77" s="135" t="s">
        <v>12</v>
      </c>
      <c r="C77" s="135"/>
      <c r="D77" s="30"/>
      <c r="E77" s="31"/>
      <c r="F77" s="32"/>
      <c r="G77" s="96">
        <f t="shared" si="6"/>
        <v>0</v>
      </c>
      <c r="H77" s="96">
        <f t="shared" si="7"/>
        <v>0</v>
      </c>
      <c r="I77" s="33"/>
      <c r="J77" s="28"/>
    </row>
    <row r="78" spans="1:10" x14ac:dyDescent="0.2">
      <c r="A78" s="29" t="s">
        <v>195</v>
      </c>
      <c r="B78" s="135" t="s">
        <v>12</v>
      </c>
      <c r="C78" s="135"/>
      <c r="D78" s="30"/>
      <c r="E78" s="31"/>
      <c r="F78" s="32"/>
      <c r="G78" s="96">
        <f t="shared" si="6"/>
        <v>0</v>
      </c>
      <c r="H78" s="96">
        <f t="shared" si="7"/>
        <v>0</v>
      </c>
      <c r="I78" s="33"/>
      <c r="J78" s="28"/>
    </row>
    <row r="79" spans="1:10" x14ac:dyDescent="0.2">
      <c r="A79" s="29" t="s">
        <v>196</v>
      </c>
      <c r="B79" s="135" t="s">
        <v>12</v>
      </c>
      <c r="C79" s="135"/>
      <c r="D79" s="30"/>
      <c r="E79" s="31"/>
      <c r="F79" s="32"/>
      <c r="G79" s="96">
        <f t="shared" si="6"/>
        <v>0</v>
      </c>
      <c r="H79" s="96">
        <f t="shared" si="7"/>
        <v>0</v>
      </c>
      <c r="I79" s="33"/>
      <c r="J79" s="28"/>
    </row>
    <row r="80" spans="1:10" x14ac:dyDescent="0.2">
      <c r="A80" s="29" t="s">
        <v>197</v>
      </c>
      <c r="B80" s="135" t="s">
        <v>12</v>
      </c>
      <c r="C80" s="135"/>
      <c r="D80" s="30"/>
      <c r="E80" s="31"/>
      <c r="F80" s="32"/>
      <c r="G80" s="96">
        <f t="shared" si="6"/>
        <v>0</v>
      </c>
      <c r="H80" s="96">
        <f t="shared" si="7"/>
        <v>0</v>
      </c>
      <c r="I80" s="33"/>
      <c r="J80" s="28"/>
    </row>
    <row r="81" spans="1:19" x14ac:dyDescent="0.2">
      <c r="A81" s="29" t="s">
        <v>198</v>
      </c>
      <c r="B81" s="135" t="s">
        <v>12</v>
      </c>
      <c r="C81" s="135"/>
      <c r="D81" s="30"/>
      <c r="E81" s="31"/>
      <c r="F81" s="32"/>
      <c r="G81" s="96">
        <f t="shared" si="6"/>
        <v>0</v>
      </c>
      <c r="H81" s="96">
        <f t="shared" si="7"/>
        <v>0</v>
      </c>
      <c r="I81" s="33"/>
      <c r="J81" s="28"/>
    </row>
    <row r="82" spans="1:19" x14ac:dyDescent="0.2">
      <c r="A82" s="29" t="s">
        <v>199</v>
      </c>
      <c r="B82" s="135" t="s">
        <v>12</v>
      </c>
      <c r="C82" s="135"/>
      <c r="D82" s="30"/>
      <c r="E82" s="31"/>
      <c r="F82" s="32"/>
      <c r="G82" s="96">
        <f t="shared" si="6"/>
        <v>0</v>
      </c>
      <c r="H82" s="96">
        <f t="shared" si="7"/>
        <v>0</v>
      </c>
      <c r="I82" s="33"/>
      <c r="J82" s="28"/>
    </row>
    <row r="83" spans="1:19" ht="51.75" customHeight="1" x14ac:dyDescent="0.2">
      <c r="A83" s="34" t="s">
        <v>65</v>
      </c>
      <c r="B83" s="138" t="s">
        <v>110</v>
      </c>
      <c r="C83" s="139"/>
      <c r="D83" s="139"/>
      <c r="E83" s="139"/>
      <c r="F83" s="140"/>
      <c r="G83" s="97">
        <f>SUM(G84:G112)</f>
        <v>0</v>
      </c>
      <c r="H83" s="97">
        <f>SUM(H84:H112)</f>
        <v>0</v>
      </c>
      <c r="I83" s="35"/>
      <c r="J83" s="28"/>
      <c r="K83" s="37" t="s">
        <v>112</v>
      </c>
      <c r="L83" s="37" t="s">
        <v>113</v>
      </c>
      <c r="M83" s="37" t="s">
        <v>114</v>
      </c>
      <c r="N83" s="37" t="s">
        <v>115</v>
      </c>
      <c r="O83" s="37" t="s">
        <v>116</v>
      </c>
      <c r="P83" s="37" t="s">
        <v>117</v>
      </c>
      <c r="Q83" s="37" t="s">
        <v>118</v>
      </c>
      <c r="R83" s="37" t="s">
        <v>119</v>
      </c>
    </row>
    <row r="84" spans="1:19" ht="12.75" customHeight="1" x14ac:dyDescent="0.2">
      <c r="A84" s="29" t="s">
        <v>66</v>
      </c>
      <c r="B84" s="135" t="s">
        <v>111</v>
      </c>
      <c r="C84" s="135"/>
      <c r="D84" s="30"/>
      <c r="E84" s="99">
        <v>1</v>
      </c>
      <c r="F84" s="96">
        <f t="shared" ref="F84:F112" si="8">R84</f>
        <v>0</v>
      </c>
      <c r="G84" s="96">
        <f t="shared" ref="G84:G112" si="9">ROUND(E84*F84,2)</f>
        <v>0</v>
      </c>
      <c r="H84" s="96">
        <f t="shared" si="1"/>
        <v>0</v>
      </c>
      <c r="I84" s="33"/>
      <c r="J84" s="28"/>
      <c r="K84" s="38"/>
      <c r="L84" s="39"/>
      <c r="M84" s="39"/>
      <c r="N84" s="39"/>
      <c r="O84" s="100" t="str">
        <f>IFERROR(ROUND((L84-N84)/M84,2),"0")</f>
        <v>0</v>
      </c>
      <c r="P84" s="39"/>
      <c r="Q84" s="40"/>
      <c r="R84" s="100">
        <f>O84*P84*Q84</f>
        <v>0</v>
      </c>
      <c r="S84" s="101" t="str">
        <f ca="1">IF(K84=0," ",IF(K84+(M84*30.5)&lt;TODAY(),"DĖMESIO! Patikrinkite, ar nurodytas turtas dar nėra nudėvėtas, amortizuotas"," "))</f>
        <v xml:space="preserve"> </v>
      </c>
    </row>
    <row r="85" spans="1:19" ht="12.75" customHeight="1" x14ac:dyDescent="0.2">
      <c r="A85" s="29" t="s">
        <v>67</v>
      </c>
      <c r="B85" s="135" t="s">
        <v>111</v>
      </c>
      <c r="C85" s="135"/>
      <c r="D85" s="30"/>
      <c r="E85" s="99">
        <v>1</v>
      </c>
      <c r="F85" s="96">
        <f t="shared" si="8"/>
        <v>0</v>
      </c>
      <c r="G85" s="96">
        <f t="shared" si="9"/>
        <v>0</v>
      </c>
      <c r="H85" s="96">
        <f t="shared" si="1"/>
        <v>0</v>
      </c>
      <c r="I85" s="33"/>
      <c r="J85" s="28"/>
      <c r="K85" s="38"/>
      <c r="L85" s="39"/>
      <c r="M85" s="39"/>
      <c r="N85" s="39"/>
      <c r="O85" s="100" t="str">
        <f t="shared" ref="O85:O112" si="10">IFERROR(ROUND((L85-N85)/M85,2),"0")</f>
        <v>0</v>
      </c>
      <c r="P85" s="39"/>
      <c r="Q85" s="40"/>
      <c r="R85" s="100">
        <f t="shared" ref="R85:R112" si="11">O85*P85*Q85</f>
        <v>0</v>
      </c>
      <c r="S85" s="101" t="str">
        <f t="shared" ref="S85:S112" ca="1" si="12">IF(K85=0," ",IF(K85+(M85*30.5)&lt;TODAY(),"DĖMESIO! Patikrinkite, ar nurodytas turtas dar nėra nudėvėtas, amortizuotas"," "))</f>
        <v xml:space="preserve"> </v>
      </c>
    </row>
    <row r="86" spans="1:19" ht="12.75" customHeight="1" x14ac:dyDescent="0.2">
      <c r="A86" s="29" t="s">
        <v>68</v>
      </c>
      <c r="B86" s="135" t="s">
        <v>111</v>
      </c>
      <c r="C86" s="135"/>
      <c r="D86" s="30"/>
      <c r="E86" s="99">
        <v>1</v>
      </c>
      <c r="F86" s="96">
        <f t="shared" si="8"/>
        <v>0</v>
      </c>
      <c r="G86" s="96">
        <f t="shared" si="9"/>
        <v>0</v>
      </c>
      <c r="H86" s="96">
        <f t="shared" si="1"/>
        <v>0</v>
      </c>
      <c r="I86" s="33"/>
      <c r="J86" s="28"/>
      <c r="K86" s="38"/>
      <c r="L86" s="39"/>
      <c r="M86" s="39"/>
      <c r="N86" s="39"/>
      <c r="O86" s="100" t="str">
        <f t="shared" si="10"/>
        <v>0</v>
      </c>
      <c r="P86" s="39"/>
      <c r="Q86" s="40"/>
      <c r="R86" s="100">
        <f t="shared" si="11"/>
        <v>0</v>
      </c>
      <c r="S86" s="101" t="str">
        <f t="shared" ca="1" si="12"/>
        <v xml:space="preserve"> </v>
      </c>
    </row>
    <row r="87" spans="1:19" ht="12.75" customHeight="1" x14ac:dyDescent="0.2">
      <c r="A87" s="29" t="s">
        <v>69</v>
      </c>
      <c r="B87" s="135" t="s">
        <v>111</v>
      </c>
      <c r="C87" s="135"/>
      <c r="D87" s="30"/>
      <c r="E87" s="99">
        <v>1</v>
      </c>
      <c r="F87" s="96">
        <f t="shared" si="8"/>
        <v>0</v>
      </c>
      <c r="G87" s="96">
        <f t="shared" si="9"/>
        <v>0</v>
      </c>
      <c r="H87" s="96">
        <f t="shared" si="1"/>
        <v>0</v>
      </c>
      <c r="I87" s="33"/>
      <c r="J87" s="28"/>
      <c r="K87" s="38"/>
      <c r="L87" s="39"/>
      <c r="M87" s="39"/>
      <c r="N87" s="39"/>
      <c r="O87" s="100" t="str">
        <f t="shared" si="10"/>
        <v>0</v>
      </c>
      <c r="P87" s="39"/>
      <c r="Q87" s="40"/>
      <c r="R87" s="100">
        <f t="shared" si="11"/>
        <v>0</v>
      </c>
      <c r="S87" s="101" t="str">
        <f t="shared" ca="1" si="12"/>
        <v xml:space="preserve"> </v>
      </c>
    </row>
    <row r="88" spans="1:19" ht="12.75" customHeight="1" x14ac:dyDescent="0.2">
      <c r="A88" s="29" t="s">
        <v>70</v>
      </c>
      <c r="B88" s="135" t="s">
        <v>111</v>
      </c>
      <c r="C88" s="135"/>
      <c r="D88" s="30"/>
      <c r="E88" s="99">
        <v>1</v>
      </c>
      <c r="F88" s="96">
        <f t="shared" si="8"/>
        <v>0</v>
      </c>
      <c r="G88" s="96">
        <f t="shared" si="9"/>
        <v>0</v>
      </c>
      <c r="H88" s="96">
        <f t="shared" si="1"/>
        <v>0</v>
      </c>
      <c r="I88" s="33"/>
      <c r="J88" s="28"/>
      <c r="K88" s="38"/>
      <c r="L88" s="39"/>
      <c r="M88" s="39"/>
      <c r="N88" s="39"/>
      <c r="O88" s="100" t="str">
        <f t="shared" si="10"/>
        <v>0</v>
      </c>
      <c r="P88" s="39"/>
      <c r="Q88" s="40"/>
      <c r="R88" s="100">
        <f t="shared" si="11"/>
        <v>0</v>
      </c>
      <c r="S88" s="101" t="str">
        <f t="shared" ca="1" si="12"/>
        <v xml:space="preserve"> </v>
      </c>
    </row>
    <row r="89" spans="1:19" ht="12.75" customHeight="1" x14ac:dyDescent="0.2">
      <c r="A89" s="29" t="s">
        <v>74</v>
      </c>
      <c r="B89" s="135" t="s">
        <v>111</v>
      </c>
      <c r="C89" s="135"/>
      <c r="D89" s="30"/>
      <c r="E89" s="99">
        <v>1</v>
      </c>
      <c r="F89" s="96">
        <f t="shared" si="8"/>
        <v>0</v>
      </c>
      <c r="G89" s="96">
        <f t="shared" si="9"/>
        <v>0</v>
      </c>
      <c r="H89" s="96">
        <f t="shared" si="1"/>
        <v>0</v>
      </c>
      <c r="I89" s="33"/>
      <c r="J89" s="28"/>
      <c r="K89" s="38"/>
      <c r="L89" s="39"/>
      <c r="M89" s="39"/>
      <c r="N89" s="39"/>
      <c r="O89" s="100" t="str">
        <f t="shared" si="10"/>
        <v>0</v>
      </c>
      <c r="P89" s="39"/>
      <c r="Q89" s="40"/>
      <c r="R89" s="100">
        <f t="shared" si="11"/>
        <v>0</v>
      </c>
      <c r="S89" s="101" t="str">
        <f t="shared" ca="1" si="12"/>
        <v xml:space="preserve"> </v>
      </c>
    </row>
    <row r="90" spans="1:19" ht="12.75" customHeight="1" x14ac:dyDescent="0.2">
      <c r="A90" s="29" t="s">
        <v>75</v>
      </c>
      <c r="B90" s="135" t="s">
        <v>111</v>
      </c>
      <c r="C90" s="135"/>
      <c r="D90" s="30"/>
      <c r="E90" s="99">
        <v>1</v>
      </c>
      <c r="F90" s="96">
        <f t="shared" si="8"/>
        <v>0</v>
      </c>
      <c r="G90" s="96">
        <f t="shared" si="9"/>
        <v>0</v>
      </c>
      <c r="H90" s="96">
        <f t="shared" si="1"/>
        <v>0</v>
      </c>
      <c r="I90" s="33"/>
      <c r="J90" s="28"/>
      <c r="K90" s="38"/>
      <c r="L90" s="39"/>
      <c r="M90" s="39"/>
      <c r="N90" s="39"/>
      <c r="O90" s="100" t="str">
        <f t="shared" si="10"/>
        <v>0</v>
      </c>
      <c r="P90" s="39"/>
      <c r="Q90" s="40"/>
      <c r="R90" s="100">
        <f t="shared" si="11"/>
        <v>0</v>
      </c>
      <c r="S90" s="101" t="str">
        <f t="shared" ca="1" si="12"/>
        <v xml:space="preserve"> </v>
      </c>
    </row>
    <row r="91" spans="1:19" ht="12.75" customHeight="1" x14ac:dyDescent="0.2">
      <c r="A91" s="29" t="s">
        <v>76</v>
      </c>
      <c r="B91" s="135" t="s">
        <v>111</v>
      </c>
      <c r="C91" s="135"/>
      <c r="D91" s="30"/>
      <c r="E91" s="99">
        <v>1</v>
      </c>
      <c r="F91" s="96">
        <f t="shared" si="8"/>
        <v>0</v>
      </c>
      <c r="G91" s="96">
        <f t="shared" si="9"/>
        <v>0</v>
      </c>
      <c r="H91" s="96">
        <f t="shared" si="1"/>
        <v>0</v>
      </c>
      <c r="I91" s="33"/>
      <c r="J91" s="28"/>
      <c r="K91" s="38"/>
      <c r="L91" s="39"/>
      <c r="M91" s="39"/>
      <c r="N91" s="39"/>
      <c r="O91" s="100" t="str">
        <f t="shared" si="10"/>
        <v>0</v>
      </c>
      <c r="P91" s="39"/>
      <c r="Q91" s="40"/>
      <c r="R91" s="100">
        <f t="shared" si="11"/>
        <v>0</v>
      </c>
      <c r="S91" s="101" t="str">
        <f t="shared" ca="1" si="12"/>
        <v xml:space="preserve"> </v>
      </c>
    </row>
    <row r="92" spans="1:19" ht="12.75" customHeight="1" x14ac:dyDescent="0.2">
      <c r="A92" s="29" t="s">
        <v>77</v>
      </c>
      <c r="B92" s="135" t="s">
        <v>111</v>
      </c>
      <c r="C92" s="135"/>
      <c r="D92" s="30"/>
      <c r="E92" s="99">
        <v>1</v>
      </c>
      <c r="F92" s="96">
        <f t="shared" si="8"/>
        <v>0</v>
      </c>
      <c r="G92" s="96">
        <f t="shared" si="9"/>
        <v>0</v>
      </c>
      <c r="H92" s="96">
        <f t="shared" si="1"/>
        <v>0</v>
      </c>
      <c r="I92" s="33"/>
      <c r="J92" s="28"/>
      <c r="K92" s="38"/>
      <c r="L92" s="39"/>
      <c r="M92" s="39"/>
      <c r="N92" s="39"/>
      <c r="O92" s="100" t="str">
        <f t="shared" si="10"/>
        <v>0</v>
      </c>
      <c r="P92" s="39"/>
      <c r="Q92" s="40"/>
      <c r="R92" s="100">
        <f t="shared" si="11"/>
        <v>0</v>
      </c>
      <c r="S92" s="101" t="str">
        <f t="shared" ca="1" si="12"/>
        <v xml:space="preserve"> </v>
      </c>
    </row>
    <row r="93" spans="1:19" ht="12.75" customHeight="1" x14ac:dyDescent="0.2">
      <c r="A93" s="29" t="s">
        <v>78</v>
      </c>
      <c r="B93" s="135" t="s">
        <v>111</v>
      </c>
      <c r="C93" s="135"/>
      <c r="D93" s="30"/>
      <c r="E93" s="99">
        <v>1</v>
      </c>
      <c r="F93" s="96">
        <f t="shared" si="8"/>
        <v>0</v>
      </c>
      <c r="G93" s="96">
        <f t="shared" si="9"/>
        <v>0</v>
      </c>
      <c r="H93" s="96">
        <f t="shared" si="1"/>
        <v>0</v>
      </c>
      <c r="I93" s="33"/>
      <c r="J93" s="28"/>
      <c r="K93" s="38"/>
      <c r="L93" s="39"/>
      <c r="M93" s="39"/>
      <c r="N93" s="39"/>
      <c r="O93" s="100" t="str">
        <f t="shared" si="10"/>
        <v>0</v>
      </c>
      <c r="P93" s="39"/>
      <c r="Q93" s="40"/>
      <c r="R93" s="100">
        <f t="shared" si="11"/>
        <v>0</v>
      </c>
      <c r="S93" s="101" t="str">
        <f t="shared" ca="1" si="12"/>
        <v xml:space="preserve"> </v>
      </c>
    </row>
    <row r="94" spans="1:19" ht="12.75" customHeight="1" x14ac:dyDescent="0.2">
      <c r="A94" s="29" t="s">
        <v>229</v>
      </c>
      <c r="B94" s="135" t="s">
        <v>111</v>
      </c>
      <c r="C94" s="135"/>
      <c r="D94" s="30"/>
      <c r="E94" s="99">
        <v>1</v>
      </c>
      <c r="F94" s="96">
        <f t="shared" si="8"/>
        <v>0</v>
      </c>
      <c r="G94" s="96">
        <f t="shared" si="9"/>
        <v>0</v>
      </c>
      <c r="H94" s="96">
        <f t="shared" si="1"/>
        <v>0</v>
      </c>
      <c r="I94" s="33"/>
      <c r="J94" s="28"/>
      <c r="K94" s="38"/>
      <c r="L94" s="39"/>
      <c r="M94" s="39"/>
      <c r="N94" s="39"/>
      <c r="O94" s="100" t="str">
        <f t="shared" si="10"/>
        <v>0</v>
      </c>
      <c r="P94" s="39"/>
      <c r="Q94" s="40"/>
      <c r="R94" s="100">
        <f t="shared" si="11"/>
        <v>0</v>
      </c>
      <c r="S94" s="101" t="str">
        <f t="shared" ca="1" si="12"/>
        <v xml:space="preserve"> </v>
      </c>
    </row>
    <row r="95" spans="1:19" ht="12.75" customHeight="1" x14ac:dyDescent="0.2">
      <c r="A95" s="29" t="s">
        <v>230</v>
      </c>
      <c r="B95" s="135" t="s">
        <v>111</v>
      </c>
      <c r="C95" s="135"/>
      <c r="D95" s="30"/>
      <c r="E95" s="99">
        <v>1</v>
      </c>
      <c r="F95" s="96">
        <f t="shared" si="8"/>
        <v>0</v>
      </c>
      <c r="G95" s="96">
        <f t="shared" si="9"/>
        <v>0</v>
      </c>
      <c r="H95" s="96">
        <f t="shared" si="1"/>
        <v>0</v>
      </c>
      <c r="I95" s="33"/>
      <c r="J95" s="28"/>
      <c r="K95" s="38"/>
      <c r="L95" s="39"/>
      <c r="M95" s="39"/>
      <c r="N95" s="39"/>
      <c r="O95" s="100" t="str">
        <f t="shared" si="10"/>
        <v>0</v>
      </c>
      <c r="P95" s="39"/>
      <c r="Q95" s="40"/>
      <c r="R95" s="100">
        <f t="shared" si="11"/>
        <v>0</v>
      </c>
      <c r="S95" s="101" t="str">
        <f t="shared" ca="1" si="12"/>
        <v xml:space="preserve"> </v>
      </c>
    </row>
    <row r="96" spans="1:19" ht="12.75" customHeight="1" x14ac:dyDescent="0.2">
      <c r="A96" s="29" t="s">
        <v>231</v>
      </c>
      <c r="B96" s="135" t="s">
        <v>111</v>
      </c>
      <c r="C96" s="135"/>
      <c r="D96" s="30"/>
      <c r="E96" s="99">
        <v>1</v>
      </c>
      <c r="F96" s="96">
        <f t="shared" si="8"/>
        <v>0</v>
      </c>
      <c r="G96" s="96">
        <f t="shared" si="9"/>
        <v>0</v>
      </c>
      <c r="H96" s="96">
        <f t="shared" si="1"/>
        <v>0</v>
      </c>
      <c r="I96" s="33"/>
      <c r="J96" s="28"/>
      <c r="K96" s="38"/>
      <c r="L96" s="39"/>
      <c r="M96" s="39"/>
      <c r="N96" s="39"/>
      <c r="O96" s="100" t="str">
        <f t="shared" si="10"/>
        <v>0</v>
      </c>
      <c r="P96" s="39"/>
      <c r="Q96" s="40"/>
      <c r="R96" s="100">
        <f t="shared" si="11"/>
        <v>0</v>
      </c>
      <c r="S96" s="101" t="str">
        <f t="shared" ca="1" si="12"/>
        <v xml:space="preserve"> </v>
      </c>
    </row>
    <row r="97" spans="1:19" ht="12.75" customHeight="1" x14ac:dyDescent="0.2">
      <c r="A97" s="29" t="s">
        <v>232</v>
      </c>
      <c r="B97" s="135" t="s">
        <v>111</v>
      </c>
      <c r="C97" s="135"/>
      <c r="D97" s="30"/>
      <c r="E97" s="99">
        <v>1</v>
      </c>
      <c r="F97" s="96">
        <f t="shared" si="8"/>
        <v>0</v>
      </c>
      <c r="G97" s="96">
        <f t="shared" si="9"/>
        <v>0</v>
      </c>
      <c r="H97" s="96">
        <f t="shared" si="1"/>
        <v>0</v>
      </c>
      <c r="I97" s="33"/>
      <c r="J97" s="28"/>
      <c r="K97" s="38"/>
      <c r="L97" s="39"/>
      <c r="M97" s="39"/>
      <c r="N97" s="39"/>
      <c r="O97" s="100" t="str">
        <f t="shared" si="10"/>
        <v>0</v>
      </c>
      <c r="P97" s="39"/>
      <c r="Q97" s="40"/>
      <c r="R97" s="100">
        <f t="shared" si="11"/>
        <v>0</v>
      </c>
      <c r="S97" s="101" t="str">
        <f t="shared" ca="1" si="12"/>
        <v xml:space="preserve"> </v>
      </c>
    </row>
    <row r="98" spans="1:19" ht="12.75" customHeight="1" x14ac:dyDescent="0.2">
      <c r="A98" s="29" t="s">
        <v>233</v>
      </c>
      <c r="B98" s="135" t="s">
        <v>111</v>
      </c>
      <c r="C98" s="135"/>
      <c r="D98" s="30"/>
      <c r="E98" s="99">
        <v>1</v>
      </c>
      <c r="F98" s="96">
        <f t="shared" si="8"/>
        <v>0</v>
      </c>
      <c r="G98" s="96">
        <f t="shared" si="9"/>
        <v>0</v>
      </c>
      <c r="H98" s="96">
        <f t="shared" si="1"/>
        <v>0</v>
      </c>
      <c r="I98" s="33"/>
      <c r="J98" s="28"/>
      <c r="K98" s="38"/>
      <c r="L98" s="39"/>
      <c r="M98" s="39"/>
      <c r="N98" s="39"/>
      <c r="O98" s="100" t="str">
        <f t="shared" si="10"/>
        <v>0</v>
      </c>
      <c r="P98" s="39"/>
      <c r="Q98" s="40"/>
      <c r="R98" s="100">
        <f t="shared" si="11"/>
        <v>0</v>
      </c>
      <c r="S98" s="101" t="str">
        <f t="shared" ca="1" si="12"/>
        <v xml:space="preserve"> </v>
      </c>
    </row>
    <row r="99" spans="1:19" ht="12.75" customHeight="1" x14ac:dyDescent="0.2">
      <c r="A99" s="29" t="s">
        <v>234</v>
      </c>
      <c r="B99" s="135" t="s">
        <v>111</v>
      </c>
      <c r="C99" s="135"/>
      <c r="D99" s="30"/>
      <c r="E99" s="99">
        <v>1</v>
      </c>
      <c r="F99" s="96">
        <f t="shared" si="8"/>
        <v>0</v>
      </c>
      <c r="G99" s="96">
        <f t="shared" si="9"/>
        <v>0</v>
      </c>
      <c r="H99" s="96">
        <f t="shared" si="1"/>
        <v>0</v>
      </c>
      <c r="I99" s="33"/>
      <c r="J99" s="28"/>
      <c r="K99" s="38"/>
      <c r="L99" s="39"/>
      <c r="M99" s="39"/>
      <c r="N99" s="39"/>
      <c r="O99" s="100" t="str">
        <f t="shared" si="10"/>
        <v>0</v>
      </c>
      <c r="P99" s="39"/>
      <c r="Q99" s="40"/>
      <c r="R99" s="100">
        <f t="shared" si="11"/>
        <v>0</v>
      </c>
      <c r="S99" s="101" t="str">
        <f t="shared" ca="1" si="12"/>
        <v xml:space="preserve"> </v>
      </c>
    </row>
    <row r="100" spans="1:19" ht="12.75" customHeight="1" x14ac:dyDescent="0.2">
      <c r="A100" s="29" t="s">
        <v>235</v>
      </c>
      <c r="B100" s="135" t="s">
        <v>111</v>
      </c>
      <c r="C100" s="135"/>
      <c r="D100" s="30"/>
      <c r="E100" s="99">
        <v>1</v>
      </c>
      <c r="F100" s="96">
        <f t="shared" si="8"/>
        <v>0</v>
      </c>
      <c r="G100" s="96">
        <f t="shared" si="9"/>
        <v>0</v>
      </c>
      <c r="H100" s="96">
        <f t="shared" si="1"/>
        <v>0</v>
      </c>
      <c r="I100" s="33"/>
      <c r="J100" s="28"/>
      <c r="K100" s="38"/>
      <c r="L100" s="39"/>
      <c r="M100" s="39"/>
      <c r="N100" s="39"/>
      <c r="O100" s="100" t="str">
        <f t="shared" si="10"/>
        <v>0</v>
      </c>
      <c r="P100" s="39"/>
      <c r="Q100" s="40"/>
      <c r="R100" s="100">
        <f t="shared" si="11"/>
        <v>0</v>
      </c>
      <c r="S100" s="101" t="str">
        <f t="shared" ca="1" si="12"/>
        <v xml:space="preserve"> </v>
      </c>
    </row>
    <row r="101" spans="1:19" ht="12.75" customHeight="1" x14ac:dyDescent="0.2">
      <c r="A101" s="29" t="s">
        <v>236</v>
      </c>
      <c r="B101" s="135" t="s">
        <v>111</v>
      </c>
      <c r="C101" s="135"/>
      <c r="D101" s="30"/>
      <c r="E101" s="99">
        <v>1</v>
      </c>
      <c r="F101" s="96">
        <f t="shared" si="8"/>
        <v>0</v>
      </c>
      <c r="G101" s="96">
        <f t="shared" si="9"/>
        <v>0</v>
      </c>
      <c r="H101" s="96">
        <f t="shared" si="1"/>
        <v>0</v>
      </c>
      <c r="I101" s="33"/>
      <c r="J101" s="28"/>
      <c r="K101" s="38"/>
      <c r="L101" s="39"/>
      <c r="M101" s="39"/>
      <c r="N101" s="39"/>
      <c r="O101" s="100" t="str">
        <f t="shared" si="10"/>
        <v>0</v>
      </c>
      <c r="P101" s="39"/>
      <c r="Q101" s="40"/>
      <c r="R101" s="100">
        <f t="shared" si="11"/>
        <v>0</v>
      </c>
      <c r="S101" s="101" t="str">
        <f t="shared" ca="1" si="12"/>
        <v xml:space="preserve"> </v>
      </c>
    </row>
    <row r="102" spans="1:19" ht="12.75" customHeight="1" x14ac:dyDescent="0.2">
      <c r="A102" s="29" t="s">
        <v>237</v>
      </c>
      <c r="B102" s="135" t="s">
        <v>111</v>
      </c>
      <c r="C102" s="135"/>
      <c r="D102" s="30"/>
      <c r="E102" s="99">
        <v>1</v>
      </c>
      <c r="F102" s="96">
        <f t="shared" si="8"/>
        <v>0</v>
      </c>
      <c r="G102" s="96">
        <f t="shared" si="9"/>
        <v>0</v>
      </c>
      <c r="H102" s="96">
        <f t="shared" si="1"/>
        <v>0</v>
      </c>
      <c r="I102" s="33"/>
      <c r="J102" s="28"/>
      <c r="K102" s="38"/>
      <c r="L102" s="39"/>
      <c r="M102" s="39"/>
      <c r="N102" s="39"/>
      <c r="O102" s="100" t="str">
        <f t="shared" si="10"/>
        <v>0</v>
      </c>
      <c r="P102" s="39"/>
      <c r="Q102" s="40"/>
      <c r="R102" s="100">
        <f t="shared" si="11"/>
        <v>0</v>
      </c>
      <c r="S102" s="101" t="str">
        <f t="shared" ca="1" si="12"/>
        <v xml:space="preserve"> </v>
      </c>
    </row>
    <row r="103" spans="1:19" ht="12.75" customHeight="1" x14ac:dyDescent="0.2">
      <c r="A103" s="29" t="s">
        <v>238</v>
      </c>
      <c r="B103" s="135" t="s">
        <v>111</v>
      </c>
      <c r="C103" s="135"/>
      <c r="D103" s="30"/>
      <c r="E103" s="99">
        <v>1</v>
      </c>
      <c r="F103" s="96">
        <f t="shared" si="8"/>
        <v>0</v>
      </c>
      <c r="G103" s="96">
        <f t="shared" si="9"/>
        <v>0</v>
      </c>
      <c r="H103" s="96">
        <f t="shared" si="1"/>
        <v>0</v>
      </c>
      <c r="I103" s="33"/>
      <c r="J103" s="28"/>
      <c r="K103" s="38"/>
      <c r="L103" s="39"/>
      <c r="M103" s="39"/>
      <c r="N103" s="39"/>
      <c r="O103" s="100" t="str">
        <f t="shared" si="10"/>
        <v>0</v>
      </c>
      <c r="P103" s="39"/>
      <c r="Q103" s="40"/>
      <c r="R103" s="100">
        <f t="shared" si="11"/>
        <v>0</v>
      </c>
      <c r="S103" s="101" t="str">
        <f t="shared" ca="1" si="12"/>
        <v xml:space="preserve"> </v>
      </c>
    </row>
    <row r="104" spans="1:19" ht="12.75" customHeight="1" x14ac:dyDescent="0.2">
      <c r="A104" s="29" t="s">
        <v>239</v>
      </c>
      <c r="B104" s="135" t="s">
        <v>111</v>
      </c>
      <c r="C104" s="135"/>
      <c r="D104" s="30"/>
      <c r="E104" s="99">
        <v>1</v>
      </c>
      <c r="F104" s="96">
        <f t="shared" si="8"/>
        <v>0</v>
      </c>
      <c r="G104" s="96">
        <f t="shared" si="9"/>
        <v>0</v>
      </c>
      <c r="H104" s="96">
        <f t="shared" si="1"/>
        <v>0</v>
      </c>
      <c r="I104" s="33"/>
      <c r="J104" s="28"/>
      <c r="K104" s="38"/>
      <c r="L104" s="39"/>
      <c r="M104" s="39"/>
      <c r="N104" s="39"/>
      <c r="O104" s="100" t="str">
        <f t="shared" si="10"/>
        <v>0</v>
      </c>
      <c r="P104" s="39"/>
      <c r="Q104" s="40"/>
      <c r="R104" s="100">
        <f t="shared" si="11"/>
        <v>0</v>
      </c>
      <c r="S104" s="101" t="str">
        <f t="shared" ca="1" si="12"/>
        <v xml:space="preserve"> </v>
      </c>
    </row>
    <row r="105" spans="1:19" ht="12.75" customHeight="1" x14ac:dyDescent="0.2">
      <c r="A105" s="29" t="s">
        <v>240</v>
      </c>
      <c r="B105" s="135" t="s">
        <v>111</v>
      </c>
      <c r="C105" s="135"/>
      <c r="D105" s="30"/>
      <c r="E105" s="99">
        <v>1</v>
      </c>
      <c r="F105" s="96">
        <f t="shared" si="8"/>
        <v>0</v>
      </c>
      <c r="G105" s="96">
        <f t="shared" si="9"/>
        <v>0</v>
      </c>
      <c r="H105" s="96">
        <f t="shared" si="1"/>
        <v>0</v>
      </c>
      <c r="I105" s="33"/>
      <c r="J105" s="28"/>
      <c r="K105" s="38"/>
      <c r="L105" s="39"/>
      <c r="M105" s="39"/>
      <c r="N105" s="39"/>
      <c r="O105" s="100" t="str">
        <f t="shared" si="10"/>
        <v>0</v>
      </c>
      <c r="P105" s="39"/>
      <c r="Q105" s="40"/>
      <c r="R105" s="100">
        <f t="shared" si="11"/>
        <v>0</v>
      </c>
      <c r="S105" s="101" t="str">
        <f t="shared" ca="1" si="12"/>
        <v xml:space="preserve"> </v>
      </c>
    </row>
    <row r="106" spans="1:19" ht="12.75" customHeight="1" x14ac:dyDescent="0.2">
      <c r="A106" s="29" t="s">
        <v>241</v>
      </c>
      <c r="B106" s="135" t="s">
        <v>111</v>
      </c>
      <c r="C106" s="135"/>
      <c r="D106" s="30"/>
      <c r="E106" s="99">
        <v>1</v>
      </c>
      <c r="F106" s="96">
        <f t="shared" si="8"/>
        <v>0</v>
      </c>
      <c r="G106" s="96">
        <f t="shared" si="9"/>
        <v>0</v>
      </c>
      <c r="H106" s="96">
        <f t="shared" si="1"/>
        <v>0</v>
      </c>
      <c r="I106" s="33"/>
      <c r="J106" s="28"/>
      <c r="K106" s="38"/>
      <c r="L106" s="39"/>
      <c r="M106" s="39"/>
      <c r="N106" s="39"/>
      <c r="O106" s="100" t="str">
        <f t="shared" si="10"/>
        <v>0</v>
      </c>
      <c r="P106" s="39"/>
      <c r="Q106" s="40"/>
      <c r="R106" s="100">
        <f t="shared" si="11"/>
        <v>0</v>
      </c>
      <c r="S106" s="101" t="str">
        <f t="shared" ca="1" si="12"/>
        <v xml:space="preserve"> </v>
      </c>
    </row>
    <row r="107" spans="1:19" ht="12.75" customHeight="1" x14ac:dyDescent="0.2">
      <c r="A107" s="29" t="s">
        <v>242</v>
      </c>
      <c r="B107" s="135" t="s">
        <v>111</v>
      </c>
      <c r="C107" s="135"/>
      <c r="D107" s="30"/>
      <c r="E107" s="99">
        <v>1</v>
      </c>
      <c r="F107" s="96">
        <f t="shared" si="8"/>
        <v>0</v>
      </c>
      <c r="G107" s="96">
        <f t="shared" si="9"/>
        <v>0</v>
      </c>
      <c r="H107" s="96">
        <f t="shared" si="1"/>
        <v>0</v>
      </c>
      <c r="I107" s="33"/>
      <c r="J107" s="28"/>
      <c r="K107" s="38"/>
      <c r="L107" s="39"/>
      <c r="M107" s="39"/>
      <c r="N107" s="39"/>
      <c r="O107" s="100" t="str">
        <f t="shared" si="10"/>
        <v>0</v>
      </c>
      <c r="P107" s="39"/>
      <c r="Q107" s="40"/>
      <c r="R107" s="100">
        <f t="shared" si="11"/>
        <v>0</v>
      </c>
      <c r="S107" s="101" t="str">
        <f t="shared" ca="1" si="12"/>
        <v xml:space="preserve"> </v>
      </c>
    </row>
    <row r="108" spans="1:19" ht="12.75" customHeight="1" x14ac:dyDescent="0.2">
      <c r="A108" s="29" t="s">
        <v>243</v>
      </c>
      <c r="B108" s="135" t="s">
        <v>111</v>
      </c>
      <c r="C108" s="135"/>
      <c r="D108" s="30"/>
      <c r="E108" s="99">
        <v>1</v>
      </c>
      <c r="F108" s="96">
        <f t="shared" si="8"/>
        <v>0</v>
      </c>
      <c r="G108" s="96">
        <f t="shared" si="9"/>
        <v>0</v>
      </c>
      <c r="H108" s="96">
        <f t="shared" si="1"/>
        <v>0</v>
      </c>
      <c r="I108" s="33"/>
      <c r="J108" s="28"/>
      <c r="K108" s="38"/>
      <c r="L108" s="39"/>
      <c r="M108" s="39"/>
      <c r="N108" s="39"/>
      <c r="O108" s="100" t="str">
        <f t="shared" si="10"/>
        <v>0</v>
      </c>
      <c r="P108" s="39"/>
      <c r="Q108" s="40"/>
      <c r="R108" s="100">
        <f t="shared" si="11"/>
        <v>0</v>
      </c>
      <c r="S108" s="101" t="str">
        <f t="shared" ca="1" si="12"/>
        <v xml:space="preserve"> </v>
      </c>
    </row>
    <row r="109" spans="1:19" ht="12.75" customHeight="1" x14ac:dyDescent="0.2">
      <c r="A109" s="29" t="s">
        <v>244</v>
      </c>
      <c r="B109" s="135" t="s">
        <v>111</v>
      </c>
      <c r="C109" s="135"/>
      <c r="D109" s="30"/>
      <c r="E109" s="99">
        <v>1</v>
      </c>
      <c r="F109" s="96">
        <f t="shared" si="8"/>
        <v>0</v>
      </c>
      <c r="G109" s="96">
        <f t="shared" si="9"/>
        <v>0</v>
      </c>
      <c r="H109" s="96">
        <f t="shared" si="1"/>
        <v>0</v>
      </c>
      <c r="I109" s="33"/>
      <c r="J109" s="28"/>
      <c r="K109" s="38"/>
      <c r="L109" s="39"/>
      <c r="M109" s="39"/>
      <c r="N109" s="39"/>
      <c r="O109" s="100" t="str">
        <f t="shared" si="10"/>
        <v>0</v>
      </c>
      <c r="P109" s="39"/>
      <c r="Q109" s="40"/>
      <c r="R109" s="100">
        <f t="shared" si="11"/>
        <v>0</v>
      </c>
      <c r="S109" s="101" t="str">
        <f t="shared" ca="1" si="12"/>
        <v xml:space="preserve"> </v>
      </c>
    </row>
    <row r="110" spans="1:19" ht="12.75" customHeight="1" x14ac:dyDescent="0.2">
      <c r="A110" s="29" t="s">
        <v>245</v>
      </c>
      <c r="B110" s="135" t="s">
        <v>111</v>
      </c>
      <c r="C110" s="135"/>
      <c r="D110" s="30"/>
      <c r="E110" s="99">
        <v>1</v>
      </c>
      <c r="F110" s="96">
        <f t="shared" si="8"/>
        <v>0</v>
      </c>
      <c r="G110" s="96">
        <f t="shared" si="9"/>
        <v>0</v>
      </c>
      <c r="H110" s="96">
        <f t="shared" si="1"/>
        <v>0</v>
      </c>
      <c r="I110" s="33"/>
      <c r="J110" s="28"/>
      <c r="K110" s="38"/>
      <c r="L110" s="39"/>
      <c r="M110" s="39"/>
      <c r="N110" s="39"/>
      <c r="O110" s="100" t="str">
        <f t="shared" si="10"/>
        <v>0</v>
      </c>
      <c r="P110" s="39"/>
      <c r="Q110" s="40"/>
      <c r="R110" s="100">
        <f t="shared" si="11"/>
        <v>0</v>
      </c>
      <c r="S110" s="101" t="str">
        <f t="shared" ca="1" si="12"/>
        <v xml:space="preserve"> </v>
      </c>
    </row>
    <row r="111" spans="1:19" ht="12.75" customHeight="1" x14ac:dyDescent="0.2">
      <c r="A111" s="29" t="s">
        <v>246</v>
      </c>
      <c r="B111" s="135" t="s">
        <v>111</v>
      </c>
      <c r="C111" s="135"/>
      <c r="D111" s="30"/>
      <c r="E111" s="99">
        <v>1</v>
      </c>
      <c r="F111" s="96">
        <f t="shared" si="8"/>
        <v>0</v>
      </c>
      <c r="G111" s="96">
        <f t="shared" si="9"/>
        <v>0</v>
      </c>
      <c r="H111" s="96">
        <f t="shared" si="1"/>
        <v>0</v>
      </c>
      <c r="I111" s="33"/>
      <c r="J111" s="28"/>
      <c r="K111" s="38"/>
      <c r="L111" s="39"/>
      <c r="M111" s="39"/>
      <c r="N111" s="39"/>
      <c r="O111" s="100" t="str">
        <f t="shared" si="10"/>
        <v>0</v>
      </c>
      <c r="P111" s="39"/>
      <c r="Q111" s="40"/>
      <c r="R111" s="100">
        <f t="shared" si="11"/>
        <v>0</v>
      </c>
      <c r="S111" s="101" t="str">
        <f t="shared" ca="1" si="12"/>
        <v xml:space="preserve"> </v>
      </c>
    </row>
    <row r="112" spans="1:19" ht="12.75" customHeight="1" x14ac:dyDescent="0.2">
      <c r="A112" s="29" t="s">
        <v>247</v>
      </c>
      <c r="B112" s="135" t="s">
        <v>111</v>
      </c>
      <c r="C112" s="135"/>
      <c r="D112" s="30"/>
      <c r="E112" s="99">
        <v>1</v>
      </c>
      <c r="F112" s="96">
        <f t="shared" si="8"/>
        <v>0</v>
      </c>
      <c r="G112" s="96">
        <f t="shared" si="9"/>
        <v>0</v>
      </c>
      <c r="H112" s="96">
        <f t="shared" si="1"/>
        <v>0</v>
      </c>
      <c r="I112" s="33"/>
      <c r="J112" s="28"/>
      <c r="K112" s="38"/>
      <c r="L112" s="39"/>
      <c r="M112" s="39"/>
      <c r="N112" s="39"/>
      <c r="O112" s="100" t="str">
        <f t="shared" si="10"/>
        <v>0</v>
      </c>
      <c r="P112" s="39"/>
      <c r="Q112" s="40"/>
      <c r="R112" s="100">
        <f t="shared" si="11"/>
        <v>0</v>
      </c>
      <c r="S112" s="101" t="str">
        <f t="shared" ca="1" si="12"/>
        <v xml:space="preserve"> </v>
      </c>
    </row>
    <row r="113" spans="1:11" ht="57" customHeight="1" x14ac:dyDescent="0.2">
      <c r="A113" s="34" t="s">
        <v>71</v>
      </c>
      <c r="B113" s="174" t="s">
        <v>79</v>
      </c>
      <c r="C113" s="175"/>
      <c r="D113" s="175"/>
      <c r="E113" s="175"/>
      <c r="F113" s="176"/>
      <c r="G113" s="97">
        <f>SUM(G114:G163)</f>
        <v>0</v>
      </c>
      <c r="H113" s="97">
        <f>SUM(H114:H163)</f>
        <v>0</v>
      </c>
      <c r="I113" s="41"/>
      <c r="J113" s="28"/>
      <c r="K113" s="37" t="s">
        <v>176</v>
      </c>
    </row>
    <row r="114" spans="1:11" x14ac:dyDescent="0.2">
      <c r="A114" s="150" t="s">
        <v>177</v>
      </c>
      <c r="B114" s="159" t="s">
        <v>107</v>
      </c>
      <c r="C114" s="33" t="s">
        <v>108</v>
      </c>
      <c r="D114" s="162" t="s">
        <v>5</v>
      </c>
      <c r="E114" s="165"/>
      <c r="F114" s="153" t="str">
        <f>IFERROR(ROUND(AVERAGE(K114:K118),2),"0")</f>
        <v>0</v>
      </c>
      <c r="G114" s="153">
        <f>ROUND(E114*F114,2)</f>
        <v>0</v>
      </c>
      <c r="H114" s="153">
        <f>ROUND(G114*$D$7,2)</f>
        <v>0</v>
      </c>
      <c r="I114" s="156"/>
      <c r="J114" s="42"/>
      <c r="K114" s="39"/>
    </row>
    <row r="115" spans="1:11" x14ac:dyDescent="0.2">
      <c r="A115" s="151"/>
      <c r="B115" s="160"/>
      <c r="C115" s="33" t="s">
        <v>108</v>
      </c>
      <c r="D115" s="163"/>
      <c r="E115" s="166"/>
      <c r="F115" s="154"/>
      <c r="G115" s="154"/>
      <c r="H115" s="154"/>
      <c r="I115" s="157"/>
      <c r="J115" s="42"/>
      <c r="K115" s="39"/>
    </row>
    <row r="116" spans="1:11" x14ac:dyDescent="0.2">
      <c r="A116" s="151"/>
      <c r="B116" s="160"/>
      <c r="C116" s="33" t="s">
        <v>108</v>
      </c>
      <c r="D116" s="163"/>
      <c r="E116" s="166"/>
      <c r="F116" s="154"/>
      <c r="G116" s="154"/>
      <c r="H116" s="154"/>
      <c r="I116" s="157"/>
      <c r="J116" s="42"/>
      <c r="K116" s="39"/>
    </row>
    <row r="117" spans="1:11" x14ac:dyDescent="0.2">
      <c r="A117" s="151"/>
      <c r="B117" s="160"/>
      <c r="C117" s="33" t="s">
        <v>108</v>
      </c>
      <c r="D117" s="163"/>
      <c r="E117" s="166"/>
      <c r="F117" s="154"/>
      <c r="G117" s="154"/>
      <c r="H117" s="154"/>
      <c r="I117" s="157"/>
      <c r="J117" s="42"/>
      <c r="K117" s="39"/>
    </row>
    <row r="118" spans="1:11" x14ac:dyDescent="0.2">
      <c r="A118" s="152"/>
      <c r="B118" s="161"/>
      <c r="C118" s="33" t="s">
        <v>108</v>
      </c>
      <c r="D118" s="164"/>
      <c r="E118" s="167"/>
      <c r="F118" s="155"/>
      <c r="G118" s="155"/>
      <c r="H118" s="155"/>
      <c r="I118" s="158"/>
      <c r="J118" s="42"/>
      <c r="K118" s="39"/>
    </row>
    <row r="119" spans="1:11" x14ac:dyDescent="0.2">
      <c r="A119" s="150" t="s">
        <v>178</v>
      </c>
      <c r="B119" s="159" t="s">
        <v>107</v>
      </c>
      <c r="C119" s="33" t="s">
        <v>108</v>
      </c>
      <c r="D119" s="162" t="s">
        <v>5</v>
      </c>
      <c r="E119" s="165"/>
      <c r="F119" s="153" t="str">
        <f t="shared" ref="F119" si="13">IFERROR(ROUND(AVERAGE(K119:K123),2),"0")</f>
        <v>0</v>
      </c>
      <c r="G119" s="153">
        <f>ROUND(E119*F119,2)</f>
        <v>0</v>
      </c>
      <c r="H119" s="153">
        <f>ROUND(G119*$D$7,2)</f>
        <v>0</v>
      </c>
      <c r="I119" s="156"/>
      <c r="J119" s="42"/>
      <c r="K119" s="39"/>
    </row>
    <row r="120" spans="1:11" x14ac:dyDescent="0.2">
      <c r="A120" s="151"/>
      <c r="B120" s="160"/>
      <c r="C120" s="33" t="s">
        <v>108</v>
      </c>
      <c r="D120" s="163"/>
      <c r="E120" s="166"/>
      <c r="F120" s="154"/>
      <c r="G120" s="154"/>
      <c r="H120" s="154"/>
      <c r="I120" s="157"/>
      <c r="J120" s="42"/>
      <c r="K120" s="39"/>
    </row>
    <row r="121" spans="1:11" x14ac:dyDescent="0.2">
      <c r="A121" s="151"/>
      <c r="B121" s="160"/>
      <c r="C121" s="33" t="s">
        <v>108</v>
      </c>
      <c r="D121" s="163"/>
      <c r="E121" s="166"/>
      <c r="F121" s="154"/>
      <c r="G121" s="154"/>
      <c r="H121" s="154"/>
      <c r="I121" s="157"/>
      <c r="J121" s="42"/>
      <c r="K121" s="39"/>
    </row>
    <row r="122" spans="1:11" x14ac:dyDescent="0.2">
      <c r="A122" s="151"/>
      <c r="B122" s="160"/>
      <c r="C122" s="33" t="s">
        <v>108</v>
      </c>
      <c r="D122" s="163"/>
      <c r="E122" s="166"/>
      <c r="F122" s="154"/>
      <c r="G122" s="154"/>
      <c r="H122" s="154"/>
      <c r="I122" s="157"/>
      <c r="J122" s="42"/>
      <c r="K122" s="39"/>
    </row>
    <row r="123" spans="1:11" x14ac:dyDescent="0.2">
      <c r="A123" s="152"/>
      <c r="B123" s="161"/>
      <c r="C123" s="33" t="s">
        <v>108</v>
      </c>
      <c r="D123" s="164"/>
      <c r="E123" s="167"/>
      <c r="F123" s="155"/>
      <c r="G123" s="155"/>
      <c r="H123" s="155"/>
      <c r="I123" s="158"/>
      <c r="J123" s="42"/>
      <c r="K123" s="39"/>
    </row>
    <row r="124" spans="1:11" x14ac:dyDescent="0.2">
      <c r="A124" s="150" t="s">
        <v>179</v>
      </c>
      <c r="B124" s="159" t="s">
        <v>107</v>
      </c>
      <c r="C124" s="33" t="s">
        <v>108</v>
      </c>
      <c r="D124" s="162" t="s">
        <v>5</v>
      </c>
      <c r="E124" s="165"/>
      <c r="F124" s="153" t="str">
        <f t="shared" ref="F124" si="14">IFERROR(ROUND(AVERAGE(K124:K128),2),"0")</f>
        <v>0</v>
      </c>
      <c r="G124" s="153">
        <f>ROUND(E124*F124,2)</f>
        <v>0</v>
      </c>
      <c r="H124" s="153">
        <f>ROUND(G124*$D$7,2)</f>
        <v>0</v>
      </c>
      <c r="I124" s="156"/>
      <c r="J124" s="42"/>
      <c r="K124" s="39"/>
    </row>
    <row r="125" spans="1:11" x14ac:dyDescent="0.2">
      <c r="A125" s="151"/>
      <c r="B125" s="160"/>
      <c r="C125" s="33" t="s">
        <v>108</v>
      </c>
      <c r="D125" s="163"/>
      <c r="E125" s="166"/>
      <c r="F125" s="154"/>
      <c r="G125" s="154"/>
      <c r="H125" s="154"/>
      <c r="I125" s="157"/>
      <c r="J125" s="42"/>
      <c r="K125" s="39"/>
    </row>
    <row r="126" spans="1:11" x14ac:dyDescent="0.2">
      <c r="A126" s="151"/>
      <c r="B126" s="160"/>
      <c r="C126" s="33" t="s">
        <v>108</v>
      </c>
      <c r="D126" s="163"/>
      <c r="E126" s="166"/>
      <c r="F126" s="154"/>
      <c r="G126" s="154"/>
      <c r="H126" s="154"/>
      <c r="I126" s="157"/>
      <c r="J126" s="42"/>
      <c r="K126" s="39"/>
    </row>
    <row r="127" spans="1:11" x14ac:dyDescent="0.2">
      <c r="A127" s="151"/>
      <c r="B127" s="160"/>
      <c r="C127" s="33" t="s">
        <v>108</v>
      </c>
      <c r="D127" s="163"/>
      <c r="E127" s="166"/>
      <c r="F127" s="154"/>
      <c r="G127" s="154"/>
      <c r="H127" s="154"/>
      <c r="I127" s="157"/>
      <c r="J127" s="42"/>
      <c r="K127" s="39"/>
    </row>
    <row r="128" spans="1:11" x14ac:dyDescent="0.2">
      <c r="A128" s="152"/>
      <c r="B128" s="161"/>
      <c r="C128" s="33" t="s">
        <v>108</v>
      </c>
      <c r="D128" s="164"/>
      <c r="E128" s="167"/>
      <c r="F128" s="155"/>
      <c r="G128" s="155"/>
      <c r="H128" s="155"/>
      <c r="I128" s="158"/>
      <c r="J128" s="42"/>
      <c r="K128" s="39"/>
    </row>
    <row r="129" spans="1:11" x14ac:dyDescent="0.2">
      <c r="A129" s="150" t="s">
        <v>180</v>
      </c>
      <c r="B129" s="159" t="s">
        <v>107</v>
      </c>
      <c r="C129" s="33" t="s">
        <v>108</v>
      </c>
      <c r="D129" s="162" t="s">
        <v>5</v>
      </c>
      <c r="E129" s="165"/>
      <c r="F129" s="153" t="str">
        <f t="shared" ref="F129" si="15">IFERROR(ROUND(AVERAGE(K129:K133),2),"0")</f>
        <v>0</v>
      </c>
      <c r="G129" s="153">
        <f>ROUND(E129*F129,2)</f>
        <v>0</v>
      </c>
      <c r="H129" s="153">
        <f>ROUND(G129*$D$7,2)</f>
        <v>0</v>
      </c>
      <c r="I129" s="156"/>
      <c r="J129" s="42"/>
      <c r="K129" s="39"/>
    </row>
    <row r="130" spans="1:11" x14ac:dyDescent="0.2">
      <c r="A130" s="151"/>
      <c r="B130" s="160"/>
      <c r="C130" s="33" t="s">
        <v>108</v>
      </c>
      <c r="D130" s="163"/>
      <c r="E130" s="166"/>
      <c r="F130" s="154"/>
      <c r="G130" s="154"/>
      <c r="H130" s="154"/>
      <c r="I130" s="157"/>
      <c r="J130" s="42"/>
      <c r="K130" s="39"/>
    </row>
    <row r="131" spans="1:11" x14ac:dyDescent="0.2">
      <c r="A131" s="151"/>
      <c r="B131" s="160"/>
      <c r="C131" s="33" t="s">
        <v>108</v>
      </c>
      <c r="D131" s="163"/>
      <c r="E131" s="166"/>
      <c r="F131" s="154"/>
      <c r="G131" s="154"/>
      <c r="H131" s="154"/>
      <c r="I131" s="157"/>
      <c r="J131" s="42"/>
      <c r="K131" s="39"/>
    </row>
    <row r="132" spans="1:11" x14ac:dyDescent="0.2">
      <c r="A132" s="151"/>
      <c r="B132" s="160"/>
      <c r="C132" s="33" t="s">
        <v>108</v>
      </c>
      <c r="D132" s="163"/>
      <c r="E132" s="166"/>
      <c r="F132" s="154"/>
      <c r="G132" s="154"/>
      <c r="H132" s="154"/>
      <c r="I132" s="157"/>
      <c r="J132" s="42"/>
      <c r="K132" s="39"/>
    </row>
    <row r="133" spans="1:11" x14ac:dyDescent="0.2">
      <c r="A133" s="152"/>
      <c r="B133" s="161"/>
      <c r="C133" s="33" t="s">
        <v>108</v>
      </c>
      <c r="D133" s="164"/>
      <c r="E133" s="167"/>
      <c r="F133" s="155"/>
      <c r="G133" s="155"/>
      <c r="H133" s="155"/>
      <c r="I133" s="158"/>
      <c r="J133" s="42"/>
      <c r="K133" s="39"/>
    </row>
    <row r="134" spans="1:11" x14ac:dyDescent="0.2">
      <c r="A134" s="150" t="s">
        <v>181</v>
      </c>
      <c r="B134" s="159" t="s">
        <v>107</v>
      </c>
      <c r="C134" s="33" t="s">
        <v>108</v>
      </c>
      <c r="D134" s="162" t="s">
        <v>5</v>
      </c>
      <c r="E134" s="165"/>
      <c r="F134" s="153" t="str">
        <f t="shared" ref="F134" si="16">IFERROR(ROUND(AVERAGE(K134:K138),2),"0")</f>
        <v>0</v>
      </c>
      <c r="G134" s="153">
        <f>ROUND(E134*F134,2)</f>
        <v>0</v>
      </c>
      <c r="H134" s="153">
        <f>ROUND(G134*$D$7,2)</f>
        <v>0</v>
      </c>
      <c r="I134" s="156"/>
      <c r="J134" s="42"/>
      <c r="K134" s="39"/>
    </row>
    <row r="135" spans="1:11" x14ac:dyDescent="0.2">
      <c r="A135" s="151"/>
      <c r="B135" s="160"/>
      <c r="C135" s="33" t="s">
        <v>108</v>
      </c>
      <c r="D135" s="163"/>
      <c r="E135" s="166"/>
      <c r="F135" s="154"/>
      <c r="G135" s="154"/>
      <c r="H135" s="154"/>
      <c r="I135" s="157"/>
      <c r="J135" s="42"/>
      <c r="K135" s="39"/>
    </row>
    <row r="136" spans="1:11" x14ac:dyDescent="0.2">
      <c r="A136" s="151"/>
      <c r="B136" s="160"/>
      <c r="C136" s="33" t="s">
        <v>108</v>
      </c>
      <c r="D136" s="163"/>
      <c r="E136" s="166"/>
      <c r="F136" s="154"/>
      <c r="G136" s="154"/>
      <c r="H136" s="154"/>
      <c r="I136" s="157"/>
      <c r="J136" s="42"/>
      <c r="K136" s="39"/>
    </row>
    <row r="137" spans="1:11" x14ac:dyDescent="0.2">
      <c r="A137" s="151"/>
      <c r="B137" s="160"/>
      <c r="C137" s="33" t="s">
        <v>108</v>
      </c>
      <c r="D137" s="163"/>
      <c r="E137" s="166"/>
      <c r="F137" s="154"/>
      <c r="G137" s="154"/>
      <c r="H137" s="154"/>
      <c r="I137" s="157"/>
      <c r="J137" s="42"/>
      <c r="K137" s="39"/>
    </row>
    <row r="138" spans="1:11" x14ac:dyDescent="0.2">
      <c r="A138" s="152"/>
      <c r="B138" s="161"/>
      <c r="C138" s="33" t="s">
        <v>108</v>
      </c>
      <c r="D138" s="164"/>
      <c r="E138" s="167"/>
      <c r="F138" s="155"/>
      <c r="G138" s="155"/>
      <c r="H138" s="155"/>
      <c r="I138" s="158"/>
      <c r="J138" s="42"/>
      <c r="K138" s="39"/>
    </row>
    <row r="139" spans="1:11" x14ac:dyDescent="0.2">
      <c r="A139" s="150" t="s">
        <v>182</v>
      </c>
      <c r="B139" s="159" t="s">
        <v>107</v>
      </c>
      <c r="C139" s="33" t="s">
        <v>108</v>
      </c>
      <c r="D139" s="162" t="s">
        <v>5</v>
      </c>
      <c r="E139" s="165"/>
      <c r="F139" s="153" t="str">
        <f t="shared" ref="F139" si="17">IFERROR(ROUND(AVERAGE(K139:K143),2),"0")</f>
        <v>0</v>
      </c>
      <c r="G139" s="153">
        <f>ROUND(E139*F139,2)</f>
        <v>0</v>
      </c>
      <c r="H139" s="153">
        <f>ROUND(G139*$D$7,2)</f>
        <v>0</v>
      </c>
      <c r="I139" s="156"/>
      <c r="J139" s="42"/>
      <c r="K139" s="39"/>
    </row>
    <row r="140" spans="1:11" x14ac:dyDescent="0.2">
      <c r="A140" s="151"/>
      <c r="B140" s="160"/>
      <c r="C140" s="33" t="s">
        <v>108</v>
      </c>
      <c r="D140" s="163"/>
      <c r="E140" s="166"/>
      <c r="F140" s="154"/>
      <c r="G140" s="154"/>
      <c r="H140" s="154"/>
      <c r="I140" s="157"/>
      <c r="J140" s="42"/>
      <c r="K140" s="39"/>
    </row>
    <row r="141" spans="1:11" x14ac:dyDescent="0.2">
      <c r="A141" s="151"/>
      <c r="B141" s="160"/>
      <c r="C141" s="33" t="s">
        <v>108</v>
      </c>
      <c r="D141" s="163"/>
      <c r="E141" s="166"/>
      <c r="F141" s="154"/>
      <c r="G141" s="154"/>
      <c r="H141" s="154"/>
      <c r="I141" s="157"/>
      <c r="J141" s="42"/>
      <c r="K141" s="39"/>
    </row>
    <row r="142" spans="1:11" x14ac:dyDescent="0.2">
      <c r="A142" s="151"/>
      <c r="B142" s="160"/>
      <c r="C142" s="33" t="s">
        <v>108</v>
      </c>
      <c r="D142" s="163"/>
      <c r="E142" s="166"/>
      <c r="F142" s="154"/>
      <c r="G142" s="154"/>
      <c r="H142" s="154"/>
      <c r="I142" s="157"/>
      <c r="J142" s="42"/>
      <c r="K142" s="39"/>
    </row>
    <row r="143" spans="1:11" x14ac:dyDescent="0.2">
      <c r="A143" s="152"/>
      <c r="B143" s="161"/>
      <c r="C143" s="33" t="s">
        <v>108</v>
      </c>
      <c r="D143" s="164"/>
      <c r="E143" s="167"/>
      <c r="F143" s="155"/>
      <c r="G143" s="155"/>
      <c r="H143" s="155"/>
      <c r="I143" s="158"/>
      <c r="J143" s="42"/>
      <c r="K143" s="39"/>
    </row>
    <row r="144" spans="1:11" x14ac:dyDescent="0.2">
      <c r="A144" s="150" t="s">
        <v>183</v>
      </c>
      <c r="B144" s="159" t="s">
        <v>107</v>
      </c>
      <c r="C144" s="33" t="s">
        <v>108</v>
      </c>
      <c r="D144" s="162" t="s">
        <v>5</v>
      </c>
      <c r="E144" s="165"/>
      <c r="F144" s="153" t="str">
        <f t="shared" ref="F144" si="18">IFERROR(ROUND(AVERAGE(K144:K148),2),"0")</f>
        <v>0</v>
      </c>
      <c r="G144" s="153">
        <f>ROUND(E144*F144,2)</f>
        <v>0</v>
      </c>
      <c r="H144" s="153">
        <f>ROUND(G144*$D$7,2)</f>
        <v>0</v>
      </c>
      <c r="I144" s="156"/>
      <c r="J144" s="42"/>
      <c r="K144" s="39"/>
    </row>
    <row r="145" spans="1:11" x14ac:dyDescent="0.2">
      <c r="A145" s="151"/>
      <c r="B145" s="160"/>
      <c r="C145" s="33" t="s">
        <v>108</v>
      </c>
      <c r="D145" s="163"/>
      <c r="E145" s="166"/>
      <c r="F145" s="154"/>
      <c r="G145" s="154"/>
      <c r="H145" s="154"/>
      <c r="I145" s="157"/>
      <c r="J145" s="42"/>
      <c r="K145" s="39"/>
    </row>
    <row r="146" spans="1:11" x14ac:dyDescent="0.2">
      <c r="A146" s="151"/>
      <c r="B146" s="160"/>
      <c r="C146" s="33" t="s">
        <v>108</v>
      </c>
      <c r="D146" s="163"/>
      <c r="E146" s="166"/>
      <c r="F146" s="154"/>
      <c r="G146" s="154"/>
      <c r="H146" s="154"/>
      <c r="I146" s="157"/>
      <c r="J146" s="42"/>
      <c r="K146" s="39"/>
    </row>
    <row r="147" spans="1:11" x14ac:dyDescent="0.2">
      <c r="A147" s="151"/>
      <c r="B147" s="160"/>
      <c r="C147" s="33" t="s">
        <v>108</v>
      </c>
      <c r="D147" s="163"/>
      <c r="E147" s="166"/>
      <c r="F147" s="154"/>
      <c r="G147" s="154"/>
      <c r="H147" s="154"/>
      <c r="I147" s="157"/>
      <c r="J147" s="42"/>
      <c r="K147" s="39"/>
    </row>
    <row r="148" spans="1:11" x14ac:dyDescent="0.2">
      <c r="A148" s="152"/>
      <c r="B148" s="161"/>
      <c r="C148" s="33" t="s">
        <v>108</v>
      </c>
      <c r="D148" s="164"/>
      <c r="E148" s="167"/>
      <c r="F148" s="155"/>
      <c r="G148" s="155"/>
      <c r="H148" s="155"/>
      <c r="I148" s="158"/>
      <c r="J148" s="42"/>
      <c r="K148" s="39"/>
    </row>
    <row r="149" spans="1:11" x14ac:dyDescent="0.2">
      <c r="A149" s="150" t="s">
        <v>184</v>
      </c>
      <c r="B149" s="159" t="s">
        <v>107</v>
      </c>
      <c r="C149" s="33" t="s">
        <v>108</v>
      </c>
      <c r="D149" s="162" t="s">
        <v>5</v>
      </c>
      <c r="E149" s="165"/>
      <c r="F149" s="153" t="str">
        <f t="shared" ref="F149" si="19">IFERROR(ROUND(AVERAGE(K149:K153),2),"0")</f>
        <v>0</v>
      </c>
      <c r="G149" s="153">
        <f>ROUND(E149*F149,2)</f>
        <v>0</v>
      </c>
      <c r="H149" s="153">
        <f>ROUND(G149*$D$7,2)</f>
        <v>0</v>
      </c>
      <c r="I149" s="156"/>
      <c r="J149" s="42"/>
      <c r="K149" s="39"/>
    </row>
    <row r="150" spans="1:11" x14ac:dyDescent="0.2">
      <c r="A150" s="151"/>
      <c r="B150" s="160"/>
      <c r="C150" s="33" t="s">
        <v>108</v>
      </c>
      <c r="D150" s="163"/>
      <c r="E150" s="166"/>
      <c r="F150" s="154"/>
      <c r="G150" s="154"/>
      <c r="H150" s="154"/>
      <c r="I150" s="157"/>
      <c r="J150" s="42"/>
      <c r="K150" s="39"/>
    </row>
    <row r="151" spans="1:11" x14ac:dyDescent="0.2">
      <c r="A151" s="151"/>
      <c r="B151" s="160"/>
      <c r="C151" s="33" t="s">
        <v>108</v>
      </c>
      <c r="D151" s="163"/>
      <c r="E151" s="166"/>
      <c r="F151" s="154"/>
      <c r="G151" s="154"/>
      <c r="H151" s="154"/>
      <c r="I151" s="157"/>
      <c r="J151" s="42"/>
      <c r="K151" s="39"/>
    </row>
    <row r="152" spans="1:11" x14ac:dyDescent="0.2">
      <c r="A152" s="151"/>
      <c r="B152" s="160"/>
      <c r="C152" s="33" t="s">
        <v>108</v>
      </c>
      <c r="D152" s="163"/>
      <c r="E152" s="166"/>
      <c r="F152" s="154"/>
      <c r="G152" s="154"/>
      <c r="H152" s="154"/>
      <c r="I152" s="157"/>
      <c r="J152" s="42"/>
      <c r="K152" s="39"/>
    </row>
    <row r="153" spans="1:11" x14ac:dyDescent="0.2">
      <c r="A153" s="152"/>
      <c r="B153" s="161"/>
      <c r="C153" s="33" t="s">
        <v>108</v>
      </c>
      <c r="D153" s="164"/>
      <c r="E153" s="167"/>
      <c r="F153" s="155"/>
      <c r="G153" s="155"/>
      <c r="H153" s="155"/>
      <c r="I153" s="158"/>
      <c r="J153" s="42"/>
      <c r="K153" s="39"/>
    </row>
    <row r="154" spans="1:11" x14ac:dyDescent="0.2">
      <c r="A154" s="150" t="s">
        <v>185</v>
      </c>
      <c r="B154" s="159" t="s">
        <v>107</v>
      </c>
      <c r="C154" s="33" t="s">
        <v>108</v>
      </c>
      <c r="D154" s="162" t="s">
        <v>5</v>
      </c>
      <c r="E154" s="165"/>
      <c r="F154" s="153" t="str">
        <f t="shared" ref="F154" si="20">IFERROR(ROUND(AVERAGE(K154:K158),2),"0")</f>
        <v>0</v>
      </c>
      <c r="G154" s="153">
        <f>ROUND(E154*F154,2)</f>
        <v>0</v>
      </c>
      <c r="H154" s="153">
        <f>ROUND(G154*$D$7,2)</f>
        <v>0</v>
      </c>
      <c r="I154" s="156"/>
      <c r="J154" s="42"/>
      <c r="K154" s="39"/>
    </row>
    <row r="155" spans="1:11" x14ac:dyDescent="0.2">
      <c r="A155" s="151"/>
      <c r="B155" s="160"/>
      <c r="C155" s="33" t="s">
        <v>108</v>
      </c>
      <c r="D155" s="163"/>
      <c r="E155" s="166"/>
      <c r="F155" s="154"/>
      <c r="G155" s="154"/>
      <c r="H155" s="154"/>
      <c r="I155" s="157"/>
      <c r="J155" s="42"/>
      <c r="K155" s="39"/>
    </row>
    <row r="156" spans="1:11" x14ac:dyDescent="0.2">
      <c r="A156" s="151"/>
      <c r="B156" s="160"/>
      <c r="C156" s="33" t="s">
        <v>108</v>
      </c>
      <c r="D156" s="163"/>
      <c r="E156" s="166"/>
      <c r="F156" s="154"/>
      <c r="G156" s="154"/>
      <c r="H156" s="154"/>
      <c r="I156" s="157"/>
      <c r="J156" s="42"/>
      <c r="K156" s="39"/>
    </row>
    <row r="157" spans="1:11" x14ac:dyDescent="0.2">
      <c r="A157" s="151"/>
      <c r="B157" s="160"/>
      <c r="C157" s="33" t="s">
        <v>108</v>
      </c>
      <c r="D157" s="163"/>
      <c r="E157" s="166"/>
      <c r="F157" s="154"/>
      <c r="G157" s="154"/>
      <c r="H157" s="154"/>
      <c r="I157" s="157"/>
      <c r="J157" s="42"/>
      <c r="K157" s="39"/>
    </row>
    <row r="158" spans="1:11" x14ac:dyDescent="0.2">
      <c r="A158" s="152"/>
      <c r="B158" s="161"/>
      <c r="C158" s="33" t="s">
        <v>108</v>
      </c>
      <c r="D158" s="164"/>
      <c r="E158" s="167"/>
      <c r="F158" s="155"/>
      <c r="G158" s="155"/>
      <c r="H158" s="155"/>
      <c r="I158" s="158"/>
      <c r="J158" s="42"/>
      <c r="K158" s="39"/>
    </row>
    <row r="159" spans="1:11" x14ac:dyDescent="0.2">
      <c r="A159" s="150" t="s">
        <v>186</v>
      </c>
      <c r="B159" s="159" t="s">
        <v>107</v>
      </c>
      <c r="C159" s="33" t="s">
        <v>108</v>
      </c>
      <c r="D159" s="162" t="s">
        <v>5</v>
      </c>
      <c r="E159" s="165"/>
      <c r="F159" s="153" t="str">
        <f t="shared" ref="F159" si="21">IFERROR(ROUND(AVERAGE(K159:K163),2),"0")</f>
        <v>0</v>
      </c>
      <c r="G159" s="153">
        <f>ROUND(E159*F159,2)</f>
        <v>0</v>
      </c>
      <c r="H159" s="153">
        <f>ROUND(G159*$D$7,2)</f>
        <v>0</v>
      </c>
      <c r="I159" s="156"/>
      <c r="J159" s="42"/>
      <c r="K159" s="39"/>
    </row>
    <row r="160" spans="1:11" x14ac:dyDescent="0.2">
      <c r="A160" s="151"/>
      <c r="B160" s="160"/>
      <c r="C160" s="33" t="s">
        <v>108</v>
      </c>
      <c r="D160" s="163"/>
      <c r="E160" s="166"/>
      <c r="F160" s="154"/>
      <c r="G160" s="154"/>
      <c r="H160" s="154"/>
      <c r="I160" s="157"/>
      <c r="J160" s="42"/>
      <c r="K160" s="39"/>
    </row>
    <row r="161" spans="1:11" x14ac:dyDescent="0.2">
      <c r="A161" s="151"/>
      <c r="B161" s="160"/>
      <c r="C161" s="33" t="s">
        <v>108</v>
      </c>
      <c r="D161" s="163"/>
      <c r="E161" s="166"/>
      <c r="F161" s="154"/>
      <c r="G161" s="154"/>
      <c r="H161" s="154"/>
      <c r="I161" s="157"/>
      <c r="J161" s="42"/>
      <c r="K161" s="39"/>
    </row>
    <row r="162" spans="1:11" x14ac:dyDescent="0.2">
      <c r="A162" s="151"/>
      <c r="B162" s="160"/>
      <c r="C162" s="33" t="s">
        <v>108</v>
      </c>
      <c r="D162" s="163"/>
      <c r="E162" s="166"/>
      <c r="F162" s="154"/>
      <c r="G162" s="154"/>
      <c r="H162" s="154"/>
      <c r="I162" s="157"/>
      <c r="J162" s="42"/>
      <c r="K162" s="39"/>
    </row>
    <row r="163" spans="1:11" x14ac:dyDescent="0.2">
      <c r="A163" s="152"/>
      <c r="B163" s="161"/>
      <c r="C163" s="33" t="s">
        <v>108</v>
      </c>
      <c r="D163" s="164"/>
      <c r="E163" s="167"/>
      <c r="F163" s="155"/>
      <c r="G163" s="155"/>
      <c r="H163" s="155"/>
      <c r="I163" s="158"/>
      <c r="J163" s="42"/>
      <c r="K163" s="39"/>
    </row>
    <row r="164" spans="1:11" ht="12.75" customHeight="1" x14ac:dyDescent="0.2">
      <c r="A164" s="34" t="s">
        <v>93</v>
      </c>
      <c r="B164" s="174" t="s">
        <v>80</v>
      </c>
      <c r="C164" s="175"/>
      <c r="D164" s="175"/>
      <c r="E164" s="175"/>
      <c r="F164" s="176"/>
      <c r="G164" s="97">
        <f>SUM(G165,G172,G179,G186,G193,G200,G207,G214,G221,G228)</f>
        <v>0</v>
      </c>
      <c r="H164" s="97">
        <f>SUM(H165,H172,H179,H186,H193,H200,H207,H214,H221,H228)</f>
        <v>0</v>
      </c>
      <c r="I164" s="41"/>
      <c r="J164" s="28"/>
    </row>
    <row r="165" spans="1:11" ht="12.75" customHeight="1" x14ac:dyDescent="0.2">
      <c r="A165" s="168" t="s">
        <v>94</v>
      </c>
      <c r="B165" s="171" t="s">
        <v>144</v>
      </c>
      <c r="C165" s="103" t="s">
        <v>145</v>
      </c>
      <c r="D165" s="105"/>
      <c r="E165" s="106"/>
      <c r="F165" s="100"/>
      <c r="G165" s="98">
        <f>SUM(G166:G171)</f>
        <v>0</v>
      </c>
      <c r="H165" s="98">
        <f>ROUND(G165*$D$7,2)</f>
        <v>0</v>
      </c>
      <c r="I165" s="171"/>
    </row>
    <row r="166" spans="1:11" x14ac:dyDescent="0.2">
      <c r="A166" s="169"/>
      <c r="B166" s="172"/>
      <c r="C166" s="104" t="s">
        <v>146</v>
      </c>
      <c r="D166" s="43"/>
      <c r="E166" s="44"/>
      <c r="F166" s="39"/>
      <c r="G166" s="100">
        <f t="shared" ref="G166:G171" si="22">ROUND(E166*F166,2)</f>
        <v>0</v>
      </c>
      <c r="H166" s="45"/>
      <c r="I166" s="172"/>
    </row>
    <row r="167" spans="1:11" ht="13.5" customHeight="1" x14ac:dyDescent="0.2">
      <c r="A167" s="169"/>
      <c r="B167" s="172"/>
      <c r="C167" s="104" t="s">
        <v>147</v>
      </c>
      <c r="D167" s="43"/>
      <c r="E167" s="44"/>
      <c r="F167" s="39"/>
      <c r="G167" s="100">
        <f t="shared" si="22"/>
        <v>0</v>
      </c>
      <c r="H167" s="45"/>
      <c r="I167" s="172"/>
    </row>
    <row r="168" spans="1:11" x14ac:dyDescent="0.2">
      <c r="A168" s="169"/>
      <c r="B168" s="172"/>
      <c r="C168" s="104" t="s">
        <v>148</v>
      </c>
      <c r="D168" s="43"/>
      <c r="E168" s="44"/>
      <c r="F168" s="39"/>
      <c r="G168" s="100">
        <f t="shared" si="22"/>
        <v>0</v>
      </c>
      <c r="H168" s="45"/>
      <c r="I168" s="172"/>
    </row>
    <row r="169" spans="1:11" x14ac:dyDescent="0.2">
      <c r="A169" s="169"/>
      <c r="B169" s="172"/>
      <c r="C169" s="104" t="s">
        <v>149</v>
      </c>
      <c r="D169" s="43"/>
      <c r="E169" s="44"/>
      <c r="F169" s="39"/>
      <c r="G169" s="100">
        <f t="shared" si="22"/>
        <v>0</v>
      </c>
      <c r="H169" s="45"/>
      <c r="I169" s="172"/>
    </row>
    <row r="170" spans="1:11" x14ac:dyDescent="0.2">
      <c r="A170" s="169"/>
      <c r="B170" s="172"/>
      <c r="C170" s="45" t="s">
        <v>150</v>
      </c>
      <c r="D170" s="43"/>
      <c r="E170" s="44"/>
      <c r="F170" s="39"/>
      <c r="G170" s="100">
        <f t="shared" si="22"/>
        <v>0</v>
      </c>
      <c r="H170" s="45"/>
      <c r="I170" s="172"/>
    </row>
    <row r="171" spans="1:11" x14ac:dyDescent="0.2">
      <c r="A171" s="170"/>
      <c r="B171" s="173"/>
      <c r="C171" s="45" t="s">
        <v>150</v>
      </c>
      <c r="D171" s="43"/>
      <c r="E171" s="44"/>
      <c r="F171" s="39"/>
      <c r="G171" s="100">
        <f t="shared" si="22"/>
        <v>0</v>
      </c>
      <c r="H171" s="45"/>
      <c r="I171" s="173"/>
    </row>
    <row r="172" spans="1:11" ht="12.75" customHeight="1" x14ac:dyDescent="0.2">
      <c r="A172" s="168" t="s">
        <v>95</v>
      </c>
      <c r="B172" s="171" t="s">
        <v>144</v>
      </c>
      <c r="C172" s="103" t="s">
        <v>145</v>
      </c>
      <c r="D172" s="105"/>
      <c r="E172" s="106"/>
      <c r="F172" s="100"/>
      <c r="G172" s="98">
        <f>SUM(G173:G178)</f>
        <v>0</v>
      </c>
      <c r="H172" s="98">
        <f>ROUND(G172*$D$7,2)</f>
        <v>0</v>
      </c>
      <c r="I172" s="171"/>
    </row>
    <row r="173" spans="1:11" x14ac:dyDescent="0.2">
      <c r="A173" s="169"/>
      <c r="B173" s="172"/>
      <c r="C173" s="104" t="s">
        <v>146</v>
      </c>
      <c r="D173" s="43"/>
      <c r="E173" s="44"/>
      <c r="F173" s="39"/>
      <c r="G173" s="100">
        <f t="shared" ref="G173:G178" si="23">ROUND(E173*F173,2)</f>
        <v>0</v>
      </c>
      <c r="H173" s="45"/>
      <c r="I173" s="172"/>
    </row>
    <row r="174" spans="1:11" x14ac:dyDescent="0.2">
      <c r="A174" s="169"/>
      <c r="B174" s="172"/>
      <c r="C174" s="104" t="s">
        <v>147</v>
      </c>
      <c r="D174" s="43"/>
      <c r="E174" s="44"/>
      <c r="F174" s="39"/>
      <c r="G174" s="100">
        <f t="shared" si="23"/>
        <v>0</v>
      </c>
      <c r="H174" s="45"/>
      <c r="I174" s="172"/>
    </row>
    <row r="175" spans="1:11" x14ac:dyDescent="0.2">
      <c r="A175" s="169"/>
      <c r="B175" s="172"/>
      <c r="C175" s="104" t="s">
        <v>148</v>
      </c>
      <c r="D175" s="43"/>
      <c r="E175" s="44"/>
      <c r="F175" s="39"/>
      <c r="G175" s="100">
        <f t="shared" si="23"/>
        <v>0</v>
      </c>
      <c r="H175" s="45"/>
      <c r="I175" s="172"/>
    </row>
    <row r="176" spans="1:11" x14ac:dyDescent="0.2">
      <c r="A176" s="169"/>
      <c r="B176" s="172"/>
      <c r="C176" s="104" t="s">
        <v>149</v>
      </c>
      <c r="D176" s="43"/>
      <c r="E176" s="44"/>
      <c r="F176" s="39"/>
      <c r="G176" s="100">
        <f t="shared" si="23"/>
        <v>0</v>
      </c>
      <c r="H176" s="45"/>
      <c r="I176" s="172"/>
    </row>
    <row r="177" spans="1:9" x14ac:dyDescent="0.2">
      <c r="A177" s="169"/>
      <c r="B177" s="172"/>
      <c r="C177" s="45" t="s">
        <v>150</v>
      </c>
      <c r="D177" s="43"/>
      <c r="E177" s="44"/>
      <c r="F177" s="39"/>
      <c r="G177" s="100">
        <f t="shared" si="23"/>
        <v>0</v>
      </c>
      <c r="H177" s="45"/>
      <c r="I177" s="172"/>
    </row>
    <row r="178" spans="1:9" x14ac:dyDescent="0.2">
      <c r="A178" s="170"/>
      <c r="B178" s="173"/>
      <c r="C178" s="45" t="s">
        <v>150</v>
      </c>
      <c r="D178" s="43"/>
      <c r="E178" s="44"/>
      <c r="F178" s="39"/>
      <c r="G178" s="100">
        <f t="shared" si="23"/>
        <v>0</v>
      </c>
      <c r="H178" s="45"/>
      <c r="I178" s="173"/>
    </row>
    <row r="179" spans="1:9" ht="12.75" customHeight="1" x14ac:dyDescent="0.2">
      <c r="A179" s="168" t="s">
        <v>96</v>
      </c>
      <c r="B179" s="171" t="s">
        <v>144</v>
      </c>
      <c r="C179" s="103" t="s">
        <v>145</v>
      </c>
      <c r="D179" s="105"/>
      <c r="E179" s="106"/>
      <c r="F179" s="100"/>
      <c r="G179" s="98">
        <f>SUM(G180:G185)</f>
        <v>0</v>
      </c>
      <c r="H179" s="98">
        <f>ROUND(G179*$D$7,2)</f>
        <v>0</v>
      </c>
      <c r="I179" s="171"/>
    </row>
    <row r="180" spans="1:9" x14ac:dyDescent="0.2">
      <c r="A180" s="169"/>
      <c r="B180" s="172"/>
      <c r="C180" s="104" t="s">
        <v>146</v>
      </c>
      <c r="D180" s="43"/>
      <c r="E180" s="44"/>
      <c r="F180" s="39"/>
      <c r="G180" s="100">
        <f t="shared" ref="G180:G185" si="24">ROUND(E180*F180,2)</f>
        <v>0</v>
      </c>
      <c r="H180" s="45"/>
      <c r="I180" s="172"/>
    </row>
    <row r="181" spans="1:9" x14ac:dyDescent="0.2">
      <c r="A181" s="169"/>
      <c r="B181" s="172"/>
      <c r="C181" s="104" t="s">
        <v>147</v>
      </c>
      <c r="D181" s="43"/>
      <c r="E181" s="44"/>
      <c r="F181" s="39"/>
      <c r="G181" s="100">
        <f t="shared" si="24"/>
        <v>0</v>
      </c>
      <c r="H181" s="45"/>
      <c r="I181" s="172"/>
    </row>
    <row r="182" spans="1:9" x14ac:dyDescent="0.2">
      <c r="A182" s="169"/>
      <c r="B182" s="172"/>
      <c r="C182" s="104" t="s">
        <v>148</v>
      </c>
      <c r="D182" s="43"/>
      <c r="E182" s="44"/>
      <c r="F182" s="39"/>
      <c r="G182" s="100">
        <f t="shared" si="24"/>
        <v>0</v>
      </c>
      <c r="H182" s="45"/>
      <c r="I182" s="172"/>
    </row>
    <row r="183" spans="1:9" x14ac:dyDescent="0.2">
      <c r="A183" s="169"/>
      <c r="B183" s="172"/>
      <c r="C183" s="104" t="s">
        <v>149</v>
      </c>
      <c r="D183" s="43"/>
      <c r="E183" s="44"/>
      <c r="F183" s="39"/>
      <c r="G183" s="100">
        <f t="shared" si="24"/>
        <v>0</v>
      </c>
      <c r="H183" s="45"/>
      <c r="I183" s="172"/>
    </row>
    <row r="184" spans="1:9" x14ac:dyDescent="0.2">
      <c r="A184" s="169"/>
      <c r="B184" s="172"/>
      <c r="C184" s="45" t="s">
        <v>150</v>
      </c>
      <c r="D184" s="43"/>
      <c r="E184" s="44"/>
      <c r="F184" s="39"/>
      <c r="G184" s="100">
        <f t="shared" si="24"/>
        <v>0</v>
      </c>
      <c r="H184" s="45"/>
      <c r="I184" s="172"/>
    </row>
    <row r="185" spans="1:9" x14ac:dyDescent="0.2">
      <c r="A185" s="170"/>
      <c r="B185" s="173"/>
      <c r="C185" s="45" t="s">
        <v>150</v>
      </c>
      <c r="D185" s="43"/>
      <c r="E185" s="44"/>
      <c r="F185" s="39"/>
      <c r="G185" s="100">
        <f t="shared" si="24"/>
        <v>0</v>
      </c>
      <c r="H185" s="45"/>
      <c r="I185" s="173"/>
    </row>
    <row r="186" spans="1:9" ht="12.75" customHeight="1" x14ac:dyDescent="0.2">
      <c r="A186" s="168" t="s">
        <v>97</v>
      </c>
      <c r="B186" s="171" t="s">
        <v>144</v>
      </c>
      <c r="C186" s="103" t="s">
        <v>145</v>
      </c>
      <c r="D186" s="105"/>
      <c r="E186" s="106"/>
      <c r="F186" s="100"/>
      <c r="G186" s="98">
        <f>SUM(G187:G192)</f>
        <v>0</v>
      </c>
      <c r="H186" s="98">
        <f>ROUND(G186*$D$7,2)</f>
        <v>0</v>
      </c>
      <c r="I186" s="171"/>
    </row>
    <row r="187" spans="1:9" ht="12.75" customHeight="1" x14ac:dyDescent="0.2">
      <c r="A187" s="169"/>
      <c r="B187" s="172"/>
      <c r="C187" s="104" t="s">
        <v>146</v>
      </c>
      <c r="D187" s="43"/>
      <c r="E187" s="44"/>
      <c r="F187" s="39"/>
      <c r="G187" s="100">
        <f t="shared" ref="G187:G192" si="25">ROUND(E187*F187,2)</f>
        <v>0</v>
      </c>
      <c r="H187" s="45"/>
      <c r="I187" s="172"/>
    </row>
    <row r="188" spans="1:9" ht="12.75" customHeight="1" x14ac:dyDescent="0.2">
      <c r="A188" s="169"/>
      <c r="B188" s="172"/>
      <c r="C188" s="104" t="s">
        <v>147</v>
      </c>
      <c r="D188" s="43"/>
      <c r="E188" s="44"/>
      <c r="F188" s="39"/>
      <c r="G188" s="100">
        <f t="shared" si="25"/>
        <v>0</v>
      </c>
      <c r="H188" s="45"/>
      <c r="I188" s="172"/>
    </row>
    <row r="189" spans="1:9" ht="12.75" customHeight="1" x14ac:dyDescent="0.2">
      <c r="A189" s="169"/>
      <c r="B189" s="172"/>
      <c r="C189" s="104" t="s">
        <v>148</v>
      </c>
      <c r="D189" s="43"/>
      <c r="E189" s="44"/>
      <c r="F189" s="39"/>
      <c r="G189" s="100">
        <f t="shared" si="25"/>
        <v>0</v>
      </c>
      <c r="H189" s="45"/>
      <c r="I189" s="172"/>
    </row>
    <row r="190" spans="1:9" ht="12.75" customHeight="1" x14ac:dyDescent="0.2">
      <c r="A190" s="169"/>
      <c r="B190" s="172"/>
      <c r="C190" s="104" t="s">
        <v>149</v>
      </c>
      <c r="D190" s="43"/>
      <c r="E190" s="44"/>
      <c r="F190" s="39"/>
      <c r="G190" s="100">
        <f t="shared" si="25"/>
        <v>0</v>
      </c>
      <c r="H190" s="45"/>
      <c r="I190" s="172"/>
    </row>
    <row r="191" spans="1:9" ht="12.75" customHeight="1" x14ac:dyDescent="0.2">
      <c r="A191" s="169"/>
      <c r="B191" s="172"/>
      <c r="C191" s="45" t="s">
        <v>150</v>
      </c>
      <c r="D191" s="43"/>
      <c r="E191" s="44"/>
      <c r="F191" s="39"/>
      <c r="G191" s="100">
        <f t="shared" si="25"/>
        <v>0</v>
      </c>
      <c r="H191" s="45"/>
      <c r="I191" s="172"/>
    </row>
    <row r="192" spans="1:9" ht="12.75" customHeight="1" x14ac:dyDescent="0.2">
      <c r="A192" s="170"/>
      <c r="B192" s="173"/>
      <c r="C192" s="45" t="s">
        <v>150</v>
      </c>
      <c r="D192" s="43"/>
      <c r="E192" s="44"/>
      <c r="F192" s="39"/>
      <c r="G192" s="100">
        <f t="shared" si="25"/>
        <v>0</v>
      </c>
      <c r="H192" s="45"/>
      <c r="I192" s="173"/>
    </row>
    <row r="193" spans="1:9" ht="12.75" customHeight="1" x14ac:dyDescent="0.2">
      <c r="A193" s="168" t="s">
        <v>98</v>
      </c>
      <c r="B193" s="171" t="s">
        <v>144</v>
      </c>
      <c r="C193" s="103" t="s">
        <v>145</v>
      </c>
      <c r="D193" s="105"/>
      <c r="E193" s="106"/>
      <c r="F193" s="100"/>
      <c r="G193" s="98">
        <f>SUM(G194:G199)</f>
        <v>0</v>
      </c>
      <c r="H193" s="98">
        <f>ROUND(G193*$D$7,2)</f>
        <v>0</v>
      </c>
      <c r="I193" s="171"/>
    </row>
    <row r="194" spans="1:9" ht="12.75" customHeight="1" x14ac:dyDescent="0.2">
      <c r="A194" s="169"/>
      <c r="B194" s="172"/>
      <c r="C194" s="104" t="s">
        <v>146</v>
      </c>
      <c r="D194" s="43"/>
      <c r="E194" s="44"/>
      <c r="F194" s="39"/>
      <c r="G194" s="100">
        <f t="shared" ref="G194:G199" si="26">ROUND(E194*F194,2)</f>
        <v>0</v>
      </c>
      <c r="H194" s="45"/>
      <c r="I194" s="172"/>
    </row>
    <row r="195" spans="1:9" ht="12.75" customHeight="1" x14ac:dyDescent="0.2">
      <c r="A195" s="169"/>
      <c r="B195" s="172"/>
      <c r="C195" s="104" t="s">
        <v>147</v>
      </c>
      <c r="D195" s="43"/>
      <c r="E195" s="44"/>
      <c r="F195" s="39"/>
      <c r="G195" s="100">
        <f t="shared" si="26"/>
        <v>0</v>
      </c>
      <c r="H195" s="45"/>
      <c r="I195" s="172"/>
    </row>
    <row r="196" spans="1:9" ht="12.75" customHeight="1" x14ac:dyDescent="0.2">
      <c r="A196" s="169"/>
      <c r="B196" s="172"/>
      <c r="C196" s="104" t="s">
        <v>148</v>
      </c>
      <c r="D196" s="43"/>
      <c r="E196" s="44"/>
      <c r="F196" s="39"/>
      <c r="G196" s="100">
        <f t="shared" si="26"/>
        <v>0</v>
      </c>
      <c r="H196" s="45"/>
      <c r="I196" s="172"/>
    </row>
    <row r="197" spans="1:9" ht="12.75" customHeight="1" x14ac:dyDescent="0.2">
      <c r="A197" s="169"/>
      <c r="B197" s="172"/>
      <c r="C197" s="104" t="s">
        <v>149</v>
      </c>
      <c r="D197" s="43"/>
      <c r="E197" s="44"/>
      <c r="F197" s="39"/>
      <c r="G197" s="100">
        <f t="shared" si="26"/>
        <v>0</v>
      </c>
      <c r="H197" s="45"/>
      <c r="I197" s="172"/>
    </row>
    <row r="198" spans="1:9" ht="12.75" customHeight="1" x14ac:dyDescent="0.2">
      <c r="A198" s="169"/>
      <c r="B198" s="172"/>
      <c r="C198" s="45" t="s">
        <v>150</v>
      </c>
      <c r="D198" s="43"/>
      <c r="E198" s="44"/>
      <c r="F198" s="39"/>
      <c r="G198" s="100">
        <f t="shared" si="26"/>
        <v>0</v>
      </c>
      <c r="H198" s="45"/>
      <c r="I198" s="172"/>
    </row>
    <row r="199" spans="1:9" ht="12.75" customHeight="1" x14ac:dyDescent="0.2">
      <c r="A199" s="170"/>
      <c r="B199" s="173"/>
      <c r="C199" s="45" t="s">
        <v>150</v>
      </c>
      <c r="D199" s="43"/>
      <c r="E199" s="44"/>
      <c r="F199" s="39"/>
      <c r="G199" s="100">
        <f t="shared" si="26"/>
        <v>0</v>
      </c>
      <c r="H199" s="45"/>
      <c r="I199" s="173"/>
    </row>
    <row r="200" spans="1:9" ht="12.75" customHeight="1" x14ac:dyDescent="0.2">
      <c r="A200" s="168" t="s">
        <v>200</v>
      </c>
      <c r="B200" s="171" t="s">
        <v>144</v>
      </c>
      <c r="C200" s="103" t="s">
        <v>145</v>
      </c>
      <c r="D200" s="105"/>
      <c r="E200" s="106"/>
      <c r="F200" s="100"/>
      <c r="G200" s="98">
        <f>SUM(G201:G206)</f>
        <v>0</v>
      </c>
      <c r="H200" s="98">
        <f>ROUND(G200*$D$7,2)</f>
        <v>0</v>
      </c>
      <c r="I200" s="171"/>
    </row>
    <row r="201" spans="1:9" ht="12.75" customHeight="1" x14ac:dyDescent="0.2">
      <c r="A201" s="169"/>
      <c r="B201" s="172"/>
      <c r="C201" s="104" t="s">
        <v>146</v>
      </c>
      <c r="D201" s="43"/>
      <c r="E201" s="44"/>
      <c r="F201" s="39"/>
      <c r="G201" s="100">
        <f t="shared" ref="G201:G206" si="27">ROUND(E201*F201,2)</f>
        <v>0</v>
      </c>
      <c r="H201" s="45"/>
      <c r="I201" s="172"/>
    </row>
    <row r="202" spans="1:9" ht="12.75" customHeight="1" x14ac:dyDescent="0.2">
      <c r="A202" s="169"/>
      <c r="B202" s="172"/>
      <c r="C202" s="104" t="s">
        <v>147</v>
      </c>
      <c r="D202" s="43"/>
      <c r="E202" s="44"/>
      <c r="F202" s="39"/>
      <c r="G202" s="100">
        <f t="shared" si="27"/>
        <v>0</v>
      </c>
      <c r="H202" s="45"/>
      <c r="I202" s="172"/>
    </row>
    <row r="203" spans="1:9" ht="12.75" customHeight="1" x14ac:dyDescent="0.2">
      <c r="A203" s="169"/>
      <c r="B203" s="172"/>
      <c r="C203" s="104" t="s">
        <v>148</v>
      </c>
      <c r="D203" s="43"/>
      <c r="E203" s="44"/>
      <c r="F203" s="39"/>
      <c r="G203" s="100">
        <f t="shared" si="27"/>
        <v>0</v>
      </c>
      <c r="H203" s="45"/>
      <c r="I203" s="172"/>
    </row>
    <row r="204" spans="1:9" ht="12.75" customHeight="1" x14ac:dyDescent="0.2">
      <c r="A204" s="169"/>
      <c r="B204" s="172"/>
      <c r="C204" s="104" t="s">
        <v>149</v>
      </c>
      <c r="D204" s="43"/>
      <c r="E204" s="44"/>
      <c r="F204" s="39"/>
      <c r="G204" s="100">
        <f t="shared" si="27"/>
        <v>0</v>
      </c>
      <c r="H204" s="45"/>
      <c r="I204" s="172"/>
    </row>
    <row r="205" spans="1:9" ht="12.75" customHeight="1" x14ac:dyDescent="0.2">
      <c r="A205" s="169"/>
      <c r="B205" s="172"/>
      <c r="C205" s="45" t="s">
        <v>150</v>
      </c>
      <c r="D205" s="43"/>
      <c r="E205" s="44"/>
      <c r="F205" s="39"/>
      <c r="G205" s="100">
        <f t="shared" si="27"/>
        <v>0</v>
      </c>
      <c r="H205" s="45"/>
      <c r="I205" s="172"/>
    </row>
    <row r="206" spans="1:9" ht="12.75" customHeight="1" x14ac:dyDescent="0.2">
      <c r="A206" s="170"/>
      <c r="B206" s="173"/>
      <c r="C206" s="45" t="s">
        <v>150</v>
      </c>
      <c r="D206" s="43"/>
      <c r="E206" s="44"/>
      <c r="F206" s="39"/>
      <c r="G206" s="100">
        <f t="shared" si="27"/>
        <v>0</v>
      </c>
      <c r="H206" s="45"/>
      <c r="I206" s="173"/>
    </row>
    <row r="207" spans="1:9" ht="12.75" customHeight="1" x14ac:dyDescent="0.2">
      <c r="A207" s="168" t="s">
        <v>201</v>
      </c>
      <c r="B207" s="171" t="s">
        <v>144</v>
      </c>
      <c r="C207" s="103" t="s">
        <v>145</v>
      </c>
      <c r="D207" s="105"/>
      <c r="E207" s="106"/>
      <c r="F207" s="100"/>
      <c r="G207" s="98">
        <f>SUM(G208:G213)</f>
        <v>0</v>
      </c>
      <c r="H207" s="98">
        <f>ROUND(G207*$D$7,2)</f>
        <v>0</v>
      </c>
      <c r="I207" s="171"/>
    </row>
    <row r="208" spans="1:9" ht="12.75" customHeight="1" x14ac:dyDescent="0.2">
      <c r="A208" s="169"/>
      <c r="B208" s="172"/>
      <c r="C208" s="104" t="s">
        <v>146</v>
      </c>
      <c r="D208" s="43"/>
      <c r="E208" s="44"/>
      <c r="F208" s="39"/>
      <c r="G208" s="100">
        <f t="shared" ref="G208:G213" si="28">ROUND(E208*F208,2)</f>
        <v>0</v>
      </c>
      <c r="H208" s="45"/>
      <c r="I208" s="172"/>
    </row>
    <row r="209" spans="1:9" ht="12.75" customHeight="1" x14ac:dyDescent="0.2">
      <c r="A209" s="169"/>
      <c r="B209" s="172"/>
      <c r="C209" s="104" t="s">
        <v>147</v>
      </c>
      <c r="D209" s="43"/>
      <c r="E209" s="44"/>
      <c r="F209" s="39"/>
      <c r="G209" s="100">
        <f t="shared" si="28"/>
        <v>0</v>
      </c>
      <c r="H209" s="45"/>
      <c r="I209" s="172"/>
    </row>
    <row r="210" spans="1:9" ht="12.75" customHeight="1" x14ac:dyDescent="0.2">
      <c r="A210" s="169"/>
      <c r="B210" s="172"/>
      <c r="C210" s="104" t="s">
        <v>148</v>
      </c>
      <c r="D210" s="43"/>
      <c r="E210" s="44"/>
      <c r="F210" s="39"/>
      <c r="G210" s="100">
        <f t="shared" si="28"/>
        <v>0</v>
      </c>
      <c r="H210" s="45"/>
      <c r="I210" s="172"/>
    </row>
    <row r="211" spans="1:9" ht="12.75" customHeight="1" x14ac:dyDescent="0.2">
      <c r="A211" s="169"/>
      <c r="B211" s="172"/>
      <c r="C211" s="104" t="s">
        <v>149</v>
      </c>
      <c r="D211" s="43"/>
      <c r="E211" s="44"/>
      <c r="F211" s="39"/>
      <c r="G211" s="100">
        <f t="shared" si="28"/>
        <v>0</v>
      </c>
      <c r="H211" s="45"/>
      <c r="I211" s="172"/>
    </row>
    <row r="212" spans="1:9" ht="12.75" customHeight="1" x14ac:dyDescent="0.2">
      <c r="A212" s="169"/>
      <c r="B212" s="172"/>
      <c r="C212" s="45" t="s">
        <v>150</v>
      </c>
      <c r="D212" s="43"/>
      <c r="E212" s="44"/>
      <c r="F212" s="39"/>
      <c r="G212" s="100">
        <f t="shared" si="28"/>
        <v>0</v>
      </c>
      <c r="H212" s="45"/>
      <c r="I212" s="172"/>
    </row>
    <row r="213" spans="1:9" ht="12.75" customHeight="1" x14ac:dyDescent="0.2">
      <c r="A213" s="170"/>
      <c r="B213" s="173"/>
      <c r="C213" s="45" t="s">
        <v>150</v>
      </c>
      <c r="D213" s="43"/>
      <c r="E213" s="44"/>
      <c r="F213" s="39"/>
      <c r="G213" s="100">
        <f t="shared" si="28"/>
        <v>0</v>
      </c>
      <c r="H213" s="45"/>
      <c r="I213" s="173"/>
    </row>
    <row r="214" spans="1:9" ht="12.75" customHeight="1" x14ac:dyDescent="0.2">
      <c r="A214" s="168" t="s">
        <v>202</v>
      </c>
      <c r="B214" s="171" t="s">
        <v>144</v>
      </c>
      <c r="C214" s="103" t="s">
        <v>145</v>
      </c>
      <c r="D214" s="105"/>
      <c r="E214" s="106"/>
      <c r="F214" s="100"/>
      <c r="G214" s="98">
        <f>SUM(G215:G220)</f>
        <v>0</v>
      </c>
      <c r="H214" s="98">
        <f>ROUND(G214*$D$7,2)</f>
        <v>0</v>
      </c>
      <c r="I214" s="171"/>
    </row>
    <row r="215" spans="1:9" ht="12.75" customHeight="1" x14ac:dyDescent="0.2">
      <c r="A215" s="169"/>
      <c r="B215" s="172"/>
      <c r="C215" s="104" t="s">
        <v>146</v>
      </c>
      <c r="D215" s="43"/>
      <c r="E215" s="44"/>
      <c r="F215" s="39"/>
      <c r="G215" s="100">
        <f t="shared" ref="G215:G220" si="29">ROUND(E215*F215,2)</f>
        <v>0</v>
      </c>
      <c r="H215" s="45"/>
      <c r="I215" s="172"/>
    </row>
    <row r="216" spans="1:9" ht="12.75" customHeight="1" x14ac:dyDescent="0.2">
      <c r="A216" s="169"/>
      <c r="B216" s="172"/>
      <c r="C216" s="104" t="s">
        <v>147</v>
      </c>
      <c r="D216" s="43"/>
      <c r="E216" s="44"/>
      <c r="F216" s="39"/>
      <c r="G216" s="100">
        <f t="shared" si="29"/>
        <v>0</v>
      </c>
      <c r="H216" s="45"/>
      <c r="I216" s="172"/>
    </row>
    <row r="217" spans="1:9" ht="12.75" customHeight="1" x14ac:dyDescent="0.2">
      <c r="A217" s="169"/>
      <c r="B217" s="172"/>
      <c r="C217" s="104" t="s">
        <v>148</v>
      </c>
      <c r="D217" s="43"/>
      <c r="E217" s="44"/>
      <c r="F217" s="39"/>
      <c r="G217" s="100">
        <f t="shared" si="29"/>
        <v>0</v>
      </c>
      <c r="H217" s="45"/>
      <c r="I217" s="172"/>
    </row>
    <row r="218" spans="1:9" ht="12.75" customHeight="1" x14ac:dyDescent="0.2">
      <c r="A218" s="169"/>
      <c r="B218" s="172"/>
      <c r="C218" s="104" t="s">
        <v>149</v>
      </c>
      <c r="D218" s="43"/>
      <c r="E218" s="44"/>
      <c r="F218" s="39"/>
      <c r="G218" s="100">
        <f t="shared" si="29"/>
        <v>0</v>
      </c>
      <c r="H218" s="45"/>
      <c r="I218" s="172"/>
    </row>
    <row r="219" spans="1:9" ht="12.75" customHeight="1" x14ac:dyDescent="0.2">
      <c r="A219" s="169"/>
      <c r="B219" s="172"/>
      <c r="C219" s="45" t="s">
        <v>150</v>
      </c>
      <c r="D219" s="43"/>
      <c r="E219" s="44"/>
      <c r="F219" s="39"/>
      <c r="G219" s="100">
        <f t="shared" si="29"/>
        <v>0</v>
      </c>
      <c r="H219" s="45"/>
      <c r="I219" s="172"/>
    </row>
    <row r="220" spans="1:9" ht="12.75" customHeight="1" x14ac:dyDescent="0.2">
      <c r="A220" s="170"/>
      <c r="B220" s="173"/>
      <c r="C220" s="45" t="s">
        <v>150</v>
      </c>
      <c r="D220" s="43"/>
      <c r="E220" s="44"/>
      <c r="F220" s="39"/>
      <c r="G220" s="100">
        <f t="shared" si="29"/>
        <v>0</v>
      </c>
      <c r="H220" s="45"/>
      <c r="I220" s="173"/>
    </row>
    <row r="221" spans="1:9" ht="12.75" customHeight="1" x14ac:dyDescent="0.2">
      <c r="A221" s="168" t="s">
        <v>203</v>
      </c>
      <c r="B221" s="171" t="s">
        <v>144</v>
      </c>
      <c r="C221" s="103" t="s">
        <v>145</v>
      </c>
      <c r="D221" s="105"/>
      <c r="E221" s="106"/>
      <c r="F221" s="100"/>
      <c r="G221" s="98">
        <f>SUM(G222:G227)</f>
        <v>0</v>
      </c>
      <c r="H221" s="98">
        <f>ROUND(G221*$D$7,2)</f>
        <v>0</v>
      </c>
      <c r="I221" s="171"/>
    </row>
    <row r="222" spans="1:9" ht="12.75" customHeight="1" x14ac:dyDescent="0.2">
      <c r="A222" s="169"/>
      <c r="B222" s="172"/>
      <c r="C222" s="104" t="s">
        <v>146</v>
      </c>
      <c r="D222" s="43"/>
      <c r="E222" s="44"/>
      <c r="F222" s="39"/>
      <c r="G222" s="100">
        <f t="shared" ref="G222:G227" si="30">ROUND(E222*F222,2)</f>
        <v>0</v>
      </c>
      <c r="H222" s="45"/>
      <c r="I222" s="172"/>
    </row>
    <row r="223" spans="1:9" ht="12.75" customHeight="1" x14ac:dyDescent="0.2">
      <c r="A223" s="169"/>
      <c r="B223" s="172"/>
      <c r="C223" s="104" t="s">
        <v>147</v>
      </c>
      <c r="D223" s="43"/>
      <c r="E223" s="44"/>
      <c r="F223" s="39"/>
      <c r="G223" s="100">
        <f t="shared" si="30"/>
        <v>0</v>
      </c>
      <c r="H223" s="45"/>
      <c r="I223" s="172"/>
    </row>
    <row r="224" spans="1:9" ht="12.75" customHeight="1" x14ac:dyDescent="0.2">
      <c r="A224" s="169"/>
      <c r="B224" s="172"/>
      <c r="C224" s="104" t="s">
        <v>148</v>
      </c>
      <c r="D224" s="43"/>
      <c r="E224" s="44"/>
      <c r="F224" s="39"/>
      <c r="G224" s="100">
        <f t="shared" si="30"/>
        <v>0</v>
      </c>
      <c r="H224" s="45"/>
      <c r="I224" s="172"/>
    </row>
    <row r="225" spans="1:12" ht="12.75" customHeight="1" x14ac:dyDescent="0.2">
      <c r="A225" s="169"/>
      <c r="B225" s="172"/>
      <c r="C225" s="104" t="s">
        <v>149</v>
      </c>
      <c r="D225" s="43"/>
      <c r="E225" s="44"/>
      <c r="F225" s="39"/>
      <c r="G225" s="100">
        <f t="shared" si="30"/>
        <v>0</v>
      </c>
      <c r="H225" s="45"/>
      <c r="I225" s="172"/>
    </row>
    <row r="226" spans="1:12" ht="12.75" customHeight="1" x14ac:dyDescent="0.2">
      <c r="A226" s="169"/>
      <c r="B226" s="172"/>
      <c r="C226" s="45" t="s">
        <v>150</v>
      </c>
      <c r="D226" s="43"/>
      <c r="E226" s="44"/>
      <c r="F226" s="39"/>
      <c r="G226" s="100">
        <f t="shared" si="30"/>
        <v>0</v>
      </c>
      <c r="H226" s="45"/>
      <c r="I226" s="172"/>
    </row>
    <row r="227" spans="1:12" ht="12.75" customHeight="1" x14ac:dyDescent="0.2">
      <c r="A227" s="170"/>
      <c r="B227" s="173"/>
      <c r="C227" s="45" t="s">
        <v>150</v>
      </c>
      <c r="D227" s="43"/>
      <c r="E227" s="44"/>
      <c r="F227" s="39"/>
      <c r="G227" s="100">
        <f t="shared" si="30"/>
        <v>0</v>
      </c>
      <c r="H227" s="45"/>
      <c r="I227" s="173"/>
    </row>
    <row r="228" spans="1:12" ht="12.75" customHeight="1" x14ac:dyDescent="0.2">
      <c r="A228" s="168" t="s">
        <v>204</v>
      </c>
      <c r="B228" s="171" t="s">
        <v>144</v>
      </c>
      <c r="C228" s="103" t="s">
        <v>145</v>
      </c>
      <c r="D228" s="105"/>
      <c r="E228" s="106"/>
      <c r="F228" s="100"/>
      <c r="G228" s="98">
        <f>SUM(G229:G234)</f>
        <v>0</v>
      </c>
      <c r="H228" s="98">
        <f>ROUND(G228*$D$7,2)</f>
        <v>0</v>
      </c>
      <c r="I228" s="171"/>
    </row>
    <row r="229" spans="1:12" ht="12.75" customHeight="1" x14ac:dyDescent="0.2">
      <c r="A229" s="169"/>
      <c r="B229" s="172"/>
      <c r="C229" s="104" t="s">
        <v>146</v>
      </c>
      <c r="D229" s="43"/>
      <c r="E229" s="44"/>
      <c r="F229" s="39"/>
      <c r="G229" s="100">
        <f t="shared" ref="G229:G234" si="31">ROUND(E229*F229,2)</f>
        <v>0</v>
      </c>
      <c r="H229" s="45"/>
      <c r="I229" s="172"/>
    </row>
    <row r="230" spans="1:12" ht="12.75" customHeight="1" x14ac:dyDescent="0.2">
      <c r="A230" s="169"/>
      <c r="B230" s="172"/>
      <c r="C230" s="104" t="s">
        <v>147</v>
      </c>
      <c r="D230" s="43"/>
      <c r="E230" s="44"/>
      <c r="F230" s="39"/>
      <c r="G230" s="100">
        <f t="shared" si="31"/>
        <v>0</v>
      </c>
      <c r="H230" s="45"/>
      <c r="I230" s="172"/>
    </row>
    <row r="231" spans="1:12" ht="12.75" customHeight="1" x14ac:dyDescent="0.2">
      <c r="A231" s="169"/>
      <c r="B231" s="172"/>
      <c r="C231" s="104" t="s">
        <v>148</v>
      </c>
      <c r="D231" s="43"/>
      <c r="E231" s="44"/>
      <c r="F231" s="39"/>
      <c r="G231" s="100">
        <f t="shared" si="31"/>
        <v>0</v>
      </c>
      <c r="H231" s="45"/>
      <c r="I231" s="172"/>
    </row>
    <row r="232" spans="1:12" x14ac:dyDescent="0.2">
      <c r="A232" s="169"/>
      <c r="B232" s="172"/>
      <c r="C232" s="104" t="s">
        <v>149</v>
      </c>
      <c r="D232" s="43"/>
      <c r="E232" s="44"/>
      <c r="F232" s="39"/>
      <c r="G232" s="100">
        <f t="shared" si="31"/>
        <v>0</v>
      </c>
      <c r="H232" s="45"/>
      <c r="I232" s="172"/>
    </row>
    <row r="233" spans="1:12" x14ac:dyDescent="0.2">
      <c r="A233" s="169"/>
      <c r="B233" s="172"/>
      <c r="C233" s="45" t="s">
        <v>150</v>
      </c>
      <c r="D233" s="43"/>
      <c r="E233" s="44"/>
      <c r="F233" s="39"/>
      <c r="G233" s="100">
        <f t="shared" si="31"/>
        <v>0</v>
      </c>
      <c r="H233" s="45"/>
      <c r="I233" s="172"/>
    </row>
    <row r="234" spans="1:12" x14ac:dyDescent="0.2">
      <c r="A234" s="170"/>
      <c r="B234" s="173"/>
      <c r="C234" s="45" t="s">
        <v>150</v>
      </c>
      <c r="D234" s="43"/>
      <c r="E234" s="44"/>
      <c r="F234" s="39"/>
      <c r="G234" s="100">
        <f t="shared" si="31"/>
        <v>0</v>
      </c>
      <c r="H234" s="45"/>
      <c r="I234" s="173"/>
    </row>
    <row r="235" spans="1:12" ht="26.25" customHeight="1" x14ac:dyDescent="0.2">
      <c r="A235" s="34" t="s">
        <v>99</v>
      </c>
      <c r="B235" s="137" t="s">
        <v>81</v>
      </c>
      <c r="C235" s="137"/>
      <c r="D235" s="137"/>
      <c r="E235" s="137"/>
      <c r="F235" s="137"/>
      <c r="G235" s="97">
        <f>SUM(G236:G252)</f>
        <v>0</v>
      </c>
      <c r="H235" s="97">
        <f>SUM(H236:H252)</f>
        <v>0</v>
      </c>
      <c r="I235" s="41"/>
      <c r="J235" s="28"/>
      <c r="K235" s="37" t="s">
        <v>143</v>
      </c>
      <c r="L235" s="37" t="s">
        <v>138</v>
      </c>
    </row>
    <row r="236" spans="1:12" x14ac:dyDescent="0.2">
      <c r="A236" s="29" t="s">
        <v>100</v>
      </c>
      <c r="B236" s="135" t="s">
        <v>72</v>
      </c>
      <c r="C236" s="135"/>
      <c r="D236" s="102" t="s">
        <v>120</v>
      </c>
      <c r="E236" s="46"/>
      <c r="F236" s="96">
        <f>K236*L236</f>
        <v>0</v>
      </c>
      <c r="G236" s="96">
        <f t="shared" si="0"/>
        <v>0</v>
      </c>
      <c r="H236" s="96">
        <f>ROUND(G236*$D$7,2)</f>
        <v>0</v>
      </c>
      <c r="I236" s="33"/>
      <c r="J236" s="28"/>
      <c r="K236" s="39"/>
      <c r="L236" s="39"/>
    </row>
    <row r="237" spans="1:12" x14ac:dyDescent="0.2">
      <c r="A237" s="29" t="s">
        <v>101</v>
      </c>
      <c r="B237" s="135" t="s">
        <v>72</v>
      </c>
      <c r="C237" s="135"/>
      <c r="D237" s="102" t="s">
        <v>120</v>
      </c>
      <c r="E237" s="46"/>
      <c r="F237" s="96">
        <f t="shared" ref="F237:F252" si="32">K237*L237</f>
        <v>0</v>
      </c>
      <c r="G237" s="96">
        <f t="shared" si="0"/>
        <v>0</v>
      </c>
      <c r="H237" s="96">
        <f t="shared" ref="H237:H252" si="33">ROUND(G237*$D$7,2)</f>
        <v>0</v>
      </c>
      <c r="I237" s="33"/>
      <c r="J237" s="28"/>
      <c r="K237" s="39"/>
      <c r="L237" s="39"/>
    </row>
    <row r="238" spans="1:12" x14ac:dyDescent="0.2">
      <c r="A238" s="29" t="s">
        <v>102</v>
      </c>
      <c r="B238" s="135" t="s">
        <v>72</v>
      </c>
      <c r="C238" s="135"/>
      <c r="D238" s="102" t="s">
        <v>120</v>
      </c>
      <c r="E238" s="46"/>
      <c r="F238" s="96">
        <f t="shared" si="32"/>
        <v>0</v>
      </c>
      <c r="G238" s="96">
        <f t="shared" si="0"/>
        <v>0</v>
      </c>
      <c r="H238" s="96">
        <f t="shared" si="33"/>
        <v>0</v>
      </c>
      <c r="I238" s="33"/>
      <c r="J238" s="28"/>
      <c r="K238" s="39"/>
      <c r="L238" s="39"/>
    </row>
    <row r="239" spans="1:12" x14ac:dyDescent="0.2">
      <c r="A239" s="29" t="s">
        <v>103</v>
      </c>
      <c r="B239" s="135" t="s">
        <v>72</v>
      </c>
      <c r="C239" s="135"/>
      <c r="D239" s="102" t="s">
        <v>120</v>
      </c>
      <c r="E239" s="46"/>
      <c r="F239" s="96">
        <f t="shared" si="32"/>
        <v>0</v>
      </c>
      <c r="G239" s="96">
        <f t="shared" si="0"/>
        <v>0</v>
      </c>
      <c r="H239" s="96">
        <f t="shared" si="33"/>
        <v>0</v>
      </c>
      <c r="I239" s="33"/>
      <c r="J239" s="28"/>
      <c r="K239" s="39"/>
      <c r="L239" s="39"/>
    </row>
    <row r="240" spans="1:12" x14ac:dyDescent="0.2">
      <c r="A240" s="29" t="s">
        <v>104</v>
      </c>
      <c r="B240" s="135" t="s">
        <v>72</v>
      </c>
      <c r="C240" s="135"/>
      <c r="D240" s="102" t="s">
        <v>120</v>
      </c>
      <c r="E240" s="46"/>
      <c r="F240" s="96">
        <f t="shared" si="32"/>
        <v>0</v>
      </c>
      <c r="G240" s="96">
        <f t="shared" si="0"/>
        <v>0</v>
      </c>
      <c r="H240" s="96">
        <f t="shared" si="33"/>
        <v>0</v>
      </c>
      <c r="I240" s="33"/>
      <c r="J240" s="28"/>
      <c r="K240" s="39"/>
      <c r="L240" s="39"/>
    </row>
    <row r="241" spans="1:12" x14ac:dyDescent="0.2">
      <c r="A241" s="29" t="s">
        <v>251</v>
      </c>
      <c r="B241" s="135" t="s">
        <v>72</v>
      </c>
      <c r="C241" s="135"/>
      <c r="D241" s="102" t="s">
        <v>120</v>
      </c>
      <c r="E241" s="46"/>
      <c r="F241" s="96">
        <f t="shared" si="32"/>
        <v>0</v>
      </c>
      <c r="G241" s="96">
        <f t="shared" si="0"/>
        <v>0</v>
      </c>
      <c r="H241" s="96">
        <f t="shared" si="33"/>
        <v>0</v>
      </c>
      <c r="I241" s="33"/>
      <c r="J241" s="28"/>
      <c r="K241" s="39"/>
      <c r="L241" s="39"/>
    </row>
    <row r="242" spans="1:12" x14ac:dyDescent="0.2">
      <c r="A242" s="29" t="s">
        <v>252</v>
      </c>
      <c r="B242" s="135" t="s">
        <v>72</v>
      </c>
      <c r="C242" s="135"/>
      <c r="D242" s="102" t="s">
        <v>120</v>
      </c>
      <c r="E242" s="46"/>
      <c r="F242" s="96">
        <f t="shared" si="32"/>
        <v>0</v>
      </c>
      <c r="G242" s="96">
        <f t="shared" si="0"/>
        <v>0</v>
      </c>
      <c r="H242" s="96">
        <f t="shared" si="33"/>
        <v>0</v>
      </c>
      <c r="I242" s="33"/>
      <c r="J242" s="28"/>
      <c r="K242" s="39"/>
      <c r="L242" s="39"/>
    </row>
    <row r="243" spans="1:12" x14ac:dyDescent="0.2">
      <c r="A243" s="29" t="s">
        <v>253</v>
      </c>
      <c r="B243" s="135" t="s">
        <v>72</v>
      </c>
      <c r="C243" s="135"/>
      <c r="D243" s="102" t="s">
        <v>120</v>
      </c>
      <c r="E243" s="46"/>
      <c r="F243" s="96">
        <f t="shared" si="32"/>
        <v>0</v>
      </c>
      <c r="G243" s="96">
        <f t="shared" si="0"/>
        <v>0</v>
      </c>
      <c r="H243" s="96">
        <f t="shared" si="33"/>
        <v>0</v>
      </c>
      <c r="I243" s="33"/>
      <c r="J243" s="28"/>
      <c r="K243" s="39"/>
      <c r="L243" s="39"/>
    </row>
    <row r="244" spans="1:12" x14ac:dyDescent="0.2">
      <c r="A244" s="29" t="s">
        <v>254</v>
      </c>
      <c r="B244" s="135" t="s">
        <v>72</v>
      </c>
      <c r="C244" s="135"/>
      <c r="D244" s="102" t="s">
        <v>120</v>
      </c>
      <c r="E244" s="46"/>
      <c r="F244" s="96">
        <f t="shared" si="32"/>
        <v>0</v>
      </c>
      <c r="G244" s="96">
        <f t="shared" si="0"/>
        <v>0</v>
      </c>
      <c r="H244" s="96">
        <f t="shared" si="33"/>
        <v>0</v>
      </c>
      <c r="I244" s="33"/>
      <c r="J244" s="28"/>
      <c r="K244" s="39"/>
      <c r="L244" s="39"/>
    </row>
    <row r="245" spans="1:12" x14ac:dyDescent="0.2">
      <c r="A245" s="29" t="s">
        <v>255</v>
      </c>
      <c r="B245" s="135" t="s">
        <v>72</v>
      </c>
      <c r="C245" s="135"/>
      <c r="D245" s="102" t="s">
        <v>120</v>
      </c>
      <c r="E245" s="46"/>
      <c r="F245" s="96">
        <f t="shared" si="32"/>
        <v>0</v>
      </c>
      <c r="G245" s="96">
        <f t="shared" si="0"/>
        <v>0</v>
      </c>
      <c r="H245" s="96">
        <f t="shared" si="33"/>
        <v>0</v>
      </c>
      <c r="I245" s="33"/>
      <c r="J245" s="28"/>
      <c r="K245" s="39"/>
      <c r="L245" s="39"/>
    </row>
    <row r="246" spans="1:12" x14ac:dyDescent="0.2">
      <c r="A246" s="29" t="s">
        <v>256</v>
      </c>
      <c r="B246" s="135" t="s">
        <v>72</v>
      </c>
      <c r="C246" s="135"/>
      <c r="D246" s="102" t="s">
        <v>120</v>
      </c>
      <c r="E246" s="46"/>
      <c r="F246" s="96">
        <f t="shared" si="32"/>
        <v>0</v>
      </c>
      <c r="G246" s="96">
        <f t="shared" si="0"/>
        <v>0</v>
      </c>
      <c r="H246" s="96">
        <f t="shared" si="33"/>
        <v>0</v>
      </c>
      <c r="I246" s="33"/>
      <c r="J246" s="28"/>
      <c r="K246" s="39"/>
      <c r="L246" s="39"/>
    </row>
    <row r="247" spans="1:12" x14ac:dyDescent="0.2">
      <c r="A247" s="29" t="s">
        <v>257</v>
      </c>
      <c r="B247" s="135" t="s">
        <v>72</v>
      </c>
      <c r="C247" s="135"/>
      <c r="D247" s="102" t="s">
        <v>120</v>
      </c>
      <c r="E247" s="46"/>
      <c r="F247" s="96">
        <f t="shared" si="32"/>
        <v>0</v>
      </c>
      <c r="G247" s="96">
        <f t="shared" si="0"/>
        <v>0</v>
      </c>
      <c r="H247" s="96">
        <f t="shared" si="33"/>
        <v>0</v>
      </c>
      <c r="I247" s="33"/>
      <c r="J247" s="28"/>
      <c r="K247" s="39"/>
      <c r="L247" s="39"/>
    </row>
    <row r="248" spans="1:12" x14ac:dyDescent="0.2">
      <c r="A248" s="29" t="s">
        <v>258</v>
      </c>
      <c r="B248" s="135" t="s">
        <v>72</v>
      </c>
      <c r="C248" s="135"/>
      <c r="D248" s="102" t="s">
        <v>120</v>
      </c>
      <c r="E248" s="46"/>
      <c r="F248" s="96">
        <f t="shared" si="32"/>
        <v>0</v>
      </c>
      <c r="G248" s="96">
        <f t="shared" si="0"/>
        <v>0</v>
      </c>
      <c r="H248" s="96">
        <f t="shared" si="33"/>
        <v>0</v>
      </c>
      <c r="I248" s="33"/>
      <c r="J248" s="28"/>
      <c r="K248" s="39"/>
      <c r="L248" s="39"/>
    </row>
    <row r="249" spans="1:12" x14ac:dyDescent="0.2">
      <c r="A249" s="29" t="s">
        <v>259</v>
      </c>
      <c r="B249" s="135" t="s">
        <v>72</v>
      </c>
      <c r="C249" s="135"/>
      <c r="D249" s="102" t="s">
        <v>120</v>
      </c>
      <c r="E249" s="46"/>
      <c r="F249" s="96">
        <f t="shared" si="32"/>
        <v>0</v>
      </c>
      <c r="G249" s="96">
        <f t="shared" si="0"/>
        <v>0</v>
      </c>
      <c r="H249" s="96">
        <f t="shared" si="33"/>
        <v>0</v>
      </c>
      <c r="I249" s="33"/>
      <c r="J249" s="28"/>
      <c r="K249" s="39"/>
      <c r="L249" s="39"/>
    </row>
    <row r="250" spans="1:12" x14ac:dyDescent="0.2">
      <c r="A250" s="29" t="s">
        <v>260</v>
      </c>
      <c r="B250" s="135" t="s">
        <v>72</v>
      </c>
      <c r="C250" s="135"/>
      <c r="D250" s="102" t="s">
        <v>120</v>
      </c>
      <c r="E250" s="46"/>
      <c r="F250" s="96">
        <f t="shared" si="32"/>
        <v>0</v>
      </c>
      <c r="G250" s="96">
        <f t="shared" si="0"/>
        <v>0</v>
      </c>
      <c r="H250" s="96">
        <f t="shared" si="33"/>
        <v>0</v>
      </c>
      <c r="I250" s="33"/>
      <c r="J250" s="28"/>
      <c r="K250" s="39"/>
      <c r="L250" s="39"/>
    </row>
    <row r="251" spans="1:12" x14ac:dyDescent="0.2">
      <c r="A251" s="29" t="s">
        <v>261</v>
      </c>
      <c r="B251" s="135" t="s">
        <v>72</v>
      </c>
      <c r="C251" s="135"/>
      <c r="D251" s="102" t="s">
        <v>120</v>
      </c>
      <c r="E251" s="46"/>
      <c r="F251" s="96">
        <f t="shared" si="32"/>
        <v>0</v>
      </c>
      <c r="G251" s="96">
        <f t="shared" si="0"/>
        <v>0</v>
      </c>
      <c r="H251" s="96">
        <f t="shared" si="33"/>
        <v>0</v>
      </c>
      <c r="I251" s="33"/>
      <c r="J251" s="28"/>
      <c r="K251" s="39"/>
      <c r="L251" s="39"/>
    </row>
    <row r="252" spans="1:12" x14ac:dyDescent="0.2">
      <c r="A252" s="29" t="s">
        <v>262</v>
      </c>
      <c r="B252" s="135" t="s">
        <v>72</v>
      </c>
      <c r="C252" s="135"/>
      <c r="D252" s="102" t="s">
        <v>120</v>
      </c>
      <c r="E252" s="46"/>
      <c r="F252" s="96">
        <f t="shared" si="32"/>
        <v>0</v>
      </c>
      <c r="G252" s="96">
        <f t="shared" si="0"/>
        <v>0</v>
      </c>
      <c r="H252" s="96">
        <f t="shared" si="33"/>
        <v>0</v>
      </c>
      <c r="I252" s="33"/>
      <c r="J252" s="28"/>
      <c r="K252" s="39"/>
      <c r="L252" s="39"/>
    </row>
    <row r="253" spans="1:12" ht="26.25" customHeight="1" x14ac:dyDescent="0.2">
      <c r="A253" s="34" t="s">
        <v>248</v>
      </c>
      <c r="B253" s="137" t="s">
        <v>105</v>
      </c>
      <c r="C253" s="137"/>
      <c r="D253" s="137"/>
      <c r="E253" s="137"/>
      <c r="F253" s="137"/>
      <c r="G253" s="97">
        <f>SUM(G254:G258)</f>
        <v>0</v>
      </c>
      <c r="H253" s="97">
        <f>SUM(H254:H258)</f>
        <v>0</v>
      </c>
      <c r="I253" s="41"/>
      <c r="J253" s="28"/>
      <c r="K253" s="37" t="s">
        <v>143</v>
      </c>
      <c r="L253" s="37" t="s">
        <v>138</v>
      </c>
    </row>
    <row r="254" spans="1:12" x14ac:dyDescent="0.2">
      <c r="A254" s="29" t="s">
        <v>263</v>
      </c>
      <c r="B254" s="135" t="s">
        <v>106</v>
      </c>
      <c r="C254" s="135"/>
      <c r="D254" s="102" t="s">
        <v>120</v>
      </c>
      <c r="E254" s="46"/>
      <c r="F254" s="96">
        <f>K254*L254</f>
        <v>0</v>
      </c>
      <c r="G254" s="96">
        <f t="shared" ref="G254:G258" si="34">ROUND(E254*F254,2)</f>
        <v>0</v>
      </c>
      <c r="H254" s="96">
        <f t="shared" ref="H254:H258" si="35">ROUND(G254*$D$7,2)</f>
        <v>0</v>
      </c>
      <c r="I254" s="33"/>
      <c r="J254" s="28"/>
      <c r="K254" s="39"/>
      <c r="L254" s="39"/>
    </row>
    <row r="255" spans="1:12" x14ac:dyDescent="0.2">
      <c r="A255" s="29" t="s">
        <v>264</v>
      </c>
      <c r="B255" s="135" t="s">
        <v>106</v>
      </c>
      <c r="C255" s="135"/>
      <c r="D255" s="102" t="s">
        <v>120</v>
      </c>
      <c r="E255" s="46"/>
      <c r="F255" s="96">
        <f t="shared" ref="F255:F258" si="36">K255*L255</f>
        <v>0</v>
      </c>
      <c r="G255" s="96">
        <f t="shared" si="34"/>
        <v>0</v>
      </c>
      <c r="H255" s="96">
        <f t="shared" si="35"/>
        <v>0</v>
      </c>
      <c r="I255" s="33"/>
      <c r="J255" s="28"/>
      <c r="K255" s="39"/>
      <c r="L255" s="39"/>
    </row>
    <row r="256" spans="1:12" x14ac:dyDescent="0.2">
      <c r="A256" s="29" t="s">
        <v>265</v>
      </c>
      <c r="B256" s="135" t="s">
        <v>106</v>
      </c>
      <c r="C256" s="135"/>
      <c r="D256" s="102" t="s">
        <v>120</v>
      </c>
      <c r="E256" s="46"/>
      <c r="F256" s="96">
        <f t="shared" si="36"/>
        <v>0</v>
      </c>
      <c r="G256" s="96">
        <f t="shared" si="34"/>
        <v>0</v>
      </c>
      <c r="H256" s="96">
        <f t="shared" si="35"/>
        <v>0</v>
      </c>
      <c r="I256" s="33"/>
      <c r="J256" s="28"/>
      <c r="K256" s="39"/>
      <c r="L256" s="39"/>
    </row>
    <row r="257" spans="1:12" x14ac:dyDescent="0.2">
      <c r="A257" s="29" t="s">
        <v>266</v>
      </c>
      <c r="B257" s="135" t="s">
        <v>106</v>
      </c>
      <c r="C257" s="135"/>
      <c r="D257" s="102" t="s">
        <v>120</v>
      </c>
      <c r="E257" s="46"/>
      <c r="F257" s="96">
        <f t="shared" si="36"/>
        <v>0</v>
      </c>
      <c r="G257" s="96">
        <f t="shared" si="34"/>
        <v>0</v>
      </c>
      <c r="H257" s="96">
        <f t="shared" si="35"/>
        <v>0</v>
      </c>
      <c r="I257" s="33"/>
      <c r="J257" s="28"/>
      <c r="K257" s="39"/>
      <c r="L257" s="39"/>
    </row>
    <row r="258" spans="1:12" x14ac:dyDescent="0.2">
      <c r="A258" s="29" t="s">
        <v>267</v>
      </c>
      <c r="B258" s="135" t="s">
        <v>106</v>
      </c>
      <c r="C258" s="135"/>
      <c r="D258" s="102" t="s">
        <v>120</v>
      </c>
      <c r="E258" s="46"/>
      <c r="F258" s="96">
        <f t="shared" si="36"/>
        <v>0</v>
      </c>
      <c r="G258" s="96">
        <f t="shared" si="34"/>
        <v>0</v>
      </c>
      <c r="H258" s="96">
        <f t="shared" si="35"/>
        <v>0</v>
      </c>
      <c r="I258" s="33"/>
      <c r="J258" s="28"/>
      <c r="K258" s="39"/>
      <c r="L258" s="39"/>
    </row>
    <row r="259" spans="1:12" ht="12.75" customHeight="1" x14ac:dyDescent="0.2">
      <c r="A259" s="136" t="s">
        <v>43</v>
      </c>
      <c r="B259" s="136"/>
      <c r="C259" s="136"/>
      <c r="D259" s="136"/>
      <c r="E259" s="136"/>
      <c r="F259" s="136"/>
      <c r="G259" s="95">
        <f>G10+G21</f>
        <v>0</v>
      </c>
      <c r="H259" s="95">
        <f>H10+H21</f>
        <v>0</v>
      </c>
      <c r="I259" s="27"/>
      <c r="J259" s="28"/>
    </row>
    <row r="260" spans="1:12" x14ac:dyDescent="0.2">
      <c r="G260" s="47"/>
      <c r="H260" s="47"/>
    </row>
  </sheetData>
  <sheetProtection algorithmName="SHA-512" hashValue="RPwDSFX2J3d3F2UykR+p9nFT7x+zjQMxdj/2voIiORV+NN2agtLoRyrgKLBTXQy/2zzezqd/oMTRDz8827eWYA==" saltValue="z3axKenGoaj7qmxpPKc/aw==" spinCount="100000" sheet="1" formatRows="0"/>
  <mergeCells count="249">
    <mergeCell ref="B256:C256"/>
    <mergeCell ref="B257:C257"/>
    <mergeCell ref="B258:C258"/>
    <mergeCell ref="A259:F259"/>
    <mergeCell ref="B250:C250"/>
    <mergeCell ref="B251:C251"/>
    <mergeCell ref="B252:C252"/>
    <mergeCell ref="B253:F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A228:A234"/>
    <mergeCell ref="B228:B234"/>
    <mergeCell ref="I228:I234"/>
    <mergeCell ref="B235:F235"/>
    <mergeCell ref="B236:C236"/>
    <mergeCell ref="B237:C237"/>
    <mergeCell ref="A214:A220"/>
    <mergeCell ref="B214:B220"/>
    <mergeCell ref="I214:I220"/>
    <mergeCell ref="A221:A227"/>
    <mergeCell ref="B221:B227"/>
    <mergeCell ref="I221:I227"/>
    <mergeCell ref="A200:A206"/>
    <mergeCell ref="B200:B206"/>
    <mergeCell ref="I200:I206"/>
    <mergeCell ref="A207:A213"/>
    <mergeCell ref="B207:B213"/>
    <mergeCell ref="I207:I213"/>
    <mergeCell ref="A186:A192"/>
    <mergeCell ref="B186:B192"/>
    <mergeCell ref="I186:I192"/>
    <mergeCell ref="A193:A199"/>
    <mergeCell ref="B193:B199"/>
    <mergeCell ref="I193:I199"/>
    <mergeCell ref="A172:A178"/>
    <mergeCell ref="B172:B178"/>
    <mergeCell ref="I172:I178"/>
    <mergeCell ref="A179:A185"/>
    <mergeCell ref="B179:B185"/>
    <mergeCell ref="I179:I185"/>
    <mergeCell ref="H159:H163"/>
    <mergeCell ref="I159:I163"/>
    <mergeCell ref="B164:F164"/>
    <mergeCell ref="A165:A171"/>
    <mergeCell ref="B165:B171"/>
    <mergeCell ref="I165:I171"/>
    <mergeCell ref="A159:A163"/>
    <mergeCell ref="B159:B163"/>
    <mergeCell ref="D159:D163"/>
    <mergeCell ref="E159:E163"/>
    <mergeCell ref="F159:F163"/>
    <mergeCell ref="G159:G163"/>
    <mergeCell ref="H149:H153"/>
    <mergeCell ref="I149:I153"/>
    <mergeCell ref="A154:A158"/>
    <mergeCell ref="B154:B158"/>
    <mergeCell ref="D154:D158"/>
    <mergeCell ref="E154:E158"/>
    <mergeCell ref="F154:F158"/>
    <mergeCell ref="G154:G158"/>
    <mergeCell ref="H154:H158"/>
    <mergeCell ref="I154:I158"/>
    <mergeCell ref="A149:A153"/>
    <mergeCell ref="B149:B153"/>
    <mergeCell ref="D149:D153"/>
    <mergeCell ref="E149:E153"/>
    <mergeCell ref="F149:F153"/>
    <mergeCell ref="G149:G153"/>
    <mergeCell ref="H139:H143"/>
    <mergeCell ref="I139:I143"/>
    <mergeCell ref="A144:A148"/>
    <mergeCell ref="B144:B148"/>
    <mergeCell ref="D144:D148"/>
    <mergeCell ref="E144:E148"/>
    <mergeCell ref="F144:F148"/>
    <mergeCell ref="G144:G148"/>
    <mergeCell ref="H144:H148"/>
    <mergeCell ref="I144:I148"/>
    <mergeCell ref="A139:A143"/>
    <mergeCell ref="B139:B143"/>
    <mergeCell ref="D139:D143"/>
    <mergeCell ref="E139:E143"/>
    <mergeCell ref="F139:F143"/>
    <mergeCell ref="G139:G143"/>
    <mergeCell ref="A134:A138"/>
    <mergeCell ref="B134:B138"/>
    <mergeCell ref="D134:D138"/>
    <mergeCell ref="E134:E138"/>
    <mergeCell ref="F134:F138"/>
    <mergeCell ref="G134:G138"/>
    <mergeCell ref="H134:H138"/>
    <mergeCell ref="I134:I138"/>
    <mergeCell ref="A129:A133"/>
    <mergeCell ref="B129:B133"/>
    <mergeCell ref="D129:D133"/>
    <mergeCell ref="E129:E133"/>
    <mergeCell ref="F129:F133"/>
    <mergeCell ref="G129:G133"/>
    <mergeCell ref="A124:A128"/>
    <mergeCell ref="B124:B128"/>
    <mergeCell ref="D124:D128"/>
    <mergeCell ref="E124:E128"/>
    <mergeCell ref="F124:F128"/>
    <mergeCell ref="G124:G128"/>
    <mergeCell ref="H124:H128"/>
    <mergeCell ref="I124:I128"/>
    <mergeCell ref="H129:H133"/>
    <mergeCell ref="I129:I133"/>
    <mergeCell ref="G114:G118"/>
    <mergeCell ref="H114:H118"/>
    <mergeCell ref="I114:I118"/>
    <mergeCell ref="A119:A123"/>
    <mergeCell ref="B119:B123"/>
    <mergeCell ref="D119:D123"/>
    <mergeCell ref="E119:E123"/>
    <mergeCell ref="F119:F123"/>
    <mergeCell ref="G119:G123"/>
    <mergeCell ref="H119:H123"/>
    <mergeCell ref="I119:I123"/>
    <mergeCell ref="B110:C110"/>
    <mergeCell ref="B111:C111"/>
    <mergeCell ref="B112:C112"/>
    <mergeCell ref="B113:F113"/>
    <mergeCell ref="A114:A118"/>
    <mergeCell ref="B114:B118"/>
    <mergeCell ref="D114:D118"/>
    <mergeCell ref="E114:E118"/>
    <mergeCell ref="F114:F118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F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F55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</mergeCells>
  <conditionalFormatting sqref="L10:L20">
    <cfRule type="duplicateValues" dxfId="9" priority="1"/>
  </conditionalFormatting>
  <dataValidations count="9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14:I163"/>
    <dataValidation type="list" allowBlank="1" showInputMessage="1" showErrorMessage="1" sqref="D1:I1">
      <formula1>"Moksliniai tyrimai, Eksperimentinė plėtra"</formula1>
    </dataValidation>
    <dataValidation allowBlank="1" showErrorMessage="1" sqref="F114:F163"/>
    <dataValidation allowBlank="1" showInputMessage="1" showErrorMessage="1" prompt="Įveskite vienos pareigybės darbuotojų fizinio rodiklio pasiekimui skiriamą darbo laiką valandomis." sqref="E114:E163"/>
    <dataValidation type="list" allowBlank="1" showInputMessage="1" showErrorMessage="1" prompt="Pasirinkite finansavimo intensyvumą vadovaudamiesi Aprašo 52 punktu." sqref="D7">
      <formula1>"0%,25%,35%,40%,45%,50%,60%,65%,70%,75%,80%"</formula1>
    </dataValidation>
    <dataValidation type="list" allowBlank="1" showInputMessage="1" showErrorMessage="1" sqref="J1">
      <formula1>"Taikomieji (pramoniniai) moksliniai tyrimai, Eksperimentinė plėtra (bandomoji taikomoji veikla)"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18" max="17" man="1"/>
    <brk id="163" max="17" man="1"/>
    <brk id="206" max="17" man="1"/>
  </rowBreaks>
  <colBreaks count="1" manualBreakCount="1">
    <brk id="9" max="20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>
    <pageSetUpPr fitToPage="1"/>
  </sheetPr>
  <dimension ref="A1:F12"/>
  <sheetViews>
    <sheetView tabSelected="1" zoomScaleNormal="100" workbookViewId="0"/>
  </sheetViews>
  <sheetFormatPr defaultColWidth="9.140625" defaultRowHeight="15.75" x14ac:dyDescent="0.25"/>
  <cols>
    <col min="1" max="1" width="3.28515625" style="1" customWidth="1"/>
    <col min="2" max="2" width="9.85546875" style="1" customWidth="1"/>
    <col min="3" max="3" width="62.7109375" style="1" customWidth="1"/>
    <col min="4" max="4" width="12.42578125" style="1" customWidth="1"/>
    <col min="5" max="5" width="10.7109375" style="1" customWidth="1"/>
    <col min="6" max="6" width="14.85546875" style="1" customWidth="1"/>
    <col min="7" max="7" width="9.140625" style="1"/>
    <col min="8" max="8" width="64.5703125" style="1" customWidth="1"/>
    <col min="9" max="16384" width="9.140625" style="1"/>
  </cols>
  <sheetData>
    <row r="1" spans="1:6" ht="33" customHeight="1" x14ac:dyDescent="0.25">
      <c r="D1" s="124" t="s">
        <v>153</v>
      </c>
      <c r="E1" s="124"/>
      <c r="F1" s="124"/>
    </row>
    <row r="2" spans="1:6" ht="16.5" thickBot="1" x14ac:dyDescent="0.3">
      <c r="A2" s="5"/>
      <c r="B2" s="5"/>
      <c r="C2" s="5"/>
      <c r="D2" s="5"/>
      <c r="E2" s="5"/>
      <c r="F2" s="5"/>
    </row>
    <row r="3" spans="1:6" ht="16.5" thickTop="1" x14ac:dyDescent="0.25">
      <c r="A3" s="128" t="s">
        <v>90</v>
      </c>
      <c r="B3" s="128"/>
      <c r="C3" s="128"/>
      <c r="D3" s="128"/>
      <c r="E3" s="128"/>
      <c r="F3" s="128"/>
    </row>
    <row r="4" spans="1:6" x14ac:dyDescent="0.25">
      <c r="A4" s="2"/>
      <c r="B4" s="2"/>
      <c r="C4" s="2"/>
      <c r="D4" s="2"/>
    </row>
    <row r="5" spans="1:6" ht="63.75" customHeight="1" x14ac:dyDescent="0.25">
      <c r="A5" s="3">
        <v>1</v>
      </c>
      <c r="B5" s="126" t="s">
        <v>227</v>
      </c>
      <c r="C5" s="126"/>
      <c r="D5" s="126"/>
      <c r="E5" s="126"/>
      <c r="F5" s="126"/>
    </row>
    <row r="6" spans="1:6" x14ac:dyDescent="0.25">
      <c r="A6" s="3">
        <v>2</v>
      </c>
      <c r="B6" s="125" t="s">
        <v>91</v>
      </c>
      <c r="C6" s="125"/>
      <c r="D6" s="125"/>
      <c r="E6" s="125"/>
      <c r="F6" s="125"/>
    </row>
    <row r="7" spans="1:6" ht="15.75" customHeight="1" x14ac:dyDescent="0.25">
      <c r="A7" s="3">
        <v>3</v>
      </c>
      <c r="B7" s="129" t="s">
        <v>129</v>
      </c>
      <c r="C7" s="129"/>
      <c r="D7" s="129"/>
      <c r="E7" s="129"/>
      <c r="F7" s="129"/>
    </row>
    <row r="8" spans="1:6" ht="96.75" customHeight="1" x14ac:dyDescent="0.25">
      <c r="A8" s="3">
        <v>4</v>
      </c>
      <c r="B8" s="126" t="s">
        <v>173</v>
      </c>
      <c r="C8" s="126"/>
      <c r="D8" s="126"/>
      <c r="E8" s="126"/>
      <c r="F8" s="126"/>
    </row>
    <row r="9" spans="1:6" ht="34.5" customHeight="1" x14ac:dyDescent="0.25">
      <c r="A9" s="3">
        <v>5</v>
      </c>
      <c r="B9" s="126" t="s">
        <v>152</v>
      </c>
      <c r="C9" s="126"/>
      <c r="D9" s="126"/>
      <c r="E9" s="126"/>
      <c r="F9" s="126"/>
    </row>
    <row r="10" spans="1:6" ht="34.5" customHeight="1" x14ac:dyDescent="0.25">
      <c r="A10" s="3">
        <v>6</v>
      </c>
      <c r="B10" s="126" t="s">
        <v>166</v>
      </c>
      <c r="C10" s="126"/>
      <c r="D10" s="126"/>
      <c r="E10" s="126"/>
      <c r="F10" s="126"/>
    </row>
    <row r="11" spans="1:6" ht="34.5" customHeight="1" thickBot="1" x14ac:dyDescent="0.3">
      <c r="A11" s="4">
        <v>7</v>
      </c>
      <c r="B11" s="127" t="s">
        <v>151</v>
      </c>
      <c r="C11" s="127"/>
      <c r="D11" s="127"/>
      <c r="E11" s="127"/>
      <c r="F11" s="127"/>
    </row>
    <row r="12" spans="1:6" ht="16.5" thickTop="1" x14ac:dyDescent="0.25">
      <c r="A12" s="2"/>
      <c r="B12" s="2"/>
      <c r="C12" s="2"/>
      <c r="D12" s="2"/>
    </row>
  </sheetData>
  <sheetProtection algorithmName="SHA-512" hashValue="7+QqQQmIX1Saiw7/xtsFKe7D4Hj6v0Q+P8/oUTMRYdr71zSfVWyXiQ8yomPSUFgq2qTf7Q3M85LqpNb7Asxtfw==" saltValue="1TjzhjHCLUrxFlAuGgd2ow==" spinCount="100000" sheet="1" objects="1" scenarios="1"/>
  <dataConsolidate/>
  <mergeCells count="9">
    <mergeCell ref="D1:F1"/>
    <mergeCell ref="B6:F6"/>
    <mergeCell ref="B9:F9"/>
    <mergeCell ref="B11:F11"/>
    <mergeCell ref="A3:F3"/>
    <mergeCell ref="B5:F5"/>
    <mergeCell ref="B7:F7"/>
    <mergeCell ref="B8:F8"/>
    <mergeCell ref="B10:F10"/>
  </mergeCells>
  <pageMargins left="0.7" right="0.7" top="0.75" bottom="0.75" header="0.3" footer="0.3"/>
  <pageSetup paperSize="9" scale="76" fitToHeight="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44">
    <tabColor rgb="FF92D050"/>
    <pageSetUpPr fitToPage="1"/>
  </sheetPr>
  <dimension ref="A1:S260"/>
  <sheetViews>
    <sheetView zoomScale="85" zoomScaleNormal="85" zoomScaleSheetLayoutView="100" workbookViewId="0">
      <pane ySplit="9" topLeftCell="A10" activePane="bottomLeft" state="frozen"/>
      <selection activeCell="B26" sqref="B26"/>
      <selection pane="bottomLeft" activeCell="H7" sqref="H7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91"/>
      <c r="B1" s="91"/>
      <c r="C1" s="91" t="s">
        <v>88</v>
      </c>
      <c r="D1" s="143"/>
      <c r="E1" s="143"/>
      <c r="F1" s="143"/>
      <c r="G1" s="143"/>
      <c r="H1" s="143"/>
      <c r="I1" s="143"/>
      <c r="J1" s="21"/>
    </row>
    <row r="2" spans="1:10" ht="13.5" customHeight="1" x14ac:dyDescent="0.2">
      <c r="A2" s="91"/>
      <c r="B2" s="91"/>
      <c r="C2" s="91" t="s">
        <v>85</v>
      </c>
      <c r="D2" s="92"/>
      <c r="E2" s="21"/>
      <c r="F2" s="21"/>
      <c r="G2" s="21"/>
      <c r="H2" s="21"/>
      <c r="I2" s="21"/>
      <c r="J2" s="21"/>
    </row>
    <row r="3" spans="1:10" x14ac:dyDescent="0.2">
      <c r="A3" s="142" t="s">
        <v>73</v>
      </c>
      <c r="B3" s="142"/>
      <c r="C3" s="142"/>
      <c r="D3" s="143"/>
      <c r="E3" s="143"/>
      <c r="F3" s="143"/>
      <c r="G3" s="143"/>
      <c r="H3" s="143"/>
      <c r="I3" s="144"/>
      <c r="J3" s="21"/>
    </row>
    <row r="4" spans="1:10" ht="12.75" customHeight="1" x14ac:dyDescent="0.2">
      <c r="A4" s="91"/>
      <c r="B4" s="91"/>
      <c r="C4" s="91" t="s">
        <v>139</v>
      </c>
      <c r="D4" s="148"/>
      <c r="E4" s="148"/>
      <c r="F4" s="149" t="s">
        <v>140</v>
      </c>
      <c r="G4" s="149"/>
      <c r="H4" s="94"/>
      <c r="I4" s="21"/>
      <c r="J4" s="21"/>
    </row>
    <row r="5" spans="1:10" x14ac:dyDescent="0.2">
      <c r="A5" s="142" t="s">
        <v>137</v>
      </c>
      <c r="B5" s="142"/>
      <c r="C5" s="142"/>
      <c r="D5" s="147"/>
      <c r="E5" s="147"/>
      <c r="F5" s="147"/>
      <c r="G5" s="147"/>
      <c r="H5" s="147"/>
      <c r="I5" s="143"/>
      <c r="J5" s="21"/>
    </row>
    <row r="6" spans="1:10" x14ac:dyDescent="0.2">
      <c r="A6" s="91"/>
      <c r="B6" s="91"/>
      <c r="C6" s="91" t="s">
        <v>211</v>
      </c>
      <c r="D6" s="147"/>
      <c r="E6" s="147"/>
      <c r="F6" s="147"/>
      <c r="G6" s="147"/>
      <c r="H6" s="147"/>
      <c r="I6" s="147"/>
      <c r="J6" s="21"/>
    </row>
    <row r="7" spans="1:10" x14ac:dyDescent="0.2">
      <c r="A7" s="91"/>
      <c r="B7" s="91"/>
      <c r="C7" s="91" t="s">
        <v>89</v>
      </c>
      <c r="D7" s="59"/>
      <c r="E7" s="21"/>
      <c r="F7" s="21"/>
      <c r="G7" s="24" t="s">
        <v>158</v>
      </c>
      <c r="H7" s="23" t="s">
        <v>268</v>
      </c>
      <c r="I7" s="21"/>
      <c r="J7" s="21"/>
    </row>
    <row r="8" spans="1:10" ht="6" customHeight="1" x14ac:dyDescent="0.2"/>
    <row r="9" spans="1:10" ht="38.25" x14ac:dyDescent="0.2">
      <c r="A9" s="93" t="s">
        <v>4</v>
      </c>
      <c r="B9" s="145" t="s">
        <v>175</v>
      </c>
      <c r="C9" s="145"/>
      <c r="D9" s="93" t="s">
        <v>1</v>
      </c>
      <c r="E9" s="93" t="s">
        <v>2</v>
      </c>
      <c r="F9" s="93" t="s">
        <v>3</v>
      </c>
      <c r="G9" s="93" t="s">
        <v>87</v>
      </c>
      <c r="H9" s="93" t="s">
        <v>86</v>
      </c>
      <c r="I9" s="93" t="s">
        <v>11</v>
      </c>
      <c r="J9" s="25"/>
    </row>
    <row r="10" spans="1:10" ht="27.75" customHeight="1" x14ac:dyDescent="0.2">
      <c r="A10" s="26">
        <v>4</v>
      </c>
      <c r="B10" s="146" t="s">
        <v>92</v>
      </c>
      <c r="C10" s="146"/>
      <c r="D10" s="146"/>
      <c r="E10" s="146"/>
      <c r="F10" s="146"/>
      <c r="G10" s="95">
        <f>SUM(G11:G20)</f>
        <v>0</v>
      </c>
      <c r="H10" s="95">
        <f>SUM(H11:H20)</f>
        <v>0</v>
      </c>
      <c r="I10" s="27"/>
      <c r="J10" s="28"/>
    </row>
    <row r="11" spans="1:10" ht="12.75" customHeight="1" x14ac:dyDescent="0.2">
      <c r="A11" s="29" t="s">
        <v>13</v>
      </c>
      <c r="B11" s="135" t="s">
        <v>12</v>
      </c>
      <c r="C11" s="135"/>
      <c r="D11" s="30"/>
      <c r="E11" s="31"/>
      <c r="F11" s="32"/>
      <c r="G11" s="96">
        <f t="shared" ref="G11:G252" si="0">ROUND(E11*F11,2)</f>
        <v>0</v>
      </c>
      <c r="H11" s="96">
        <f t="shared" ref="H11:H112" si="1">ROUND(G11*$D$7,2)</f>
        <v>0</v>
      </c>
      <c r="I11" s="33"/>
      <c r="J11" s="28"/>
    </row>
    <row r="12" spans="1:10" ht="12.75" customHeight="1" x14ac:dyDescent="0.2">
      <c r="A12" s="29" t="s">
        <v>14</v>
      </c>
      <c r="B12" s="135" t="s">
        <v>12</v>
      </c>
      <c r="C12" s="135"/>
      <c r="D12" s="30"/>
      <c r="E12" s="31"/>
      <c r="F12" s="32"/>
      <c r="G12" s="96">
        <f t="shared" si="0"/>
        <v>0</v>
      </c>
      <c r="H12" s="96">
        <f t="shared" si="1"/>
        <v>0</v>
      </c>
      <c r="I12" s="33"/>
      <c r="J12" s="28"/>
    </row>
    <row r="13" spans="1:10" ht="12.75" customHeight="1" x14ac:dyDescent="0.2">
      <c r="A13" s="29" t="s">
        <v>15</v>
      </c>
      <c r="B13" s="135" t="s">
        <v>12</v>
      </c>
      <c r="C13" s="135"/>
      <c r="D13" s="30"/>
      <c r="E13" s="31"/>
      <c r="F13" s="32"/>
      <c r="G13" s="96">
        <f t="shared" si="0"/>
        <v>0</v>
      </c>
      <c r="H13" s="96">
        <f t="shared" si="1"/>
        <v>0</v>
      </c>
      <c r="I13" s="33"/>
      <c r="J13" s="28"/>
    </row>
    <row r="14" spans="1:10" ht="12.75" customHeight="1" x14ac:dyDescent="0.2">
      <c r="A14" s="29" t="s">
        <v>16</v>
      </c>
      <c r="B14" s="135" t="s">
        <v>12</v>
      </c>
      <c r="C14" s="135"/>
      <c r="D14" s="30"/>
      <c r="E14" s="31"/>
      <c r="F14" s="32"/>
      <c r="G14" s="96">
        <f t="shared" si="0"/>
        <v>0</v>
      </c>
      <c r="H14" s="96">
        <f t="shared" si="1"/>
        <v>0</v>
      </c>
      <c r="I14" s="33"/>
      <c r="J14" s="28"/>
    </row>
    <row r="15" spans="1:10" ht="12.75" customHeight="1" x14ac:dyDescent="0.2">
      <c r="A15" s="29" t="s">
        <v>17</v>
      </c>
      <c r="B15" s="135" t="s">
        <v>12</v>
      </c>
      <c r="C15" s="135"/>
      <c r="D15" s="30"/>
      <c r="E15" s="31"/>
      <c r="F15" s="32"/>
      <c r="G15" s="96">
        <f t="shared" si="0"/>
        <v>0</v>
      </c>
      <c r="H15" s="96">
        <f t="shared" si="1"/>
        <v>0</v>
      </c>
      <c r="I15" s="33"/>
      <c r="J15" s="28"/>
    </row>
    <row r="16" spans="1:10" ht="12.75" customHeight="1" x14ac:dyDescent="0.2">
      <c r="A16" s="29" t="s">
        <v>18</v>
      </c>
      <c r="B16" s="135" t="s">
        <v>12</v>
      </c>
      <c r="C16" s="135"/>
      <c r="D16" s="30"/>
      <c r="E16" s="31"/>
      <c r="F16" s="32"/>
      <c r="G16" s="96">
        <f t="shared" si="0"/>
        <v>0</v>
      </c>
      <c r="H16" s="96">
        <f t="shared" si="1"/>
        <v>0</v>
      </c>
      <c r="I16" s="33"/>
      <c r="J16" s="28"/>
    </row>
    <row r="17" spans="1:10" ht="12.75" customHeight="1" x14ac:dyDescent="0.2">
      <c r="A17" s="29" t="s">
        <v>19</v>
      </c>
      <c r="B17" s="135" t="s">
        <v>12</v>
      </c>
      <c r="C17" s="135"/>
      <c r="D17" s="30"/>
      <c r="E17" s="31"/>
      <c r="F17" s="32"/>
      <c r="G17" s="96">
        <f t="shared" si="0"/>
        <v>0</v>
      </c>
      <c r="H17" s="96">
        <f t="shared" si="1"/>
        <v>0</v>
      </c>
      <c r="I17" s="33"/>
      <c r="J17" s="28"/>
    </row>
    <row r="18" spans="1:10" ht="12.75" customHeight="1" x14ac:dyDescent="0.2">
      <c r="A18" s="29" t="s">
        <v>20</v>
      </c>
      <c r="B18" s="135" t="s">
        <v>12</v>
      </c>
      <c r="C18" s="135"/>
      <c r="D18" s="30"/>
      <c r="E18" s="31"/>
      <c r="F18" s="32"/>
      <c r="G18" s="96">
        <f t="shared" si="0"/>
        <v>0</v>
      </c>
      <c r="H18" s="96">
        <f t="shared" si="1"/>
        <v>0</v>
      </c>
      <c r="I18" s="33"/>
      <c r="J18" s="28"/>
    </row>
    <row r="19" spans="1:10" ht="12.75" customHeight="1" x14ac:dyDescent="0.2">
      <c r="A19" s="29" t="s">
        <v>21</v>
      </c>
      <c r="B19" s="135" t="s">
        <v>12</v>
      </c>
      <c r="C19" s="135"/>
      <c r="D19" s="30"/>
      <c r="E19" s="31"/>
      <c r="F19" s="32"/>
      <c r="G19" s="96">
        <f t="shared" si="0"/>
        <v>0</v>
      </c>
      <c r="H19" s="96">
        <f t="shared" si="1"/>
        <v>0</v>
      </c>
      <c r="I19" s="33"/>
      <c r="J19" s="28"/>
    </row>
    <row r="20" spans="1:10" ht="12.75" customHeight="1" x14ac:dyDescent="0.2">
      <c r="A20" s="29" t="s">
        <v>22</v>
      </c>
      <c r="B20" s="135" t="s">
        <v>12</v>
      </c>
      <c r="C20" s="135"/>
      <c r="D20" s="30"/>
      <c r="E20" s="31"/>
      <c r="F20" s="32"/>
      <c r="G20" s="96">
        <f t="shared" si="0"/>
        <v>0</v>
      </c>
      <c r="H20" s="96">
        <f t="shared" si="1"/>
        <v>0</v>
      </c>
      <c r="I20" s="33"/>
      <c r="J20" s="28"/>
    </row>
    <row r="21" spans="1:10" x14ac:dyDescent="0.2">
      <c r="A21" s="26">
        <v>5</v>
      </c>
      <c r="B21" s="146" t="s">
        <v>6</v>
      </c>
      <c r="C21" s="146"/>
      <c r="D21" s="146"/>
      <c r="E21" s="146"/>
      <c r="F21" s="146"/>
      <c r="G21" s="95">
        <f>G22+G33+G44+G55+G83+G113+G164+G235+G253</f>
        <v>0</v>
      </c>
      <c r="H21" s="95">
        <f>H22+H33+H44+H55+H83+H113+H164+H235+H253</f>
        <v>0</v>
      </c>
      <c r="I21" s="27"/>
      <c r="J21" s="28"/>
    </row>
    <row r="22" spans="1:10" x14ac:dyDescent="0.2">
      <c r="A22" s="34" t="s">
        <v>7</v>
      </c>
      <c r="B22" s="138" t="s">
        <v>109</v>
      </c>
      <c r="C22" s="139"/>
      <c r="D22" s="139"/>
      <c r="E22" s="139"/>
      <c r="F22" s="140"/>
      <c r="G22" s="97">
        <f>SUM(G23:G32)</f>
        <v>0</v>
      </c>
      <c r="H22" s="97">
        <f>SUM(H23:H32)</f>
        <v>0</v>
      </c>
      <c r="I22" s="35"/>
      <c r="J22" s="36"/>
    </row>
    <row r="23" spans="1:10" x14ac:dyDescent="0.2">
      <c r="A23" s="29" t="s">
        <v>23</v>
      </c>
      <c r="B23" s="135" t="s">
        <v>54</v>
      </c>
      <c r="C23" s="135"/>
      <c r="D23" s="30"/>
      <c r="E23" s="31"/>
      <c r="F23" s="32"/>
      <c r="G23" s="96">
        <f t="shared" ref="G23:G32" si="2">ROUND(E23*F23,2)</f>
        <v>0</v>
      </c>
      <c r="H23" s="96">
        <f t="shared" si="1"/>
        <v>0</v>
      </c>
      <c r="I23" s="33"/>
      <c r="J23" s="28"/>
    </row>
    <row r="24" spans="1:10" x14ac:dyDescent="0.2">
      <c r="A24" s="29" t="s">
        <v>24</v>
      </c>
      <c r="B24" s="135" t="s">
        <v>54</v>
      </c>
      <c r="C24" s="135"/>
      <c r="D24" s="30"/>
      <c r="E24" s="31"/>
      <c r="F24" s="32"/>
      <c r="G24" s="96">
        <f t="shared" si="2"/>
        <v>0</v>
      </c>
      <c r="H24" s="96">
        <f t="shared" si="1"/>
        <v>0</v>
      </c>
      <c r="I24" s="33"/>
      <c r="J24" s="28"/>
    </row>
    <row r="25" spans="1:10" x14ac:dyDescent="0.2">
      <c r="A25" s="29" t="s">
        <v>25</v>
      </c>
      <c r="B25" s="135" t="s">
        <v>54</v>
      </c>
      <c r="C25" s="135"/>
      <c r="D25" s="30"/>
      <c r="E25" s="31"/>
      <c r="F25" s="32"/>
      <c r="G25" s="96">
        <f t="shared" si="2"/>
        <v>0</v>
      </c>
      <c r="H25" s="96">
        <f t="shared" si="1"/>
        <v>0</v>
      </c>
      <c r="I25" s="33"/>
      <c r="J25" s="28"/>
    </row>
    <row r="26" spans="1:10" x14ac:dyDescent="0.2">
      <c r="A26" s="29" t="s">
        <v>26</v>
      </c>
      <c r="B26" s="135" t="s">
        <v>54</v>
      </c>
      <c r="C26" s="135"/>
      <c r="D26" s="30"/>
      <c r="E26" s="31"/>
      <c r="F26" s="32"/>
      <c r="G26" s="96">
        <f t="shared" si="2"/>
        <v>0</v>
      </c>
      <c r="H26" s="96">
        <f t="shared" si="1"/>
        <v>0</v>
      </c>
      <c r="I26" s="33"/>
      <c r="J26" s="28"/>
    </row>
    <row r="27" spans="1:10" x14ac:dyDescent="0.2">
      <c r="A27" s="29" t="s">
        <v>27</v>
      </c>
      <c r="B27" s="135" t="s">
        <v>54</v>
      </c>
      <c r="C27" s="135"/>
      <c r="D27" s="30"/>
      <c r="E27" s="31"/>
      <c r="F27" s="32"/>
      <c r="G27" s="96">
        <f t="shared" si="2"/>
        <v>0</v>
      </c>
      <c r="H27" s="96">
        <f t="shared" si="1"/>
        <v>0</v>
      </c>
      <c r="I27" s="33"/>
      <c r="J27" s="28"/>
    </row>
    <row r="28" spans="1:10" x14ac:dyDescent="0.2">
      <c r="A28" s="29" t="s">
        <v>28</v>
      </c>
      <c r="B28" s="135" t="s">
        <v>54</v>
      </c>
      <c r="C28" s="135"/>
      <c r="D28" s="30"/>
      <c r="E28" s="31"/>
      <c r="F28" s="32"/>
      <c r="G28" s="96">
        <f t="shared" si="2"/>
        <v>0</v>
      </c>
      <c r="H28" s="96">
        <f t="shared" si="1"/>
        <v>0</v>
      </c>
      <c r="I28" s="33"/>
      <c r="J28" s="28"/>
    </row>
    <row r="29" spans="1:10" x14ac:dyDescent="0.2">
      <c r="A29" s="29" t="s">
        <v>29</v>
      </c>
      <c r="B29" s="135" t="s">
        <v>54</v>
      </c>
      <c r="C29" s="135"/>
      <c r="D29" s="30"/>
      <c r="E29" s="31"/>
      <c r="F29" s="32"/>
      <c r="G29" s="96">
        <f t="shared" si="2"/>
        <v>0</v>
      </c>
      <c r="H29" s="96">
        <f t="shared" si="1"/>
        <v>0</v>
      </c>
      <c r="I29" s="33"/>
      <c r="J29" s="28"/>
    </row>
    <row r="30" spans="1:10" x14ac:dyDescent="0.2">
      <c r="A30" s="29" t="s">
        <v>30</v>
      </c>
      <c r="B30" s="135" t="s">
        <v>54</v>
      </c>
      <c r="C30" s="135"/>
      <c r="D30" s="30"/>
      <c r="E30" s="31"/>
      <c r="F30" s="32"/>
      <c r="G30" s="96">
        <f t="shared" si="2"/>
        <v>0</v>
      </c>
      <c r="H30" s="96">
        <f t="shared" si="1"/>
        <v>0</v>
      </c>
      <c r="I30" s="33"/>
      <c r="J30" s="28"/>
    </row>
    <row r="31" spans="1:10" x14ac:dyDescent="0.2">
      <c r="A31" s="29" t="s">
        <v>31</v>
      </c>
      <c r="B31" s="135" t="s">
        <v>54</v>
      </c>
      <c r="C31" s="135"/>
      <c r="D31" s="30"/>
      <c r="E31" s="31"/>
      <c r="F31" s="32"/>
      <c r="G31" s="96">
        <f t="shared" si="2"/>
        <v>0</v>
      </c>
      <c r="H31" s="96">
        <f t="shared" si="1"/>
        <v>0</v>
      </c>
      <c r="I31" s="33"/>
      <c r="J31" s="28"/>
    </row>
    <row r="32" spans="1:10" x14ac:dyDescent="0.2">
      <c r="A32" s="29" t="s">
        <v>32</v>
      </c>
      <c r="B32" s="135" t="s">
        <v>54</v>
      </c>
      <c r="C32" s="135"/>
      <c r="D32" s="30"/>
      <c r="E32" s="31"/>
      <c r="F32" s="32"/>
      <c r="G32" s="96">
        <f t="shared" si="2"/>
        <v>0</v>
      </c>
      <c r="H32" s="96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38" t="s">
        <v>250</v>
      </c>
      <c r="C33" s="139"/>
      <c r="D33" s="139"/>
      <c r="E33" s="139"/>
      <c r="F33" s="140"/>
      <c r="G33" s="97">
        <f>SUM(G34:G43)</f>
        <v>0</v>
      </c>
      <c r="H33" s="97">
        <f>SUM(H34:H43)</f>
        <v>0</v>
      </c>
      <c r="I33" s="35"/>
      <c r="J33" s="36"/>
    </row>
    <row r="34" spans="1:10" x14ac:dyDescent="0.2">
      <c r="A34" s="29" t="s">
        <v>33</v>
      </c>
      <c r="B34" s="135" t="s">
        <v>54</v>
      </c>
      <c r="C34" s="135"/>
      <c r="D34" s="30"/>
      <c r="E34" s="31"/>
      <c r="F34" s="32"/>
      <c r="G34" s="96">
        <f t="shared" ref="G34:G43" si="3">ROUND(E34*F34,2)</f>
        <v>0</v>
      </c>
      <c r="H34" s="96">
        <f t="shared" si="1"/>
        <v>0</v>
      </c>
      <c r="I34" s="33"/>
      <c r="J34" s="28"/>
    </row>
    <row r="35" spans="1:10" x14ac:dyDescent="0.2">
      <c r="A35" s="29" t="s">
        <v>34</v>
      </c>
      <c r="B35" s="135" t="s">
        <v>54</v>
      </c>
      <c r="C35" s="135"/>
      <c r="D35" s="30"/>
      <c r="E35" s="31"/>
      <c r="F35" s="32"/>
      <c r="G35" s="96">
        <f t="shared" si="3"/>
        <v>0</v>
      </c>
      <c r="H35" s="96">
        <f t="shared" si="1"/>
        <v>0</v>
      </c>
      <c r="I35" s="33"/>
      <c r="J35" s="28"/>
    </row>
    <row r="36" spans="1:10" x14ac:dyDescent="0.2">
      <c r="A36" s="29" t="s">
        <v>35</v>
      </c>
      <c r="B36" s="135" t="s">
        <v>54</v>
      </c>
      <c r="C36" s="135"/>
      <c r="D36" s="30"/>
      <c r="E36" s="31"/>
      <c r="F36" s="32"/>
      <c r="G36" s="96">
        <f t="shared" si="3"/>
        <v>0</v>
      </c>
      <c r="H36" s="96">
        <f t="shared" si="1"/>
        <v>0</v>
      </c>
      <c r="I36" s="33"/>
      <c r="J36" s="28"/>
    </row>
    <row r="37" spans="1:10" x14ac:dyDescent="0.2">
      <c r="A37" s="29" t="s">
        <v>36</v>
      </c>
      <c r="B37" s="135" t="s">
        <v>54</v>
      </c>
      <c r="C37" s="135"/>
      <c r="D37" s="30"/>
      <c r="E37" s="31"/>
      <c r="F37" s="32"/>
      <c r="G37" s="96">
        <f t="shared" si="3"/>
        <v>0</v>
      </c>
      <c r="H37" s="96">
        <f t="shared" si="1"/>
        <v>0</v>
      </c>
      <c r="I37" s="33"/>
      <c r="J37" s="28"/>
    </row>
    <row r="38" spans="1:10" x14ac:dyDescent="0.2">
      <c r="A38" s="29" t="s">
        <v>37</v>
      </c>
      <c r="B38" s="135" t="s">
        <v>54</v>
      </c>
      <c r="C38" s="135"/>
      <c r="D38" s="30"/>
      <c r="E38" s="31"/>
      <c r="F38" s="32"/>
      <c r="G38" s="96">
        <f t="shared" si="3"/>
        <v>0</v>
      </c>
      <c r="H38" s="96">
        <f t="shared" si="1"/>
        <v>0</v>
      </c>
      <c r="I38" s="33"/>
      <c r="J38" s="28"/>
    </row>
    <row r="39" spans="1:10" x14ac:dyDescent="0.2">
      <c r="A39" s="29" t="s">
        <v>38</v>
      </c>
      <c r="B39" s="135" t="s">
        <v>54</v>
      </c>
      <c r="C39" s="135"/>
      <c r="D39" s="30"/>
      <c r="E39" s="31"/>
      <c r="F39" s="32"/>
      <c r="G39" s="96">
        <f t="shared" si="3"/>
        <v>0</v>
      </c>
      <c r="H39" s="96">
        <f t="shared" si="1"/>
        <v>0</v>
      </c>
      <c r="I39" s="33"/>
      <c r="J39" s="28"/>
    </row>
    <row r="40" spans="1:10" x14ac:dyDescent="0.2">
      <c r="A40" s="29" t="s">
        <v>39</v>
      </c>
      <c r="B40" s="135" t="s">
        <v>54</v>
      </c>
      <c r="C40" s="135"/>
      <c r="D40" s="30"/>
      <c r="E40" s="31"/>
      <c r="F40" s="32"/>
      <c r="G40" s="96">
        <f t="shared" si="3"/>
        <v>0</v>
      </c>
      <c r="H40" s="96">
        <f t="shared" si="1"/>
        <v>0</v>
      </c>
      <c r="I40" s="33"/>
      <c r="J40" s="28"/>
    </row>
    <row r="41" spans="1:10" x14ac:dyDescent="0.2">
      <c r="A41" s="29" t="s">
        <v>40</v>
      </c>
      <c r="B41" s="135" t="s">
        <v>54</v>
      </c>
      <c r="C41" s="135"/>
      <c r="D41" s="30"/>
      <c r="E41" s="31"/>
      <c r="F41" s="32"/>
      <c r="G41" s="96">
        <f t="shared" si="3"/>
        <v>0</v>
      </c>
      <c r="H41" s="96">
        <f t="shared" si="1"/>
        <v>0</v>
      </c>
      <c r="I41" s="33"/>
      <c r="J41" s="28"/>
    </row>
    <row r="42" spans="1:10" x14ac:dyDescent="0.2">
      <c r="A42" s="29" t="s">
        <v>41</v>
      </c>
      <c r="B42" s="135" t="s">
        <v>54</v>
      </c>
      <c r="C42" s="135"/>
      <c r="D42" s="30"/>
      <c r="E42" s="31"/>
      <c r="F42" s="32"/>
      <c r="G42" s="96">
        <f t="shared" si="3"/>
        <v>0</v>
      </c>
      <c r="H42" s="96">
        <f t="shared" si="1"/>
        <v>0</v>
      </c>
      <c r="I42" s="33"/>
      <c r="J42" s="28"/>
    </row>
    <row r="43" spans="1:10" x14ac:dyDescent="0.2">
      <c r="A43" s="29" t="s">
        <v>42</v>
      </c>
      <c r="B43" s="135" t="s">
        <v>54</v>
      </c>
      <c r="C43" s="135"/>
      <c r="D43" s="30"/>
      <c r="E43" s="31"/>
      <c r="F43" s="32"/>
      <c r="G43" s="96">
        <f t="shared" si="3"/>
        <v>0</v>
      </c>
      <c r="H43" s="96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1" t="s">
        <v>228</v>
      </c>
      <c r="C44" s="139"/>
      <c r="D44" s="139"/>
      <c r="E44" s="139"/>
      <c r="F44" s="140"/>
      <c r="G44" s="97">
        <f>SUM(G45:G54)</f>
        <v>0</v>
      </c>
      <c r="H44" s="97">
        <f>SUM(H45:H54)</f>
        <v>0</v>
      </c>
      <c r="I44" s="35"/>
      <c r="J44" s="36"/>
    </row>
    <row r="45" spans="1:10" x14ac:dyDescent="0.2">
      <c r="A45" s="29" t="s">
        <v>44</v>
      </c>
      <c r="B45" s="135" t="s">
        <v>54</v>
      </c>
      <c r="C45" s="135"/>
      <c r="D45" s="30"/>
      <c r="E45" s="31"/>
      <c r="F45" s="32"/>
      <c r="G45" s="96">
        <f t="shared" ref="G45:G54" si="4">ROUND(E45*F45,2)</f>
        <v>0</v>
      </c>
      <c r="H45" s="96">
        <f t="shared" ref="H45:H54" si="5">ROUND(G45*$D$7,2)</f>
        <v>0</v>
      </c>
      <c r="I45" s="33"/>
      <c r="J45" s="36"/>
    </row>
    <row r="46" spans="1:10" x14ac:dyDescent="0.2">
      <c r="A46" s="29" t="s">
        <v>45</v>
      </c>
      <c r="B46" s="135" t="s">
        <v>54</v>
      </c>
      <c r="C46" s="135"/>
      <c r="D46" s="30"/>
      <c r="E46" s="31"/>
      <c r="F46" s="32"/>
      <c r="G46" s="96">
        <f t="shared" si="4"/>
        <v>0</v>
      </c>
      <c r="H46" s="96">
        <f t="shared" si="5"/>
        <v>0</v>
      </c>
      <c r="I46" s="33"/>
      <c r="J46" s="36"/>
    </row>
    <row r="47" spans="1:10" x14ac:dyDescent="0.2">
      <c r="A47" s="29" t="s">
        <v>46</v>
      </c>
      <c r="B47" s="135" t="s">
        <v>54</v>
      </c>
      <c r="C47" s="135"/>
      <c r="D47" s="30"/>
      <c r="E47" s="31"/>
      <c r="F47" s="32"/>
      <c r="G47" s="96">
        <f t="shared" si="4"/>
        <v>0</v>
      </c>
      <c r="H47" s="96">
        <f t="shared" si="5"/>
        <v>0</v>
      </c>
      <c r="I47" s="33"/>
      <c r="J47" s="36"/>
    </row>
    <row r="48" spans="1:10" x14ac:dyDescent="0.2">
      <c r="A48" s="29" t="s">
        <v>47</v>
      </c>
      <c r="B48" s="135" t="s">
        <v>54</v>
      </c>
      <c r="C48" s="135"/>
      <c r="D48" s="30"/>
      <c r="E48" s="31"/>
      <c r="F48" s="32"/>
      <c r="G48" s="96">
        <f t="shared" si="4"/>
        <v>0</v>
      </c>
      <c r="H48" s="96">
        <f t="shared" si="5"/>
        <v>0</v>
      </c>
      <c r="I48" s="33"/>
      <c r="J48" s="36"/>
    </row>
    <row r="49" spans="1:10" x14ac:dyDescent="0.2">
      <c r="A49" s="29" t="s">
        <v>48</v>
      </c>
      <c r="B49" s="135" t="s">
        <v>54</v>
      </c>
      <c r="C49" s="135"/>
      <c r="D49" s="30"/>
      <c r="E49" s="31"/>
      <c r="F49" s="32"/>
      <c r="G49" s="96">
        <f t="shared" si="4"/>
        <v>0</v>
      </c>
      <c r="H49" s="96">
        <f t="shared" si="5"/>
        <v>0</v>
      </c>
      <c r="I49" s="33"/>
      <c r="J49" s="36"/>
    </row>
    <row r="50" spans="1:10" x14ac:dyDescent="0.2">
      <c r="A50" s="29" t="s">
        <v>49</v>
      </c>
      <c r="B50" s="135" t="s">
        <v>54</v>
      </c>
      <c r="C50" s="135"/>
      <c r="D50" s="30"/>
      <c r="E50" s="31"/>
      <c r="F50" s="32"/>
      <c r="G50" s="96">
        <f t="shared" si="4"/>
        <v>0</v>
      </c>
      <c r="H50" s="96">
        <f t="shared" si="5"/>
        <v>0</v>
      </c>
      <c r="I50" s="33"/>
      <c r="J50" s="36"/>
    </row>
    <row r="51" spans="1:10" x14ac:dyDescent="0.2">
      <c r="A51" s="29" t="s">
        <v>50</v>
      </c>
      <c r="B51" s="135" t="s">
        <v>54</v>
      </c>
      <c r="C51" s="135"/>
      <c r="D51" s="30"/>
      <c r="E51" s="31"/>
      <c r="F51" s="32"/>
      <c r="G51" s="96">
        <f t="shared" si="4"/>
        <v>0</v>
      </c>
      <c r="H51" s="96">
        <f t="shared" si="5"/>
        <v>0</v>
      </c>
      <c r="I51" s="33"/>
      <c r="J51" s="36"/>
    </row>
    <row r="52" spans="1:10" x14ac:dyDescent="0.2">
      <c r="A52" s="29" t="s">
        <v>51</v>
      </c>
      <c r="B52" s="135" t="s">
        <v>54</v>
      </c>
      <c r="C52" s="135"/>
      <c r="D52" s="30"/>
      <c r="E52" s="31"/>
      <c r="F52" s="32"/>
      <c r="G52" s="96">
        <f t="shared" si="4"/>
        <v>0</v>
      </c>
      <c r="H52" s="96">
        <f t="shared" si="5"/>
        <v>0</v>
      </c>
      <c r="I52" s="33"/>
      <c r="J52" s="36"/>
    </row>
    <row r="53" spans="1:10" x14ac:dyDescent="0.2">
      <c r="A53" s="29" t="s">
        <v>52</v>
      </c>
      <c r="B53" s="135" t="s">
        <v>54</v>
      </c>
      <c r="C53" s="135"/>
      <c r="D53" s="30"/>
      <c r="E53" s="31"/>
      <c r="F53" s="32"/>
      <c r="G53" s="96">
        <f t="shared" si="4"/>
        <v>0</v>
      </c>
      <c r="H53" s="96">
        <f t="shared" si="5"/>
        <v>0</v>
      </c>
      <c r="I53" s="33"/>
      <c r="J53" s="36"/>
    </row>
    <row r="54" spans="1:10" x14ac:dyDescent="0.2">
      <c r="A54" s="29" t="s">
        <v>53</v>
      </c>
      <c r="B54" s="135" t="s">
        <v>54</v>
      </c>
      <c r="C54" s="135"/>
      <c r="D54" s="30"/>
      <c r="E54" s="31"/>
      <c r="F54" s="32"/>
      <c r="G54" s="96">
        <f t="shared" si="4"/>
        <v>0</v>
      </c>
      <c r="H54" s="96">
        <f t="shared" si="5"/>
        <v>0</v>
      </c>
      <c r="I54" s="33"/>
      <c r="J54" s="36"/>
    </row>
    <row r="55" spans="1:10" ht="25.5" customHeight="1" x14ac:dyDescent="0.2">
      <c r="A55" s="34" t="s">
        <v>10</v>
      </c>
      <c r="B55" s="138" t="s">
        <v>174</v>
      </c>
      <c r="C55" s="139"/>
      <c r="D55" s="139"/>
      <c r="E55" s="139"/>
      <c r="F55" s="140"/>
      <c r="G55" s="97">
        <f>SUM(G56:G82)</f>
        <v>0</v>
      </c>
      <c r="H55" s="97">
        <f>SUM(H56:H82)</f>
        <v>0</v>
      </c>
      <c r="I55" s="35"/>
      <c r="J55" s="36"/>
    </row>
    <row r="56" spans="1:10" x14ac:dyDescent="0.2">
      <c r="A56" s="29" t="s">
        <v>55</v>
      </c>
      <c r="B56" s="135" t="s">
        <v>12</v>
      </c>
      <c r="C56" s="135"/>
      <c r="D56" s="30"/>
      <c r="E56" s="31"/>
      <c r="F56" s="32"/>
      <c r="G56" s="96">
        <f t="shared" ref="G56:G82" si="6">ROUND(E56*F56,2)</f>
        <v>0</v>
      </c>
      <c r="H56" s="96">
        <f t="shared" ref="H56:H82" si="7">ROUND(G56*$D$7,2)</f>
        <v>0</v>
      </c>
      <c r="I56" s="33"/>
      <c r="J56" s="28"/>
    </row>
    <row r="57" spans="1:10" x14ac:dyDescent="0.2">
      <c r="A57" s="29" t="s">
        <v>56</v>
      </c>
      <c r="B57" s="135" t="s">
        <v>12</v>
      </c>
      <c r="C57" s="135"/>
      <c r="D57" s="30"/>
      <c r="E57" s="31"/>
      <c r="F57" s="32"/>
      <c r="G57" s="96">
        <f t="shared" si="6"/>
        <v>0</v>
      </c>
      <c r="H57" s="96">
        <f t="shared" si="7"/>
        <v>0</v>
      </c>
      <c r="I57" s="33"/>
      <c r="J57" s="28"/>
    </row>
    <row r="58" spans="1:10" x14ac:dyDescent="0.2">
      <c r="A58" s="29" t="s">
        <v>57</v>
      </c>
      <c r="B58" s="135" t="s">
        <v>12</v>
      </c>
      <c r="C58" s="135"/>
      <c r="D58" s="30"/>
      <c r="E58" s="31"/>
      <c r="F58" s="32"/>
      <c r="G58" s="96">
        <f t="shared" si="6"/>
        <v>0</v>
      </c>
      <c r="H58" s="96">
        <f t="shared" si="7"/>
        <v>0</v>
      </c>
      <c r="I58" s="33"/>
      <c r="J58" s="28"/>
    </row>
    <row r="59" spans="1:10" x14ac:dyDescent="0.2">
      <c r="A59" s="29" t="s">
        <v>58</v>
      </c>
      <c r="B59" s="135" t="s">
        <v>12</v>
      </c>
      <c r="C59" s="135"/>
      <c r="D59" s="30"/>
      <c r="E59" s="31"/>
      <c r="F59" s="32"/>
      <c r="G59" s="96">
        <f t="shared" si="6"/>
        <v>0</v>
      </c>
      <c r="H59" s="96">
        <f t="shared" si="7"/>
        <v>0</v>
      </c>
      <c r="I59" s="33"/>
      <c r="J59" s="28"/>
    </row>
    <row r="60" spans="1:10" x14ac:dyDescent="0.2">
      <c r="A60" s="29" t="s">
        <v>59</v>
      </c>
      <c r="B60" s="135" t="s">
        <v>12</v>
      </c>
      <c r="C60" s="135"/>
      <c r="D60" s="30"/>
      <c r="E60" s="31"/>
      <c r="F60" s="32"/>
      <c r="G60" s="96">
        <f t="shared" si="6"/>
        <v>0</v>
      </c>
      <c r="H60" s="96">
        <f t="shared" si="7"/>
        <v>0</v>
      </c>
      <c r="I60" s="33"/>
      <c r="J60" s="28"/>
    </row>
    <row r="61" spans="1:10" x14ac:dyDescent="0.2">
      <c r="A61" s="29" t="s">
        <v>60</v>
      </c>
      <c r="B61" s="135" t="s">
        <v>12</v>
      </c>
      <c r="C61" s="135"/>
      <c r="D61" s="30"/>
      <c r="E61" s="31"/>
      <c r="F61" s="32"/>
      <c r="G61" s="96">
        <f t="shared" si="6"/>
        <v>0</v>
      </c>
      <c r="H61" s="96">
        <f t="shared" si="7"/>
        <v>0</v>
      </c>
      <c r="I61" s="33"/>
      <c r="J61" s="28"/>
    </row>
    <row r="62" spans="1:10" x14ac:dyDescent="0.2">
      <c r="A62" s="29" t="s">
        <v>61</v>
      </c>
      <c r="B62" s="135" t="s">
        <v>12</v>
      </c>
      <c r="C62" s="135"/>
      <c r="D62" s="30"/>
      <c r="E62" s="31"/>
      <c r="F62" s="32"/>
      <c r="G62" s="96">
        <f t="shared" si="6"/>
        <v>0</v>
      </c>
      <c r="H62" s="96">
        <f t="shared" si="7"/>
        <v>0</v>
      </c>
      <c r="I62" s="33"/>
      <c r="J62" s="28"/>
    </row>
    <row r="63" spans="1:10" x14ac:dyDescent="0.2">
      <c r="A63" s="29" t="s">
        <v>62</v>
      </c>
      <c r="B63" s="135" t="s">
        <v>12</v>
      </c>
      <c r="C63" s="135"/>
      <c r="D63" s="30"/>
      <c r="E63" s="31"/>
      <c r="F63" s="32"/>
      <c r="G63" s="96">
        <f t="shared" si="6"/>
        <v>0</v>
      </c>
      <c r="H63" s="96">
        <f t="shared" si="7"/>
        <v>0</v>
      </c>
      <c r="I63" s="33"/>
      <c r="J63" s="28"/>
    </row>
    <row r="64" spans="1:10" x14ac:dyDescent="0.2">
      <c r="A64" s="29" t="s">
        <v>63</v>
      </c>
      <c r="B64" s="135" t="s">
        <v>12</v>
      </c>
      <c r="C64" s="135"/>
      <c r="D64" s="30"/>
      <c r="E64" s="31"/>
      <c r="F64" s="32"/>
      <c r="G64" s="96">
        <f t="shared" si="6"/>
        <v>0</v>
      </c>
      <c r="H64" s="96">
        <f t="shared" si="7"/>
        <v>0</v>
      </c>
      <c r="I64" s="33"/>
      <c r="J64" s="28"/>
    </row>
    <row r="65" spans="1:10" x14ac:dyDescent="0.2">
      <c r="A65" s="29" t="s">
        <v>64</v>
      </c>
      <c r="B65" s="135" t="s">
        <v>12</v>
      </c>
      <c r="C65" s="135"/>
      <c r="D65" s="30"/>
      <c r="E65" s="31"/>
      <c r="F65" s="32"/>
      <c r="G65" s="96">
        <f t="shared" si="6"/>
        <v>0</v>
      </c>
      <c r="H65" s="96">
        <f t="shared" si="7"/>
        <v>0</v>
      </c>
      <c r="I65" s="33"/>
      <c r="J65" s="28"/>
    </row>
    <row r="66" spans="1:10" x14ac:dyDescent="0.2">
      <c r="A66" s="29" t="s">
        <v>130</v>
      </c>
      <c r="B66" s="135" t="s">
        <v>12</v>
      </c>
      <c r="C66" s="135"/>
      <c r="D66" s="30"/>
      <c r="E66" s="31"/>
      <c r="F66" s="32"/>
      <c r="G66" s="96">
        <f t="shared" si="6"/>
        <v>0</v>
      </c>
      <c r="H66" s="96">
        <f t="shared" si="7"/>
        <v>0</v>
      </c>
      <c r="I66" s="33"/>
      <c r="J66" s="28"/>
    </row>
    <row r="67" spans="1:10" x14ac:dyDescent="0.2">
      <c r="A67" s="29" t="s">
        <v>131</v>
      </c>
      <c r="B67" s="135" t="s">
        <v>12</v>
      </c>
      <c r="C67" s="135"/>
      <c r="D67" s="30"/>
      <c r="E67" s="31"/>
      <c r="F67" s="32"/>
      <c r="G67" s="96">
        <f t="shared" si="6"/>
        <v>0</v>
      </c>
      <c r="H67" s="96">
        <f t="shared" si="7"/>
        <v>0</v>
      </c>
      <c r="I67" s="33"/>
      <c r="J67" s="28"/>
    </row>
    <row r="68" spans="1:10" x14ac:dyDescent="0.2">
      <c r="A68" s="29" t="s">
        <v>132</v>
      </c>
      <c r="B68" s="135" t="s">
        <v>12</v>
      </c>
      <c r="C68" s="135"/>
      <c r="D68" s="30"/>
      <c r="E68" s="31"/>
      <c r="F68" s="32"/>
      <c r="G68" s="96">
        <f t="shared" si="6"/>
        <v>0</v>
      </c>
      <c r="H68" s="96">
        <f t="shared" si="7"/>
        <v>0</v>
      </c>
      <c r="I68" s="33"/>
      <c r="J68" s="28"/>
    </row>
    <row r="69" spans="1:10" x14ac:dyDescent="0.2">
      <c r="A69" s="29" t="s">
        <v>133</v>
      </c>
      <c r="B69" s="135" t="s">
        <v>12</v>
      </c>
      <c r="C69" s="135"/>
      <c r="D69" s="30"/>
      <c r="E69" s="31"/>
      <c r="F69" s="32"/>
      <c r="G69" s="96">
        <f t="shared" si="6"/>
        <v>0</v>
      </c>
      <c r="H69" s="96">
        <f t="shared" si="7"/>
        <v>0</v>
      </c>
      <c r="I69" s="33"/>
      <c r="J69" s="28"/>
    </row>
    <row r="70" spans="1:10" x14ac:dyDescent="0.2">
      <c r="A70" s="29" t="s">
        <v>134</v>
      </c>
      <c r="B70" s="135" t="s">
        <v>12</v>
      </c>
      <c r="C70" s="135"/>
      <c r="D70" s="30"/>
      <c r="E70" s="31"/>
      <c r="F70" s="32"/>
      <c r="G70" s="96">
        <f t="shared" si="6"/>
        <v>0</v>
      </c>
      <c r="H70" s="96">
        <f t="shared" si="7"/>
        <v>0</v>
      </c>
      <c r="I70" s="33"/>
      <c r="J70" s="28"/>
    </row>
    <row r="71" spans="1:10" x14ac:dyDescent="0.2">
      <c r="A71" s="29" t="s">
        <v>188</v>
      </c>
      <c r="B71" s="135" t="s">
        <v>12</v>
      </c>
      <c r="C71" s="135"/>
      <c r="D71" s="30"/>
      <c r="E71" s="31"/>
      <c r="F71" s="32"/>
      <c r="G71" s="96">
        <f t="shared" si="6"/>
        <v>0</v>
      </c>
      <c r="H71" s="96">
        <f t="shared" si="7"/>
        <v>0</v>
      </c>
      <c r="I71" s="33"/>
      <c r="J71" s="28"/>
    </row>
    <row r="72" spans="1:10" x14ac:dyDescent="0.2">
      <c r="A72" s="29" t="s">
        <v>189</v>
      </c>
      <c r="B72" s="135" t="s">
        <v>12</v>
      </c>
      <c r="C72" s="135"/>
      <c r="D72" s="30"/>
      <c r="E72" s="31"/>
      <c r="F72" s="32"/>
      <c r="G72" s="96">
        <f t="shared" si="6"/>
        <v>0</v>
      </c>
      <c r="H72" s="96">
        <f t="shared" si="7"/>
        <v>0</v>
      </c>
      <c r="I72" s="33"/>
      <c r="J72" s="28"/>
    </row>
    <row r="73" spans="1:10" x14ac:dyDescent="0.2">
      <c r="A73" s="29" t="s">
        <v>190</v>
      </c>
      <c r="B73" s="135" t="s">
        <v>12</v>
      </c>
      <c r="C73" s="135"/>
      <c r="D73" s="30"/>
      <c r="E73" s="31"/>
      <c r="F73" s="32"/>
      <c r="G73" s="96">
        <f t="shared" si="6"/>
        <v>0</v>
      </c>
      <c r="H73" s="96">
        <f t="shared" si="7"/>
        <v>0</v>
      </c>
      <c r="I73" s="33"/>
      <c r="J73" s="28"/>
    </row>
    <row r="74" spans="1:10" x14ac:dyDescent="0.2">
      <c r="A74" s="29" t="s">
        <v>191</v>
      </c>
      <c r="B74" s="135" t="s">
        <v>12</v>
      </c>
      <c r="C74" s="135"/>
      <c r="D74" s="30"/>
      <c r="E74" s="31"/>
      <c r="F74" s="32"/>
      <c r="G74" s="96">
        <f t="shared" si="6"/>
        <v>0</v>
      </c>
      <c r="H74" s="96">
        <f t="shared" si="7"/>
        <v>0</v>
      </c>
      <c r="I74" s="33"/>
      <c r="J74" s="28"/>
    </row>
    <row r="75" spans="1:10" x14ac:dyDescent="0.2">
      <c r="A75" s="29" t="s">
        <v>192</v>
      </c>
      <c r="B75" s="135" t="s">
        <v>12</v>
      </c>
      <c r="C75" s="135"/>
      <c r="D75" s="30"/>
      <c r="E75" s="31"/>
      <c r="F75" s="32"/>
      <c r="G75" s="96">
        <f t="shared" si="6"/>
        <v>0</v>
      </c>
      <c r="H75" s="96">
        <f t="shared" si="7"/>
        <v>0</v>
      </c>
      <c r="I75" s="33"/>
      <c r="J75" s="28"/>
    </row>
    <row r="76" spans="1:10" x14ac:dyDescent="0.2">
      <c r="A76" s="29" t="s">
        <v>193</v>
      </c>
      <c r="B76" s="135" t="s">
        <v>12</v>
      </c>
      <c r="C76" s="135"/>
      <c r="D76" s="30"/>
      <c r="E76" s="31"/>
      <c r="F76" s="32"/>
      <c r="G76" s="96">
        <f t="shared" si="6"/>
        <v>0</v>
      </c>
      <c r="H76" s="96">
        <f t="shared" si="7"/>
        <v>0</v>
      </c>
      <c r="I76" s="33"/>
      <c r="J76" s="28"/>
    </row>
    <row r="77" spans="1:10" x14ac:dyDescent="0.2">
      <c r="A77" s="29" t="s">
        <v>194</v>
      </c>
      <c r="B77" s="135" t="s">
        <v>12</v>
      </c>
      <c r="C77" s="135"/>
      <c r="D77" s="30"/>
      <c r="E77" s="31"/>
      <c r="F77" s="32"/>
      <c r="G77" s="96">
        <f t="shared" si="6"/>
        <v>0</v>
      </c>
      <c r="H77" s="96">
        <f t="shared" si="7"/>
        <v>0</v>
      </c>
      <c r="I77" s="33"/>
      <c r="J77" s="28"/>
    </row>
    <row r="78" spans="1:10" x14ac:dyDescent="0.2">
      <c r="A78" s="29" t="s">
        <v>195</v>
      </c>
      <c r="B78" s="135" t="s">
        <v>12</v>
      </c>
      <c r="C78" s="135"/>
      <c r="D78" s="30"/>
      <c r="E78" s="31"/>
      <c r="F78" s="32"/>
      <c r="G78" s="96">
        <f t="shared" si="6"/>
        <v>0</v>
      </c>
      <c r="H78" s="96">
        <f t="shared" si="7"/>
        <v>0</v>
      </c>
      <c r="I78" s="33"/>
      <c r="J78" s="28"/>
    </row>
    <row r="79" spans="1:10" x14ac:dyDescent="0.2">
      <c r="A79" s="29" t="s">
        <v>196</v>
      </c>
      <c r="B79" s="135" t="s">
        <v>12</v>
      </c>
      <c r="C79" s="135"/>
      <c r="D79" s="30"/>
      <c r="E79" s="31"/>
      <c r="F79" s="32"/>
      <c r="G79" s="96">
        <f t="shared" si="6"/>
        <v>0</v>
      </c>
      <c r="H79" s="96">
        <f t="shared" si="7"/>
        <v>0</v>
      </c>
      <c r="I79" s="33"/>
      <c r="J79" s="28"/>
    </row>
    <row r="80" spans="1:10" x14ac:dyDescent="0.2">
      <c r="A80" s="29" t="s">
        <v>197</v>
      </c>
      <c r="B80" s="135" t="s">
        <v>12</v>
      </c>
      <c r="C80" s="135"/>
      <c r="D80" s="30"/>
      <c r="E80" s="31"/>
      <c r="F80" s="32"/>
      <c r="G80" s="96">
        <f t="shared" si="6"/>
        <v>0</v>
      </c>
      <c r="H80" s="96">
        <f t="shared" si="7"/>
        <v>0</v>
      </c>
      <c r="I80" s="33"/>
      <c r="J80" s="28"/>
    </row>
    <row r="81" spans="1:19" x14ac:dyDescent="0.2">
      <c r="A81" s="29" t="s">
        <v>198</v>
      </c>
      <c r="B81" s="135" t="s">
        <v>12</v>
      </c>
      <c r="C81" s="135"/>
      <c r="D81" s="30"/>
      <c r="E81" s="31"/>
      <c r="F81" s="32"/>
      <c r="G81" s="96">
        <f t="shared" si="6"/>
        <v>0</v>
      </c>
      <c r="H81" s="96">
        <f t="shared" si="7"/>
        <v>0</v>
      </c>
      <c r="I81" s="33"/>
      <c r="J81" s="28"/>
    </row>
    <row r="82" spans="1:19" x14ac:dyDescent="0.2">
      <c r="A82" s="29" t="s">
        <v>199</v>
      </c>
      <c r="B82" s="135" t="s">
        <v>12</v>
      </c>
      <c r="C82" s="135"/>
      <c r="D82" s="30"/>
      <c r="E82" s="31"/>
      <c r="F82" s="32"/>
      <c r="G82" s="96">
        <f t="shared" si="6"/>
        <v>0</v>
      </c>
      <c r="H82" s="96">
        <f t="shared" si="7"/>
        <v>0</v>
      </c>
      <c r="I82" s="33"/>
      <c r="J82" s="28"/>
    </row>
    <row r="83" spans="1:19" ht="51.75" customHeight="1" x14ac:dyDescent="0.2">
      <c r="A83" s="34" t="s">
        <v>65</v>
      </c>
      <c r="B83" s="138" t="s">
        <v>110</v>
      </c>
      <c r="C83" s="139"/>
      <c r="D83" s="139"/>
      <c r="E83" s="139"/>
      <c r="F83" s="140"/>
      <c r="G83" s="97">
        <f>SUM(G84:G112)</f>
        <v>0</v>
      </c>
      <c r="H83" s="97">
        <f>SUM(H84:H112)</f>
        <v>0</v>
      </c>
      <c r="I83" s="35"/>
      <c r="J83" s="28"/>
      <c r="K83" s="37" t="s">
        <v>112</v>
      </c>
      <c r="L83" s="37" t="s">
        <v>113</v>
      </c>
      <c r="M83" s="37" t="s">
        <v>114</v>
      </c>
      <c r="N83" s="37" t="s">
        <v>115</v>
      </c>
      <c r="O83" s="37" t="s">
        <v>116</v>
      </c>
      <c r="P83" s="37" t="s">
        <v>117</v>
      </c>
      <c r="Q83" s="37" t="s">
        <v>118</v>
      </c>
      <c r="R83" s="37" t="s">
        <v>119</v>
      </c>
    </row>
    <row r="84" spans="1:19" ht="12.75" customHeight="1" x14ac:dyDescent="0.2">
      <c r="A84" s="29" t="s">
        <v>66</v>
      </c>
      <c r="B84" s="135" t="s">
        <v>111</v>
      </c>
      <c r="C84" s="135"/>
      <c r="D84" s="30"/>
      <c r="E84" s="99">
        <v>1</v>
      </c>
      <c r="F84" s="96">
        <f t="shared" ref="F84:F112" si="8">R84</f>
        <v>0</v>
      </c>
      <c r="G84" s="96">
        <f t="shared" ref="G84:G112" si="9">ROUND(E84*F84,2)</f>
        <v>0</v>
      </c>
      <c r="H84" s="96">
        <f t="shared" si="1"/>
        <v>0</v>
      </c>
      <c r="I84" s="33"/>
      <c r="J84" s="28"/>
      <c r="K84" s="38"/>
      <c r="L84" s="39"/>
      <c r="M84" s="39"/>
      <c r="N84" s="39"/>
      <c r="O84" s="100" t="str">
        <f>IFERROR(ROUND((L84-N84)/M84,2),"0")</f>
        <v>0</v>
      </c>
      <c r="P84" s="39"/>
      <c r="Q84" s="40"/>
      <c r="R84" s="100">
        <f>O84*P84*Q84</f>
        <v>0</v>
      </c>
      <c r="S84" s="101" t="str">
        <f ca="1">IF(K84=0," ",IF(K84+(M84*30.5)&lt;TODAY(),"DĖMESIO! Patikrinkite, ar nurodytas turtas dar nėra nudėvėtas, amortizuotas"," "))</f>
        <v xml:space="preserve"> </v>
      </c>
    </row>
    <row r="85" spans="1:19" ht="12.75" customHeight="1" x14ac:dyDescent="0.2">
      <c r="A85" s="29" t="s">
        <v>67</v>
      </c>
      <c r="B85" s="135" t="s">
        <v>111</v>
      </c>
      <c r="C85" s="135"/>
      <c r="D85" s="30"/>
      <c r="E85" s="99">
        <v>1</v>
      </c>
      <c r="F85" s="96">
        <f t="shared" si="8"/>
        <v>0</v>
      </c>
      <c r="G85" s="96">
        <f t="shared" si="9"/>
        <v>0</v>
      </c>
      <c r="H85" s="96">
        <f t="shared" si="1"/>
        <v>0</v>
      </c>
      <c r="I85" s="33"/>
      <c r="J85" s="28"/>
      <c r="K85" s="38"/>
      <c r="L85" s="39"/>
      <c r="M85" s="39"/>
      <c r="N85" s="39"/>
      <c r="O85" s="100" t="str">
        <f t="shared" ref="O85:O112" si="10">IFERROR(ROUND((L85-N85)/M85,2),"0")</f>
        <v>0</v>
      </c>
      <c r="P85" s="39"/>
      <c r="Q85" s="40"/>
      <c r="R85" s="100">
        <f t="shared" ref="R85:R112" si="11">O85*P85*Q85</f>
        <v>0</v>
      </c>
      <c r="S85" s="101" t="str">
        <f t="shared" ref="S85:S112" ca="1" si="12">IF(K85=0," ",IF(K85+(M85*30.5)&lt;TODAY(),"DĖMESIO! Patikrinkite, ar nurodytas turtas dar nėra nudėvėtas, amortizuotas"," "))</f>
        <v xml:space="preserve"> </v>
      </c>
    </row>
    <row r="86" spans="1:19" ht="12.75" customHeight="1" x14ac:dyDescent="0.2">
      <c r="A86" s="29" t="s">
        <v>68</v>
      </c>
      <c r="B86" s="135" t="s">
        <v>111</v>
      </c>
      <c r="C86" s="135"/>
      <c r="D86" s="30"/>
      <c r="E86" s="99">
        <v>1</v>
      </c>
      <c r="F86" s="96">
        <f t="shared" si="8"/>
        <v>0</v>
      </c>
      <c r="G86" s="96">
        <f t="shared" si="9"/>
        <v>0</v>
      </c>
      <c r="H86" s="96">
        <f t="shared" si="1"/>
        <v>0</v>
      </c>
      <c r="I86" s="33"/>
      <c r="J86" s="28"/>
      <c r="K86" s="38"/>
      <c r="L86" s="39"/>
      <c r="M86" s="39"/>
      <c r="N86" s="39"/>
      <c r="O86" s="100" t="str">
        <f t="shared" si="10"/>
        <v>0</v>
      </c>
      <c r="P86" s="39"/>
      <c r="Q86" s="40"/>
      <c r="R86" s="100">
        <f t="shared" si="11"/>
        <v>0</v>
      </c>
      <c r="S86" s="101" t="str">
        <f t="shared" ca="1" si="12"/>
        <v xml:space="preserve"> </v>
      </c>
    </row>
    <row r="87" spans="1:19" ht="12.75" customHeight="1" x14ac:dyDescent="0.2">
      <c r="A87" s="29" t="s">
        <v>69</v>
      </c>
      <c r="B87" s="135" t="s">
        <v>111</v>
      </c>
      <c r="C87" s="135"/>
      <c r="D87" s="30"/>
      <c r="E87" s="99">
        <v>1</v>
      </c>
      <c r="F87" s="96">
        <f t="shared" si="8"/>
        <v>0</v>
      </c>
      <c r="G87" s="96">
        <f t="shared" si="9"/>
        <v>0</v>
      </c>
      <c r="H87" s="96">
        <f t="shared" si="1"/>
        <v>0</v>
      </c>
      <c r="I87" s="33"/>
      <c r="J87" s="28"/>
      <c r="K87" s="38"/>
      <c r="L87" s="39"/>
      <c r="M87" s="39"/>
      <c r="N87" s="39"/>
      <c r="O87" s="100" t="str">
        <f t="shared" si="10"/>
        <v>0</v>
      </c>
      <c r="P87" s="39"/>
      <c r="Q87" s="40"/>
      <c r="R87" s="100">
        <f t="shared" si="11"/>
        <v>0</v>
      </c>
      <c r="S87" s="101" t="str">
        <f t="shared" ca="1" si="12"/>
        <v xml:space="preserve"> </v>
      </c>
    </row>
    <row r="88" spans="1:19" ht="12.75" customHeight="1" x14ac:dyDescent="0.2">
      <c r="A88" s="29" t="s">
        <v>70</v>
      </c>
      <c r="B88" s="135" t="s">
        <v>111</v>
      </c>
      <c r="C88" s="135"/>
      <c r="D88" s="30"/>
      <c r="E88" s="99">
        <v>1</v>
      </c>
      <c r="F88" s="96">
        <f t="shared" si="8"/>
        <v>0</v>
      </c>
      <c r="G88" s="96">
        <f t="shared" si="9"/>
        <v>0</v>
      </c>
      <c r="H88" s="96">
        <f t="shared" si="1"/>
        <v>0</v>
      </c>
      <c r="I88" s="33"/>
      <c r="J88" s="28"/>
      <c r="K88" s="38"/>
      <c r="L88" s="39"/>
      <c r="M88" s="39"/>
      <c r="N88" s="39"/>
      <c r="O88" s="100" t="str">
        <f t="shared" si="10"/>
        <v>0</v>
      </c>
      <c r="P88" s="39"/>
      <c r="Q88" s="40"/>
      <c r="R88" s="100">
        <f t="shared" si="11"/>
        <v>0</v>
      </c>
      <c r="S88" s="101" t="str">
        <f t="shared" ca="1" si="12"/>
        <v xml:space="preserve"> </v>
      </c>
    </row>
    <row r="89" spans="1:19" ht="12.75" customHeight="1" x14ac:dyDescent="0.2">
      <c r="A89" s="29" t="s">
        <v>74</v>
      </c>
      <c r="B89" s="135" t="s">
        <v>111</v>
      </c>
      <c r="C89" s="135"/>
      <c r="D89" s="30"/>
      <c r="E89" s="99">
        <v>1</v>
      </c>
      <c r="F89" s="96">
        <f t="shared" si="8"/>
        <v>0</v>
      </c>
      <c r="G89" s="96">
        <f t="shared" si="9"/>
        <v>0</v>
      </c>
      <c r="H89" s="96">
        <f t="shared" si="1"/>
        <v>0</v>
      </c>
      <c r="I89" s="33"/>
      <c r="J89" s="28"/>
      <c r="K89" s="38"/>
      <c r="L89" s="39"/>
      <c r="M89" s="39"/>
      <c r="N89" s="39"/>
      <c r="O89" s="100" t="str">
        <f t="shared" si="10"/>
        <v>0</v>
      </c>
      <c r="P89" s="39"/>
      <c r="Q89" s="40"/>
      <c r="R89" s="100">
        <f t="shared" si="11"/>
        <v>0</v>
      </c>
      <c r="S89" s="101" t="str">
        <f t="shared" ca="1" si="12"/>
        <v xml:space="preserve"> </v>
      </c>
    </row>
    <row r="90" spans="1:19" ht="12.75" customHeight="1" x14ac:dyDescent="0.2">
      <c r="A90" s="29" t="s">
        <v>75</v>
      </c>
      <c r="B90" s="135" t="s">
        <v>111</v>
      </c>
      <c r="C90" s="135"/>
      <c r="D90" s="30"/>
      <c r="E90" s="99">
        <v>1</v>
      </c>
      <c r="F90" s="96">
        <f t="shared" si="8"/>
        <v>0</v>
      </c>
      <c r="G90" s="96">
        <f t="shared" si="9"/>
        <v>0</v>
      </c>
      <c r="H90" s="96">
        <f t="shared" si="1"/>
        <v>0</v>
      </c>
      <c r="I90" s="33"/>
      <c r="J90" s="28"/>
      <c r="K90" s="38"/>
      <c r="L90" s="39"/>
      <c r="M90" s="39"/>
      <c r="N90" s="39"/>
      <c r="O90" s="100" t="str">
        <f t="shared" si="10"/>
        <v>0</v>
      </c>
      <c r="P90" s="39"/>
      <c r="Q90" s="40"/>
      <c r="R90" s="100">
        <f t="shared" si="11"/>
        <v>0</v>
      </c>
      <c r="S90" s="101" t="str">
        <f t="shared" ca="1" si="12"/>
        <v xml:space="preserve"> </v>
      </c>
    </row>
    <row r="91" spans="1:19" ht="12.75" customHeight="1" x14ac:dyDescent="0.2">
      <c r="A91" s="29" t="s">
        <v>76</v>
      </c>
      <c r="B91" s="135" t="s">
        <v>111</v>
      </c>
      <c r="C91" s="135"/>
      <c r="D91" s="30"/>
      <c r="E91" s="99">
        <v>1</v>
      </c>
      <c r="F91" s="96">
        <f t="shared" si="8"/>
        <v>0</v>
      </c>
      <c r="G91" s="96">
        <f t="shared" si="9"/>
        <v>0</v>
      </c>
      <c r="H91" s="96">
        <f t="shared" si="1"/>
        <v>0</v>
      </c>
      <c r="I91" s="33"/>
      <c r="J91" s="28"/>
      <c r="K91" s="38"/>
      <c r="L91" s="39"/>
      <c r="M91" s="39"/>
      <c r="N91" s="39"/>
      <c r="O91" s="100" t="str">
        <f t="shared" si="10"/>
        <v>0</v>
      </c>
      <c r="P91" s="39"/>
      <c r="Q91" s="40"/>
      <c r="R91" s="100">
        <f t="shared" si="11"/>
        <v>0</v>
      </c>
      <c r="S91" s="101" t="str">
        <f t="shared" ca="1" si="12"/>
        <v xml:space="preserve"> </v>
      </c>
    </row>
    <row r="92" spans="1:19" ht="12.75" customHeight="1" x14ac:dyDescent="0.2">
      <c r="A92" s="29" t="s">
        <v>77</v>
      </c>
      <c r="B92" s="135" t="s">
        <v>111</v>
      </c>
      <c r="C92" s="135"/>
      <c r="D92" s="30"/>
      <c r="E92" s="99">
        <v>1</v>
      </c>
      <c r="F92" s="96">
        <f t="shared" si="8"/>
        <v>0</v>
      </c>
      <c r="G92" s="96">
        <f t="shared" si="9"/>
        <v>0</v>
      </c>
      <c r="H92" s="96">
        <f t="shared" si="1"/>
        <v>0</v>
      </c>
      <c r="I92" s="33"/>
      <c r="J92" s="28"/>
      <c r="K92" s="38"/>
      <c r="L92" s="39"/>
      <c r="M92" s="39"/>
      <c r="N92" s="39"/>
      <c r="O92" s="100" t="str">
        <f t="shared" si="10"/>
        <v>0</v>
      </c>
      <c r="P92" s="39"/>
      <c r="Q92" s="40"/>
      <c r="R92" s="100">
        <f t="shared" si="11"/>
        <v>0</v>
      </c>
      <c r="S92" s="101" t="str">
        <f t="shared" ca="1" si="12"/>
        <v xml:space="preserve"> </v>
      </c>
    </row>
    <row r="93" spans="1:19" ht="12.75" customHeight="1" x14ac:dyDescent="0.2">
      <c r="A93" s="29" t="s">
        <v>78</v>
      </c>
      <c r="B93" s="135" t="s">
        <v>111</v>
      </c>
      <c r="C93" s="135"/>
      <c r="D93" s="30"/>
      <c r="E93" s="99">
        <v>1</v>
      </c>
      <c r="F93" s="96">
        <f t="shared" si="8"/>
        <v>0</v>
      </c>
      <c r="G93" s="96">
        <f t="shared" si="9"/>
        <v>0</v>
      </c>
      <c r="H93" s="96">
        <f t="shared" si="1"/>
        <v>0</v>
      </c>
      <c r="I93" s="33"/>
      <c r="J93" s="28"/>
      <c r="K93" s="38"/>
      <c r="L93" s="39"/>
      <c r="M93" s="39"/>
      <c r="N93" s="39"/>
      <c r="O93" s="100" t="str">
        <f t="shared" si="10"/>
        <v>0</v>
      </c>
      <c r="P93" s="39"/>
      <c r="Q93" s="40"/>
      <c r="R93" s="100">
        <f t="shared" si="11"/>
        <v>0</v>
      </c>
      <c r="S93" s="101" t="str">
        <f t="shared" ca="1" si="12"/>
        <v xml:space="preserve"> </v>
      </c>
    </row>
    <row r="94" spans="1:19" ht="12.75" customHeight="1" x14ac:dyDescent="0.2">
      <c r="A94" s="29" t="s">
        <v>229</v>
      </c>
      <c r="B94" s="135" t="s">
        <v>111</v>
      </c>
      <c r="C94" s="135"/>
      <c r="D94" s="30"/>
      <c r="E94" s="99">
        <v>1</v>
      </c>
      <c r="F94" s="96">
        <f t="shared" si="8"/>
        <v>0</v>
      </c>
      <c r="G94" s="96">
        <f t="shared" si="9"/>
        <v>0</v>
      </c>
      <c r="H94" s="96">
        <f t="shared" si="1"/>
        <v>0</v>
      </c>
      <c r="I94" s="33"/>
      <c r="J94" s="28"/>
      <c r="K94" s="38"/>
      <c r="L94" s="39"/>
      <c r="M94" s="39"/>
      <c r="N94" s="39"/>
      <c r="O94" s="100" t="str">
        <f t="shared" si="10"/>
        <v>0</v>
      </c>
      <c r="P94" s="39"/>
      <c r="Q94" s="40"/>
      <c r="R94" s="100">
        <f t="shared" si="11"/>
        <v>0</v>
      </c>
      <c r="S94" s="101" t="str">
        <f t="shared" ca="1" si="12"/>
        <v xml:space="preserve"> </v>
      </c>
    </row>
    <row r="95" spans="1:19" ht="12.75" customHeight="1" x14ac:dyDescent="0.2">
      <c r="A95" s="29" t="s">
        <v>230</v>
      </c>
      <c r="B95" s="135" t="s">
        <v>111</v>
      </c>
      <c r="C95" s="135"/>
      <c r="D95" s="30"/>
      <c r="E95" s="99">
        <v>1</v>
      </c>
      <c r="F95" s="96">
        <f t="shared" si="8"/>
        <v>0</v>
      </c>
      <c r="G95" s="96">
        <f t="shared" si="9"/>
        <v>0</v>
      </c>
      <c r="H95" s="96">
        <f t="shared" si="1"/>
        <v>0</v>
      </c>
      <c r="I95" s="33"/>
      <c r="J95" s="28"/>
      <c r="K95" s="38"/>
      <c r="L95" s="39"/>
      <c r="M95" s="39"/>
      <c r="N95" s="39"/>
      <c r="O95" s="100" t="str">
        <f t="shared" si="10"/>
        <v>0</v>
      </c>
      <c r="P95" s="39"/>
      <c r="Q95" s="40"/>
      <c r="R95" s="100">
        <f t="shared" si="11"/>
        <v>0</v>
      </c>
      <c r="S95" s="101" t="str">
        <f t="shared" ca="1" si="12"/>
        <v xml:space="preserve"> </v>
      </c>
    </row>
    <row r="96" spans="1:19" ht="12.75" customHeight="1" x14ac:dyDescent="0.2">
      <c r="A96" s="29" t="s">
        <v>231</v>
      </c>
      <c r="B96" s="135" t="s">
        <v>111</v>
      </c>
      <c r="C96" s="135"/>
      <c r="D96" s="30"/>
      <c r="E96" s="99">
        <v>1</v>
      </c>
      <c r="F96" s="96">
        <f t="shared" si="8"/>
        <v>0</v>
      </c>
      <c r="G96" s="96">
        <f t="shared" si="9"/>
        <v>0</v>
      </c>
      <c r="H96" s="96">
        <f t="shared" si="1"/>
        <v>0</v>
      </c>
      <c r="I96" s="33"/>
      <c r="J96" s="28"/>
      <c r="K96" s="38"/>
      <c r="L96" s="39"/>
      <c r="M96" s="39"/>
      <c r="N96" s="39"/>
      <c r="O96" s="100" t="str">
        <f t="shared" si="10"/>
        <v>0</v>
      </c>
      <c r="P96" s="39"/>
      <c r="Q96" s="40"/>
      <c r="R96" s="100">
        <f t="shared" si="11"/>
        <v>0</v>
      </c>
      <c r="S96" s="101" t="str">
        <f t="shared" ca="1" si="12"/>
        <v xml:space="preserve"> </v>
      </c>
    </row>
    <row r="97" spans="1:19" ht="12.75" customHeight="1" x14ac:dyDescent="0.2">
      <c r="A97" s="29" t="s">
        <v>232</v>
      </c>
      <c r="B97" s="135" t="s">
        <v>111</v>
      </c>
      <c r="C97" s="135"/>
      <c r="D97" s="30"/>
      <c r="E97" s="99">
        <v>1</v>
      </c>
      <c r="F97" s="96">
        <f t="shared" si="8"/>
        <v>0</v>
      </c>
      <c r="G97" s="96">
        <f t="shared" si="9"/>
        <v>0</v>
      </c>
      <c r="H97" s="96">
        <f t="shared" si="1"/>
        <v>0</v>
      </c>
      <c r="I97" s="33"/>
      <c r="J97" s="28"/>
      <c r="K97" s="38"/>
      <c r="L97" s="39"/>
      <c r="M97" s="39"/>
      <c r="N97" s="39"/>
      <c r="O97" s="100" t="str">
        <f t="shared" si="10"/>
        <v>0</v>
      </c>
      <c r="P97" s="39"/>
      <c r="Q97" s="40"/>
      <c r="R97" s="100">
        <f t="shared" si="11"/>
        <v>0</v>
      </c>
      <c r="S97" s="101" t="str">
        <f t="shared" ca="1" si="12"/>
        <v xml:space="preserve"> </v>
      </c>
    </row>
    <row r="98" spans="1:19" ht="12.75" customHeight="1" x14ac:dyDescent="0.2">
      <c r="A98" s="29" t="s">
        <v>233</v>
      </c>
      <c r="B98" s="135" t="s">
        <v>111</v>
      </c>
      <c r="C98" s="135"/>
      <c r="D98" s="30"/>
      <c r="E98" s="99">
        <v>1</v>
      </c>
      <c r="F98" s="96">
        <f t="shared" si="8"/>
        <v>0</v>
      </c>
      <c r="G98" s="96">
        <f t="shared" si="9"/>
        <v>0</v>
      </c>
      <c r="H98" s="96">
        <f t="shared" si="1"/>
        <v>0</v>
      </c>
      <c r="I98" s="33"/>
      <c r="J98" s="28"/>
      <c r="K98" s="38"/>
      <c r="L98" s="39"/>
      <c r="M98" s="39"/>
      <c r="N98" s="39"/>
      <c r="O98" s="100" t="str">
        <f t="shared" si="10"/>
        <v>0</v>
      </c>
      <c r="P98" s="39"/>
      <c r="Q98" s="40"/>
      <c r="R98" s="100">
        <f t="shared" si="11"/>
        <v>0</v>
      </c>
      <c r="S98" s="101" t="str">
        <f t="shared" ca="1" si="12"/>
        <v xml:space="preserve"> </v>
      </c>
    </row>
    <row r="99" spans="1:19" ht="12.75" customHeight="1" x14ac:dyDescent="0.2">
      <c r="A99" s="29" t="s">
        <v>234</v>
      </c>
      <c r="B99" s="135" t="s">
        <v>111</v>
      </c>
      <c r="C99" s="135"/>
      <c r="D99" s="30"/>
      <c r="E99" s="99">
        <v>1</v>
      </c>
      <c r="F99" s="96">
        <f t="shared" si="8"/>
        <v>0</v>
      </c>
      <c r="G99" s="96">
        <f t="shared" si="9"/>
        <v>0</v>
      </c>
      <c r="H99" s="96">
        <f t="shared" si="1"/>
        <v>0</v>
      </c>
      <c r="I99" s="33"/>
      <c r="J99" s="28"/>
      <c r="K99" s="38"/>
      <c r="L99" s="39"/>
      <c r="M99" s="39"/>
      <c r="N99" s="39"/>
      <c r="O99" s="100" t="str">
        <f t="shared" si="10"/>
        <v>0</v>
      </c>
      <c r="P99" s="39"/>
      <c r="Q99" s="40"/>
      <c r="R99" s="100">
        <f t="shared" si="11"/>
        <v>0</v>
      </c>
      <c r="S99" s="101" t="str">
        <f t="shared" ca="1" si="12"/>
        <v xml:space="preserve"> </v>
      </c>
    </row>
    <row r="100" spans="1:19" ht="12.75" customHeight="1" x14ac:dyDescent="0.2">
      <c r="A100" s="29" t="s">
        <v>235</v>
      </c>
      <c r="B100" s="135" t="s">
        <v>111</v>
      </c>
      <c r="C100" s="135"/>
      <c r="D100" s="30"/>
      <c r="E100" s="99">
        <v>1</v>
      </c>
      <c r="F100" s="96">
        <f t="shared" si="8"/>
        <v>0</v>
      </c>
      <c r="G100" s="96">
        <f t="shared" si="9"/>
        <v>0</v>
      </c>
      <c r="H100" s="96">
        <f t="shared" si="1"/>
        <v>0</v>
      </c>
      <c r="I100" s="33"/>
      <c r="J100" s="28"/>
      <c r="K100" s="38"/>
      <c r="L100" s="39"/>
      <c r="M100" s="39"/>
      <c r="N100" s="39"/>
      <c r="O100" s="100" t="str">
        <f t="shared" si="10"/>
        <v>0</v>
      </c>
      <c r="P100" s="39"/>
      <c r="Q100" s="40"/>
      <c r="R100" s="100">
        <f t="shared" si="11"/>
        <v>0</v>
      </c>
      <c r="S100" s="101" t="str">
        <f t="shared" ca="1" si="12"/>
        <v xml:space="preserve"> </v>
      </c>
    </row>
    <row r="101" spans="1:19" ht="12.75" customHeight="1" x14ac:dyDescent="0.2">
      <c r="A101" s="29" t="s">
        <v>236</v>
      </c>
      <c r="B101" s="135" t="s">
        <v>111</v>
      </c>
      <c r="C101" s="135"/>
      <c r="D101" s="30"/>
      <c r="E101" s="99">
        <v>1</v>
      </c>
      <c r="F101" s="96">
        <f t="shared" si="8"/>
        <v>0</v>
      </c>
      <c r="G101" s="96">
        <f t="shared" si="9"/>
        <v>0</v>
      </c>
      <c r="H101" s="96">
        <f t="shared" si="1"/>
        <v>0</v>
      </c>
      <c r="I101" s="33"/>
      <c r="J101" s="28"/>
      <c r="K101" s="38"/>
      <c r="L101" s="39"/>
      <c r="M101" s="39"/>
      <c r="N101" s="39"/>
      <c r="O101" s="100" t="str">
        <f t="shared" si="10"/>
        <v>0</v>
      </c>
      <c r="P101" s="39"/>
      <c r="Q101" s="40"/>
      <c r="R101" s="100">
        <f t="shared" si="11"/>
        <v>0</v>
      </c>
      <c r="S101" s="101" t="str">
        <f t="shared" ca="1" si="12"/>
        <v xml:space="preserve"> </v>
      </c>
    </row>
    <row r="102" spans="1:19" ht="12.75" customHeight="1" x14ac:dyDescent="0.2">
      <c r="A102" s="29" t="s">
        <v>237</v>
      </c>
      <c r="B102" s="135" t="s">
        <v>111</v>
      </c>
      <c r="C102" s="135"/>
      <c r="D102" s="30"/>
      <c r="E102" s="99">
        <v>1</v>
      </c>
      <c r="F102" s="96">
        <f t="shared" si="8"/>
        <v>0</v>
      </c>
      <c r="G102" s="96">
        <f t="shared" si="9"/>
        <v>0</v>
      </c>
      <c r="H102" s="96">
        <f t="shared" si="1"/>
        <v>0</v>
      </c>
      <c r="I102" s="33"/>
      <c r="J102" s="28"/>
      <c r="K102" s="38"/>
      <c r="L102" s="39"/>
      <c r="M102" s="39"/>
      <c r="N102" s="39"/>
      <c r="O102" s="100" t="str">
        <f t="shared" si="10"/>
        <v>0</v>
      </c>
      <c r="P102" s="39"/>
      <c r="Q102" s="40"/>
      <c r="R102" s="100">
        <f t="shared" si="11"/>
        <v>0</v>
      </c>
      <c r="S102" s="101" t="str">
        <f t="shared" ca="1" si="12"/>
        <v xml:space="preserve"> </v>
      </c>
    </row>
    <row r="103" spans="1:19" ht="12.75" customHeight="1" x14ac:dyDescent="0.2">
      <c r="A103" s="29" t="s">
        <v>238</v>
      </c>
      <c r="B103" s="135" t="s">
        <v>111</v>
      </c>
      <c r="C103" s="135"/>
      <c r="D103" s="30"/>
      <c r="E103" s="99">
        <v>1</v>
      </c>
      <c r="F103" s="96">
        <f t="shared" si="8"/>
        <v>0</v>
      </c>
      <c r="G103" s="96">
        <f t="shared" si="9"/>
        <v>0</v>
      </c>
      <c r="H103" s="96">
        <f t="shared" si="1"/>
        <v>0</v>
      </c>
      <c r="I103" s="33"/>
      <c r="J103" s="28"/>
      <c r="K103" s="38"/>
      <c r="L103" s="39"/>
      <c r="M103" s="39"/>
      <c r="N103" s="39"/>
      <c r="O103" s="100" t="str">
        <f t="shared" si="10"/>
        <v>0</v>
      </c>
      <c r="P103" s="39"/>
      <c r="Q103" s="40"/>
      <c r="R103" s="100">
        <f t="shared" si="11"/>
        <v>0</v>
      </c>
      <c r="S103" s="101" t="str">
        <f t="shared" ca="1" si="12"/>
        <v xml:space="preserve"> </v>
      </c>
    </row>
    <row r="104" spans="1:19" ht="12.75" customHeight="1" x14ac:dyDescent="0.2">
      <c r="A104" s="29" t="s">
        <v>239</v>
      </c>
      <c r="B104" s="135" t="s">
        <v>111</v>
      </c>
      <c r="C104" s="135"/>
      <c r="D104" s="30"/>
      <c r="E104" s="99">
        <v>1</v>
      </c>
      <c r="F104" s="96">
        <f t="shared" si="8"/>
        <v>0</v>
      </c>
      <c r="G104" s="96">
        <f t="shared" si="9"/>
        <v>0</v>
      </c>
      <c r="H104" s="96">
        <f t="shared" si="1"/>
        <v>0</v>
      </c>
      <c r="I104" s="33"/>
      <c r="J104" s="28"/>
      <c r="K104" s="38"/>
      <c r="L104" s="39"/>
      <c r="M104" s="39"/>
      <c r="N104" s="39"/>
      <c r="O104" s="100" t="str">
        <f t="shared" si="10"/>
        <v>0</v>
      </c>
      <c r="P104" s="39"/>
      <c r="Q104" s="40"/>
      <c r="R104" s="100">
        <f t="shared" si="11"/>
        <v>0</v>
      </c>
      <c r="S104" s="101" t="str">
        <f t="shared" ca="1" si="12"/>
        <v xml:space="preserve"> </v>
      </c>
    </row>
    <row r="105" spans="1:19" ht="12.75" customHeight="1" x14ac:dyDescent="0.2">
      <c r="A105" s="29" t="s">
        <v>240</v>
      </c>
      <c r="B105" s="135" t="s">
        <v>111</v>
      </c>
      <c r="C105" s="135"/>
      <c r="D105" s="30"/>
      <c r="E105" s="99">
        <v>1</v>
      </c>
      <c r="F105" s="96">
        <f t="shared" si="8"/>
        <v>0</v>
      </c>
      <c r="G105" s="96">
        <f t="shared" si="9"/>
        <v>0</v>
      </c>
      <c r="H105" s="96">
        <f t="shared" si="1"/>
        <v>0</v>
      </c>
      <c r="I105" s="33"/>
      <c r="J105" s="28"/>
      <c r="K105" s="38"/>
      <c r="L105" s="39"/>
      <c r="M105" s="39"/>
      <c r="N105" s="39"/>
      <c r="O105" s="100" t="str">
        <f t="shared" si="10"/>
        <v>0</v>
      </c>
      <c r="P105" s="39"/>
      <c r="Q105" s="40"/>
      <c r="R105" s="100">
        <f t="shared" si="11"/>
        <v>0</v>
      </c>
      <c r="S105" s="101" t="str">
        <f t="shared" ca="1" si="12"/>
        <v xml:space="preserve"> </v>
      </c>
    </row>
    <row r="106" spans="1:19" ht="12.75" customHeight="1" x14ac:dyDescent="0.2">
      <c r="A106" s="29" t="s">
        <v>241</v>
      </c>
      <c r="B106" s="135" t="s">
        <v>111</v>
      </c>
      <c r="C106" s="135"/>
      <c r="D106" s="30"/>
      <c r="E106" s="99">
        <v>1</v>
      </c>
      <c r="F106" s="96">
        <f t="shared" si="8"/>
        <v>0</v>
      </c>
      <c r="G106" s="96">
        <f t="shared" si="9"/>
        <v>0</v>
      </c>
      <c r="H106" s="96">
        <f t="shared" si="1"/>
        <v>0</v>
      </c>
      <c r="I106" s="33"/>
      <c r="J106" s="28"/>
      <c r="K106" s="38"/>
      <c r="L106" s="39"/>
      <c r="M106" s="39"/>
      <c r="N106" s="39"/>
      <c r="O106" s="100" t="str">
        <f t="shared" si="10"/>
        <v>0</v>
      </c>
      <c r="P106" s="39"/>
      <c r="Q106" s="40"/>
      <c r="R106" s="100">
        <f t="shared" si="11"/>
        <v>0</v>
      </c>
      <c r="S106" s="101" t="str">
        <f t="shared" ca="1" si="12"/>
        <v xml:space="preserve"> </v>
      </c>
    </row>
    <row r="107" spans="1:19" ht="12.75" customHeight="1" x14ac:dyDescent="0.2">
      <c r="A107" s="29" t="s">
        <v>242</v>
      </c>
      <c r="B107" s="135" t="s">
        <v>111</v>
      </c>
      <c r="C107" s="135"/>
      <c r="D107" s="30"/>
      <c r="E107" s="99">
        <v>1</v>
      </c>
      <c r="F107" s="96">
        <f t="shared" si="8"/>
        <v>0</v>
      </c>
      <c r="G107" s="96">
        <f t="shared" si="9"/>
        <v>0</v>
      </c>
      <c r="H107" s="96">
        <f t="shared" si="1"/>
        <v>0</v>
      </c>
      <c r="I107" s="33"/>
      <c r="J107" s="28"/>
      <c r="K107" s="38"/>
      <c r="L107" s="39"/>
      <c r="M107" s="39"/>
      <c r="N107" s="39"/>
      <c r="O107" s="100" t="str">
        <f t="shared" si="10"/>
        <v>0</v>
      </c>
      <c r="P107" s="39"/>
      <c r="Q107" s="40"/>
      <c r="R107" s="100">
        <f t="shared" si="11"/>
        <v>0</v>
      </c>
      <c r="S107" s="101" t="str">
        <f t="shared" ca="1" si="12"/>
        <v xml:space="preserve"> </v>
      </c>
    </row>
    <row r="108" spans="1:19" ht="12.75" customHeight="1" x14ac:dyDescent="0.2">
      <c r="A108" s="29" t="s">
        <v>243</v>
      </c>
      <c r="B108" s="135" t="s">
        <v>111</v>
      </c>
      <c r="C108" s="135"/>
      <c r="D108" s="30"/>
      <c r="E108" s="99">
        <v>1</v>
      </c>
      <c r="F108" s="96">
        <f t="shared" si="8"/>
        <v>0</v>
      </c>
      <c r="G108" s="96">
        <f t="shared" si="9"/>
        <v>0</v>
      </c>
      <c r="H108" s="96">
        <f t="shared" si="1"/>
        <v>0</v>
      </c>
      <c r="I108" s="33"/>
      <c r="J108" s="28"/>
      <c r="K108" s="38"/>
      <c r="L108" s="39"/>
      <c r="M108" s="39"/>
      <c r="N108" s="39"/>
      <c r="O108" s="100" t="str">
        <f t="shared" si="10"/>
        <v>0</v>
      </c>
      <c r="P108" s="39"/>
      <c r="Q108" s="40"/>
      <c r="R108" s="100">
        <f t="shared" si="11"/>
        <v>0</v>
      </c>
      <c r="S108" s="101" t="str">
        <f t="shared" ca="1" si="12"/>
        <v xml:space="preserve"> </v>
      </c>
    </row>
    <row r="109" spans="1:19" ht="12.75" customHeight="1" x14ac:dyDescent="0.2">
      <c r="A109" s="29" t="s">
        <v>244</v>
      </c>
      <c r="B109" s="135" t="s">
        <v>111</v>
      </c>
      <c r="C109" s="135"/>
      <c r="D109" s="30"/>
      <c r="E109" s="99">
        <v>1</v>
      </c>
      <c r="F109" s="96">
        <f t="shared" si="8"/>
        <v>0</v>
      </c>
      <c r="G109" s="96">
        <f t="shared" si="9"/>
        <v>0</v>
      </c>
      <c r="H109" s="96">
        <f t="shared" si="1"/>
        <v>0</v>
      </c>
      <c r="I109" s="33"/>
      <c r="J109" s="28"/>
      <c r="K109" s="38"/>
      <c r="L109" s="39"/>
      <c r="M109" s="39"/>
      <c r="N109" s="39"/>
      <c r="O109" s="100" t="str">
        <f t="shared" si="10"/>
        <v>0</v>
      </c>
      <c r="P109" s="39"/>
      <c r="Q109" s="40"/>
      <c r="R109" s="100">
        <f t="shared" si="11"/>
        <v>0</v>
      </c>
      <c r="S109" s="101" t="str">
        <f t="shared" ca="1" si="12"/>
        <v xml:space="preserve"> </v>
      </c>
    </row>
    <row r="110" spans="1:19" ht="12.75" customHeight="1" x14ac:dyDescent="0.2">
      <c r="A110" s="29" t="s">
        <v>245</v>
      </c>
      <c r="B110" s="135" t="s">
        <v>111</v>
      </c>
      <c r="C110" s="135"/>
      <c r="D110" s="30"/>
      <c r="E110" s="99">
        <v>1</v>
      </c>
      <c r="F110" s="96">
        <f t="shared" si="8"/>
        <v>0</v>
      </c>
      <c r="G110" s="96">
        <f t="shared" si="9"/>
        <v>0</v>
      </c>
      <c r="H110" s="96">
        <f t="shared" si="1"/>
        <v>0</v>
      </c>
      <c r="I110" s="33"/>
      <c r="J110" s="28"/>
      <c r="K110" s="38"/>
      <c r="L110" s="39"/>
      <c r="M110" s="39"/>
      <c r="N110" s="39"/>
      <c r="O110" s="100" t="str">
        <f t="shared" si="10"/>
        <v>0</v>
      </c>
      <c r="P110" s="39"/>
      <c r="Q110" s="40"/>
      <c r="R110" s="100">
        <f t="shared" si="11"/>
        <v>0</v>
      </c>
      <c r="S110" s="101" t="str">
        <f t="shared" ca="1" si="12"/>
        <v xml:space="preserve"> </v>
      </c>
    </row>
    <row r="111" spans="1:19" ht="12.75" customHeight="1" x14ac:dyDescent="0.2">
      <c r="A111" s="29" t="s">
        <v>246</v>
      </c>
      <c r="B111" s="135" t="s">
        <v>111</v>
      </c>
      <c r="C111" s="135"/>
      <c r="D111" s="30"/>
      <c r="E111" s="99">
        <v>1</v>
      </c>
      <c r="F111" s="96">
        <f t="shared" si="8"/>
        <v>0</v>
      </c>
      <c r="G111" s="96">
        <f t="shared" si="9"/>
        <v>0</v>
      </c>
      <c r="H111" s="96">
        <f t="shared" si="1"/>
        <v>0</v>
      </c>
      <c r="I111" s="33"/>
      <c r="J111" s="28"/>
      <c r="K111" s="38"/>
      <c r="L111" s="39"/>
      <c r="M111" s="39"/>
      <c r="N111" s="39"/>
      <c r="O111" s="100" t="str">
        <f t="shared" si="10"/>
        <v>0</v>
      </c>
      <c r="P111" s="39"/>
      <c r="Q111" s="40"/>
      <c r="R111" s="100">
        <f t="shared" si="11"/>
        <v>0</v>
      </c>
      <c r="S111" s="101" t="str">
        <f t="shared" ca="1" si="12"/>
        <v xml:space="preserve"> </v>
      </c>
    </row>
    <row r="112" spans="1:19" ht="12.75" customHeight="1" x14ac:dyDescent="0.2">
      <c r="A112" s="29" t="s">
        <v>247</v>
      </c>
      <c r="B112" s="135" t="s">
        <v>111</v>
      </c>
      <c r="C112" s="135"/>
      <c r="D112" s="30"/>
      <c r="E112" s="99">
        <v>1</v>
      </c>
      <c r="F112" s="96">
        <f t="shared" si="8"/>
        <v>0</v>
      </c>
      <c r="G112" s="96">
        <f t="shared" si="9"/>
        <v>0</v>
      </c>
      <c r="H112" s="96">
        <f t="shared" si="1"/>
        <v>0</v>
      </c>
      <c r="I112" s="33"/>
      <c r="J112" s="28"/>
      <c r="K112" s="38"/>
      <c r="L112" s="39"/>
      <c r="M112" s="39"/>
      <c r="N112" s="39"/>
      <c r="O112" s="100" t="str">
        <f t="shared" si="10"/>
        <v>0</v>
      </c>
      <c r="P112" s="39"/>
      <c r="Q112" s="40"/>
      <c r="R112" s="100">
        <f t="shared" si="11"/>
        <v>0</v>
      </c>
      <c r="S112" s="101" t="str">
        <f t="shared" ca="1" si="12"/>
        <v xml:space="preserve"> </v>
      </c>
    </row>
    <row r="113" spans="1:11" ht="57" customHeight="1" x14ac:dyDescent="0.2">
      <c r="A113" s="34" t="s">
        <v>71</v>
      </c>
      <c r="B113" s="174" t="s">
        <v>79</v>
      </c>
      <c r="C113" s="175"/>
      <c r="D113" s="175"/>
      <c r="E113" s="175"/>
      <c r="F113" s="176"/>
      <c r="G113" s="97">
        <f>SUM(G114:G163)</f>
        <v>0</v>
      </c>
      <c r="H113" s="97">
        <f>SUM(H114:H163)</f>
        <v>0</v>
      </c>
      <c r="I113" s="41"/>
      <c r="J113" s="28"/>
      <c r="K113" s="37" t="s">
        <v>176</v>
      </c>
    </row>
    <row r="114" spans="1:11" x14ac:dyDescent="0.2">
      <c r="A114" s="150" t="s">
        <v>177</v>
      </c>
      <c r="B114" s="159" t="s">
        <v>107</v>
      </c>
      <c r="C114" s="33" t="s">
        <v>108</v>
      </c>
      <c r="D114" s="162" t="s">
        <v>5</v>
      </c>
      <c r="E114" s="165"/>
      <c r="F114" s="153" t="str">
        <f>IFERROR(ROUND(AVERAGE(K114:K118),2),"0")</f>
        <v>0</v>
      </c>
      <c r="G114" s="153">
        <f>ROUND(E114*F114,2)</f>
        <v>0</v>
      </c>
      <c r="H114" s="153">
        <f>ROUND(G114*$D$7,2)</f>
        <v>0</v>
      </c>
      <c r="I114" s="156"/>
      <c r="J114" s="42"/>
      <c r="K114" s="39"/>
    </row>
    <row r="115" spans="1:11" x14ac:dyDescent="0.2">
      <c r="A115" s="151"/>
      <c r="B115" s="160"/>
      <c r="C115" s="33" t="s">
        <v>108</v>
      </c>
      <c r="D115" s="163"/>
      <c r="E115" s="166"/>
      <c r="F115" s="154"/>
      <c r="G115" s="154"/>
      <c r="H115" s="154"/>
      <c r="I115" s="157"/>
      <c r="J115" s="42"/>
      <c r="K115" s="39"/>
    </row>
    <row r="116" spans="1:11" x14ac:dyDescent="0.2">
      <c r="A116" s="151"/>
      <c r="B116" s="160"/>
      <c r="C116" s="33" t="s">
        <v>108</v>
      </c>
      <c r="D116" s="163"/>
      <c r="E116" s="166"/>
      <c r="F116" s="154"/>
      <c r="G116" s="154"/>
      <c r="H116" s="154"/>
      <c r="I116" s="157"/>
      <c r="J116" s="42"/>
      <c r="K116" s="39"/>
    </row>
    <row r="117" spans="1:11" x14ac:dyDescent="0.2">
      <c r="A117" s="151"/>
      <c r="B117" s="160"/>
      <c r="C117" s="33" t="s">
        <v>108</v>
      </c>
      <c r="D117" s="163"/>
      <c r="E117" s="166"/>
      <c r="F117" s="154"/>
      <c r="G117" s="154"/>
      <c r="H117" s="154"/>
      <c r="I117" s="157"/>
      <c r="J117" s="42"/>
      <c r="K117" s="39"/>
    </row>
    <row r="118" spans="1:11" x14ac:dyDescent="0.2">
      <c r="A118" s="152"/>
      <c r="B118" s="161"/>
      <c r="C118" s="33" t="s">
        <v>108</v>
      </c>
      <c r="D118" s="164"/>
      <c r="E118" s="167"/>
      <c r="F118" s="155"/>
      <c r="G118" s="155"/>
      <c r="H118" s="155"/>
      <c r="I118" s="158"/>
      <c r="J118" s="42"/>
      <c r="K118" s="39"/>
    </row>
    <row r="119" spans="1:11" x14ac:dyDescent="0.2">
      <c r="A119" s="150" t="s">
        <v>178</v>
      </c>
      <c r="B119" s="159" t="s">
        <v>107</v>
      </c>
      <c r="C119" s="33" t="s">
        <v>108</v>
      </c>
      <c r="D119" s="162" t="s">
        <v>5</v>
      </c>
      <c r="E119" s="165"/>
      <c r="F119" s="153" t="str">
        <f t="shared" ref="F119" si="13">IFERROR(ROUND(AVERAGE(K119:K123),2),"0")</f>
        <v>0</v>
      </c>
      <c r="G119" s="153">
        <f>ROUND(E119*F119,2)</f>
        <v>0</v>
      </c>
      <c r="H119" s="153">
        <f>ROUND(G119*$D$7,2)</f>
        <v>0</v>
      </c>
      <c r="I119" s="156"/>
      <c r="J119" s="42"/>
      <c r="K119" s="39"/>
    </row>
    <row r="120" spans="1:11" x14ac:dyDescent="0.2">
      <c r="A120" s="151"/>
      <c r="B120" s="160"/>
      <c r="C120" s="33" t="s">
        <v>108</v>
      </c>
      <c r="D120" s="163"/>
      <c r="E120" s="166"/>
      <c r="F120" s="154"/>
      <c r="G120" s="154"/>
      <c r="H120" s="154"/>
      <c r="I120" s="157"/>
      <c r="J120" s="42"/>
      <c r="K120" s="39"/>
    </row>
    <row r="121" spans="1:11" x14ac:dyDescent="0.2">
      <c r="A121" s="151"/>
      <c r="B121" s="160"/>
      <c r="C121" s="33" t="s">
        <v>108</v>
      </c>
      <c r="D121" s="163"/>
      <c r="E121" s="166"/>
      <c r="F121" s="154"/>
      <c r="G121" s="154"/>
      <c r="H121" s="154"/>
      <c r="I121" s="157"/>
      <c r="J121" s="42"/>
      <c r="K121" s="39"/>
    </row>
    <row r="122" spans="1:11" x14ac:dyDescent="0.2">
      <c r="A122" s="151"/>
      <c r="B122" s="160"/>
      <c r="C122" s="33" t="s">
        <v>108</v>
      </c>
      <c r="D122" s="163"/>
      <c r="E122" s="166"/>
      <c r="F122" s="154"/>
      <c r="G122" s="154"/>
      <c r="H122" s="154"/>
      <c r="I122" s="157"/>
      <c r="J122" s="42"/>
      <c r="K122" s="39"/>
    </row>
    <row r="123" spans="1:11" x14ac:dyDescent="0.2">
      <c r="A123" s="152"/>
      <c r="B123" s="161"/>
      <c r="C123" s="33" t="s">
        <v>108</v>
      </c>
      <c r="D123" s="164"/>
      <c r="E123" s="167"/>
      <c r="F123" s="155"/>
      <c r="G123" s="155"/>
      <c r="H123" s="155"/>
      <c r="I123" s="158"/>
      <c r="J123" s="42"/>
      <c r="K123" s="39"/>
    </row>
    <row r="124" spans="1:11" x14ac:dyDescent="0.2">
      <c r="A124" s="150" t="s">
        <v>179</v>
      </c>
      <c r="B124" s="159" t="s">
        <v>107</v>
      </c>
      <c r="C124" s="33" t="s">
        <v>108</v>
      </c>
      <c r="D124" s="162" t="s">
        <v>5</v>
      </c>
      <c r="E124" s="165"/>
      <c r="F124" s="153" t="str">
        <f t="shared" ref="F124" si="14">IFERROR(ROUND(AVERAGE(K124:K128),2),"0")</f>
        <v>0</v>
      </c>
      <c r="G124" s="153">
        <f>ROUND(E124*F124,2)</f>
        <v>0</v>
      </c>
      <c r="H124" s="153">
        <f>ROUND(G124*$D$7,2)</f>
        <v>0</v>
      </c>
      <c r="I124" s="156"/>
      <c r="J124" s="42"/>
      <c r="K124" s="39"/>
    </row>
    <row r="125" spans="1:11" x14ac:dyDescent="0.2">
      <c r="A125" s="151"/>
      <c r="B125" s="160"/>
      <c r="C125" s="33" t="s">
        <v>108</v>
      </c>
      <c r="D125" s="163"/>
      <c r="E125" s="166"/>
      <c r="F125" s="154"/>
      <c r="G125" s="154"/>
      <c r="H125" s="154"/>
      <c r="I125" s="157"/>
      <c r="J125" s="42"/>
      <c r="K125" s="39"/>
    </row>
    <row r="126" spans="1:11" x14ac:dyDescent="0.2">
      <c r="A126" s="151"/>
      <c r="B126" s="160"/>
      <c r="C126" s="33" t="s">
        <v>108</v>
      </c>
      <c r="D126" s="163"/>
      <c r="E126" s="166"/>
      <c r="F126" s="154"/>
      <c r="G126" s="154"/>
      <c r="H126" s="154"/>
      <c r="I126" s="157"/>
      <c r="J126" s="42"/>
      <c r="K126" s="39"/>
    </row>
    <row r="127" spans="1:11" x14ac:dyDescent="0.2">
      <c r="A127" s="151"/>
      <c r="B127" s="160"/>
      <c r="C127" s="33" t="s">
        <v>108</v>
      </c>
      <c r="D127" s="163"/>
      <c r="E127" s="166"/>
      <c r="F127" s="154"/>
      <c r="G127" s="154"/>
      <c r="H127" s="154"/>
      <c r="I127" s="157"/>
      <c r="J127" s="42"/>
      <c r="K127" s="39"/>
    </row>
    <row r="128" spans="1:11" x14ac:dyDescent="0.2">
      <c r="A128" s="152"/>
      <c r="B128" s="161"/>
      <c r="C128" s="33" t="s">
        <v>108</v>
      </c>
      <c r="D128" s="164"/>
      <c r="E128" s="167"/>
      <c r="F128" s="155"/>
      <c r="G128" s="155"/>
      <c r="H128" s="155"/>
      <c r="I128" s="158"/>
      <c r="J128" s="42"/>
      <c r="K128" s="39"/>
    </row>
    <row r="129" spans="1:11" x14ac:dyDescent="0.2">
      <c r="A129" s="150" t="s">
        <v>180</v>
      </c>
      <c r="B129" s="159" t="s">
        <v>107</v>
      </c>
      <c r="C129" s="33" t="s">
        <v>108</v>
      </c>
      <c r="D129" s="162" t="s">
        <v>5</v>
      </c>
      <c r="E129" s="165"/>
      <c r="F129" s="153" t="str">
        <f t="shared" ref="F129" si="15">IFERROR(ROUND(AVERAGE(K129:K133),2),"0")</f>
        <v>0</v>
      </c>
      <c r="G129" s="153">
        <f>ROUND(E129*F129,2)</f>
        <v>0</v>
      </c>
      <c r="H129" s="153">
        <f>ROUND(G129*$D$7,2)</f>
        <v>0</v>
      </c>
      <c r="I129" s="156"/>
      <c r="J129" s="42"/>
      <c r="K129" s="39"/>
    </row>
    <row r="130" spans="1:11" x14ac:dyDescent="0.2">
      <c r="A130" s="151"/>
      <c r="B130" s="160"/>
      <c r="C130" s="33" t="s">
        <v>108</v>
      </c>
      <c r="D130" s="163"/>
      <c r="E130" s="166"/>
      <c r="F130" s="154"/>
      <c r="G130" s="154"/>
      <c r="H130" s="154"/>
      <c r="I130" s="157"/>
      <c r="J130" s="42"/>
      <c r="K130" s="39"/>
    </row>
    <row r="131" spans="1:11" x14ac:dyDescent="0.2">
      <c r="A131" s="151"/>
      <c r="B131" s="160"/>
      <c r="C131" s="33" t="s">
        <v>108</v>
      </c>
      <c r="D131" s="163"/>
      <c r="E131" s="166"/>
      <c r="F131" s="154"/>
      <c r="G131" s="154"/>
      <c r="H131" s="154"/>
      <c r="I131" s="157"/>
      <c r="J131" s="42"/>
      <c r="K131" s="39"/>
    </row>
    <row r="132" spans="1:11" x14ac:dyDescent="0.2">
      <c r="A132" s="151"/>
      <c r="B132" s="160"/>
      <c r="C132" s="33" t="s">
        <v>108</v>
      </c>
      <c r="D132" s="163"/>
      <c r="E132" s="166"/>
      <c r="F132" s="154"/>
      <c r="G132" s="154"/>
      <c r="H132" s="154"/>
      <c r="I132" s="157"/>
      <c r="J132" s="42"/>
      <c r="K132" s="39"/>
    </row>
    <row r="133" spans="1:11" x14ac:dyDescent="0.2">
      <c r="A133" s="152"/>
      <c r="B133" s="161"/>
      <c r="C133" s="33" t="s">
        <v>108</v>
      </c>
      <c r="D133" s="164"/>
      <c r="E133" s="167"/>
      <c r="F133" s="155"/>
      <c r="G133" s="155"/>
      <c r="H133" s="155"/>
      <c r="I133" s="158"/>
      <c r="J133" s="42"/>
      <c r="K133" s="39"/>
    </row>
    <row r="134" spans="1:11" x14ac:dyDescent="0.2">
      <c r="A134" s="150" t="s">
        <v>181</v>
      </c>
      <c r="B134" s="159" t="s">
        <v>107</v>
      </c>
      <c r="C134" s="33" t="s">
        <v>108</v>
      </c>
      <c r="D134" s="162" t="s">
        <v>5</v>
      </c>
      <c r="E134" s="165"/>
      <c r="F134" s="153" t="str">
        <f t="shared" ref="F134" si="16">IFERROR(ROUND(AVERAGE(K134:K138),2),"0")</f>
        <v>0</v>
      </c>
      <c r="G134" s="153">
        <f>ROUND(E134*F134,2)</f>
        <v>0</v>
      </c>
      <c r="H134" s="153">
        <f>ROUND(G134*$D$7,2)</f>
        <v>0</v>
      </c>
      <c r="I134" s="156"/>
      <c r="J134" s="42"/>
      <c r="K134" s="39"/>
    </row>
    <row r="135" spans="1:11" x14ac:dyDescent="0.2">
      <c r="A135" s="151"/>
      <c r="B135" s="160"/>
      <c r="C135" s="33" t="s">
        <v>108</v>
      </c>
      <c r="D135" s="163"/>
      <c r="E135" s="166"/>
      <c r="F135" s="154"/>
      <c r="G135" s="154"/>
      <c r="H135" s="154"/>
      <c r="I135" s="157"/>
      <c r="J135" s="42"/>
      <c r="K135" s="39"/>
    </row>
    <row r="136" spans="1:11" x14ac:dyDescent="0.2">
      <c r="A136" s="151"/>
      <c r="B136" s="160"/>
      <c r="C136" s="33" t="s">
        <v>108</v>
      </c>
      <c r="D136" s="163"/>
      <c r="E136" s="166"/>
      <c r="F136" s="154"/>
      <c r="G136" s="154"/>
      <c r="H136" s="154"/>
      <c r="I136" s="157"/>
      <c r="J136" s="42"/>
      <c r="K136" s="39"/>
    </row>
    <row r="137" spans="1:11" x14ac:dyDescent="0.2">
      <c r="A137" s="151"/>
      <c r="B137" s="160"/>
      <c r="C137" s="33" t="s">
        <v>108</v>
      </c>
      <c r="D137" s="163"/>
      <c r="E137" s="166"/>
      <c r="F137" s="154"/>
      <c r="G137" s="154"/>
      <c r="H137" s="154"/>
      <c r="I137" s="157"/>
      <c r="J137" s="42"/>
      <c r="K137" s="39"/>
    </row>
    <row r="138" spans="1:11" x14ac:dyDescent="0.2">
      <c r="A138" s="152"/>
      <c r="B138" s="161"/>
      <c r="C138" s="33" t="s">
        <v>108</v>
      </c>
      <c r="D138" s="164"/>
      <c r="E138" s="167"/>
      <c r="F138" s="155"/>
      <c r="G138" s="155"/>
      <c r="H138" s="155"/>
      <c r="I138" s="158"/>
      <c r="J138" s="42"/>
      <c r="K138" s="39"/>
    </row>
    <row r="139" spans="1:11" x14ac:dyDescent="0.2">
      <c r="A139" s="150" t="s">
        <v>182</v>
      </c>
      <c r="B139" s="159" t="s">
        <v>107</v>
      </c>
      <c r="C139" s="33" t="s">
        <v>108</v>
      </c>
      <c r="D139" s="162" t="s">
        <v>5</v>
      </c>
      <c r="E139" s="165"/>
      <c r="F139" s="153" t="str">
        <f t="shared" ref="F139" si="17">IFERROR(ROUND(AVERAGE(K139:K143),2),"0")</f>
        <v>0</v>
      </c>
      <c r="G139" s="153">
        <f>ROUND(E139*F139,2)</f>
        <v>0</v>
      </c>
      <c r="H139" s="153">
        <f>ROUND(G139*$D$7,2)</f>
        <v>0</v>
      </c>
      <c r="I139" s="156"/>
      <c r="J139" s="42"/>
      <c r="K139" s="39"/>
    </row>
    <row r="140" spans="1:11" x14ac:dyDescent="0.2">
      <c r="A140" s="151"/>
      <c r="B140" s="160"/>
      <c r="C140" s="33" t="s">
        <v>108</v>
      </c>
      <c r="D140" s="163"/>
      <c r="E140" s="166"/>
      <c r="F140" s="154"/>
      <c r="G140" s="154"/>
      <c r="H140" s="154"/>
      <c r="I140" s="157"/>
      <c r="J140" s="42"/>
      <c r="K140" s="39"/>
    </row>
    <row r="141" spans="1:11" x14ac:dyDescent="0.2">
      <c r="A141" s="151"/>
      <c r="B141" s="160"/>
      <c r="C141" s="33" t="s">
        <v>108</v>
      </c>
      <c r="D141" s="163"/>
      <c r="E141" s="166"/>
      <c r="F141" s="154"/>
      <c r="G141" s="154"/>
      <c r="H141" s="154"/>
      <c r="I141" s="157"/>
      <c r="J141" s="42"/>
      <c r="K141" s="39"/>
    </row>
    <row r="142" spans="1:11" x14ac:dyDescent="0.2">
      <c r="A142" s="151"/>
      <c r="B142" s="160"/>
      <c r="C142" s="33" t="s">
        <v>108</v>
      </c>
      <c r="D142" s="163"/>
      <c r="E142" s="166"/>
      <c r="F142" s="154"/>
      <c r="G142" s="154"/>
      <c r="H142" s="154"/>
      <c r="I142" s="157"/>
      <c r="J142" s="42"/>
      <c r="K142" s="39"/>
    </row>
    <row r="143" spans="1:11" x14ac:dyDescent="0.2">
      <c r="A143" s="152"/>
      <c r="B143" s="161"/>
      <c r="C143" s="33" t="s">
        <v>108</v>
      </c>
      <c r="D143" s="164"/>
      <c r="E143" s="167"/>
      <c r="F143" s="155"/>
      <c r="G143" s="155"/>
      <c r="H143" s="155"/>
      <c r="I143" s="158"/>
      <c r="J143" s="42"/>
      <c r="K143" s="39"/>
    </row>
    <row r="144" spans="1:11" x14ac:dyDescent="0.2">
      <c r="A144" s="150" t="s">
        <v>183</v>
      </c>
      <c r="B144" s="159" t="s">
        <v>107</v>
      </c>
      <c r="C144" s="33" t="s">
        <v>108</v>
      </c>
      <c r="D144" s="162" t="s">
        <v>5</v>
      </c>
      <c r="E144" s="165"/>
      <c r="F144" s="153" t="str">
        <f t="shared" ref="F144" si="18">IFERROR(ROUND(AVERAGE(K144:K148),2),"0")</f>
        <v>0</v>
      </c>
      <c r="G144" s="153">
        <f>ROUND(E144*F144,2)</f>
        <v>0</v>
      </c>
      <c r="H144" s="153">
        <f>ROUND(G144*$D$7,2)</f>
        <v>0</v>
      </c>
      <c r="I144" s="156"/>
      <c r="J144" s="42"/>
      <c r="K144" s="39"/>
    </row>
    <row r="145" spans="1:11" x14ac:dyDescent="0.2">
      <c r="A145" s="151"/>
      <c r="B145" s="160"/>
      <c r="C145" s="33" t="s">
        <v>108</v>
      </c>
      <c r="D145" s="163"/>
      <c r="E145" s="166"/>
      <c r="F145" s="154"/>
      <c r="G145" s="154"/>
      <c r="H145" s="154"/>
      <c r="I145" s="157"/>
      <c r="J145" s="42"/>
      <c r="K145" s="39"/>
    </row>
    <row r="146" spans="1:11" x14ac:dyDescent="0.2">
      <c r="A146" s="151"/>
      <c r="B146" s="160"/>
      <c r="C146" s="33" t="s">
        <v>108</v>
      </c>
      <c r="D146" s="163"/>
      <c r="E146" s="166"/>
      <c r="F146" s="154"/>
      <c r="G146" s="154"/>
      <c r="H146" s="154"/>
      <c r="I146" s="157"/>
      <c r="J146" s="42"/>
      <c r="K146" s="39"/>
    </row>
    <row r="147" spans="1:11" x14ac:dyDescent="0.2">
      <c r="A147" s="151"/>
      <c r="B147" s="160"/>
      <c r="C147" s="33" t="s">
        <v>108</v>
      </c>
      <c r="D147" s="163"/>
      <c r="E147" s="166"/>
      <c r="F147" s="154"/>
      <c r="G147" s="154"/>
      <c r="H147" s="154"/>
      <c r="I147" s="157"/>
      <c r="J147" s="42"/>
      <c r="K147" s="39"/>
    </row>
    <row r="148" spans="1:11" x14ac:dyDescent="0.2">
      <c r="A148" s="152"/>
      <c r="B148" s="161"/>
      <c r="C148" s="33" t="s">
        <v>108</v>
      </c>
      <c r="D148" s="164"/>
      <c r="E148" s="167"/>
      <c r="F148" s="155"/>
      <c r="G148" s="155"/>
      <c r="H148" s="155"/>
      <c r="I148" s="158"/>
      <c r="J148" s="42"/>
      <c r="K148" s="39"/>
    </row>
    <row r="149" spans="1:11" x14ac:dyDescent="0.2">
      <c r="A149" s="150" t="s">
        <v>184</v>
      </c>
      <c r="B149" s="159" t="s">
        <v>107</v>
      </c>
      <c r="C149" s="33" t="s">
        <v>108</v>
      </c>
      <c r="D149" s="162" t="s">
        <v>5</v>
      </c>
      <c r="E149" s="165"/>
      <c r="F149" s="153" t="str">
        <f t="shared" ref="F149" si="19">IFERROR(ROUND(AVERAGE(K149:K153),2),"0")</f>
        <v>0</v>
      </c>
      <c r="G149" s="153">
        <f>ROUND(E149*F149,2)</f>
        <v>0</v>
      </c>
      <c r="H149" s="153">
        <f>ROUND(G149*$D$7,2)</f>
        <v>0</v>
      </c>
      <c r="I149" s="156"/>
      <c r="J149" s="42"/>
      <c r="K149" s="39"/>
    </row>
    <row r="150" spans="1:11" x14ac:dyDescent="0.2">
      <c r="A150" s="151"/>
      <c r="B150" s="160"/>
      <c r="C150" s="33" t="s">
        <v>108</v>
      </c>
      <c r="D150" s="163"/>
      <c r="E150" s="166"/>
      <c r="F150" s="154"/>
      <c r="G150" s="154"/>
      <c r="H150" s="154"/>
      <c r="I150" s="157"/>
      <c r="J150" s="42"/>
      <c r="K150" s="39"/>
    </row>
    <row r="151" spans="1:11" x14ac:dyDescent="0.2">
      <c r="A151" s="151"/>
      <c r="B151" s="160"/>
      <c r="C151" s="33" t="s">
        <v>108</v>
      </c>
      <c r="D151" s="163"/>
      <c r="E151" s="166"/>
      <c r="F151" s="154"/>
      <c r="G151" s="154"/>
      <c r="H151" s="154"/>
      <c r="I151" s="157"/>
      <c r="J151" s="42"/>
      <c r="K151" s="39"/>
    </row>
    <row r="152" spans="1:11" x14ac:dyDescent="0.2">
      <c r="A152" s="151"/>
      <c r="B152" s="160"/>
      <c r="C152" s="33" t="s">
        <v>108</v>
      </c>
      <c r="D152" s="163"/>
      <c r="E152" s="166"/>
      <c r="F152" s="154"/>
      <c r="G152" s="154"/>
      <c r="H152" s="154"/>
      <c r="I152" s="157"/>
      <c r="J152" s="42"/>
      <c r="K152" s="39"/>
    </row>
    <row r="153" spans="1:11" x14ac:dyDescent="0.2">
      <c r="A153" s="152"/>
      <c r="B153" s="161"/>
      <c r="C153" s="33" t="s">
        <v>108</v>
      </c>
      <c r="D153" s="164"/>
      <c r="E153" s="167"/>
      <c r="F153" s="155"/>
      <c r="G153" s="155"/>
      <c r="H153" s="155"/>
      <c r="I153" s="158"/>
      <c r="J153" s="42"/>
      <c r="K153" s="39"/>
    </row>
    <row r="154" spans="1:11" x14ac:dyDescent="0.2">
      <c r="A154" s="150" t="s">
        <v>185</v>
      </c>
      <c r="B154" s="159" t="s">
        <v>107</v>
      </c>
      <c r="C154" s="33" t="s">
        <v>108</v>
      </c>
      <c r="D154" s="162" t="s">
        <v>5</v>
      </c>
      <c r="E154" s="165"/>
      <c r="F154" s="153" t="str">
        <f t="shared" ref="F154" si="20">IFERROR(ROUND(AVERAGE(K154:K158),2),"0")</f>
        <v>0</v>
      </c>
      <c r="G154" s="153">
        <f>ROUND(E154*F154,2)</f>
        <v>0</v>
      </c>
      <c r="H154" s="153">
        <f>ROUND(G154*$D$7,2)</f>
        <v>0</v>
      </c>
      <c r="I154" s="156"/>
      <c r="J154" s="42"/>
      <c r="K154" s="39"/>
    </row>
    <row r="155" spans="1:11" x14ac:dyDescent="0.2">
      <c r="A155" s="151"/>
      <c r="B155" s="160"/>
      <c r="C155" s="33" t="s">
        <v>108</v>
      </c>
      <c r="D155" s="163"/>
      <c r="E155" s="166"/>
      <c r="F155" s="154"/>
      <c r="G155" s="154"/>
      <c r="H155" s="154"/>
      <c r="I155" s="157"/>
      <c r="J155" s="42"/>
      <c r="K155" s="39"/>
    </row>
    <row r="156" spans="1:11" x14ac:dyDescent="0.2">
      <c r="A156" s="151"/>
      <c r="B156" s="160"/>
      <c r="C156" s="33" t="s">
        <v>108</v>
      </c>
      <c r="D156" s="163"/>
      <c r="E156" s="166"/>
      <c r="F156" s="154"/>
      <c r="G156" s="154"/>
      <c r="H156" s="154"/>
      <c r="I156" s="157"/>
      <c r="J156" s="42"/>
      <c r="K156" s="39"/>
    </row>
    <row r="157" spans="1:11" x14ac:dyDescent="0.2">
      <c r="A157" s="151"/>
      <c r="B157" s="160"/>
      <c r="C157" s="33" t="s">
        <v>108</v>
      </c>
      <c r="D157" s="163"/>
      <c r="E157" s="166"/>
      <c r="F157" s="154"/>
      <c r="G157" s="154"/>
      <c r="H157" s="154"/>
      <c r="I157" s="157"/>
      <c r="J157" s="42"/>
      <c r="K157" s="39"/>
    </row>
    <row r="158" spans="1:11" x14ac:dyDescent="0.2">
      <c r="A158" s="152"/>
      <c r="B158" s="161"/>
      <c r="C158" s="33" t="s">
        <v>108</v>
      </c>
      <c r="D158" s="164"/>
      <c r="E158" s="167"/>
      <c r="F158" s="155"/>
      <c r="G158" s="155"/>
      <c r="H158" s="155"/>
      <c r="I158" s="158"/>
      <c r="J158" s="42"/>
      <c r="K158" s="39"/>
    </row>
    <row r="159" spans="1:11" x14ac:dyDescent="0.2">
      <c r="A159" s="150" t="s">
        <v>186</v>
      </c>
      <c r="B159" s="159" t="s">
        <v>107</v>
      </c>
      <c r="C159" s="33" t="s">
        <v>108</v>
      </c>
      <c r="D159" s="162" t="s">
        <v>5</v>
      </c>
      <c r="E159" s="165"/>
      <c r="F159" s="153" t="str">
        <f t="shared" ref="F159" si="21">IFERROR(ROUND(AVERAGE(K159:K163),2),"0")</f>
        <v>0</v>
      </c>
      <c r="G159" s="153">
        <f>ROUND(E159*F159,2)</f>
        <v>0</v>
      </c>
      <c r="H159" s="153">
        <f>ROUND(G159*$D$7,2)</f>
        <v>0</v>
      </c>
      <c r="I159" s="156"/>
      <c r="J159" s="42"/>
      <c r="K159" s="39"/>
    </row>
    <row r="160" spans="1:11" x14ac:dyDescent="0.2">
      <c r="A160" s="151"/>
      <c r="B160" s="160"/>
      <c r="C160" s="33" t="s">
        <v>108</v>
      </c>
      <c r="D160" s="163"/>
      <c r="E160" s="166"/>
      <c r="F160" s="154"/>
      <c r="G160" s="154"/>
      <c r="H160" s="154"/>
      <c r="I160" s="157"/>
      <c r="J160" s="42"/>
      <c r="K160" s="39"/>
    </row>
    <row r="161" spans="1:11" x14ac:dyDescent="0.2">
      <c r="A161" s="151"/>
      <c r="B161" s="160"/>
      <c r="C161" s="33" t="s">
        <v>108</v>
      </c>
      <c r="D161" s="163"/>
      <c r="E161" s="166"/>
      <c r="F161" s="154"/>
      <c r="G161" s="154"/>
      <c r="H161" s="154"/>
      <c r="I161" s="157"/>
      <c r="J161" s="42"/>
      <c r="K161" s="39"/>
    </row>
    <row r="162" spans="1:11" x14ac:dyDescent="0.2">
      <c r="A162" s="151"/>
      <c r="B162" s="160"/>
      <c r="C162" s="33" t="s">
        <v>108</v>
      </c>
      <c r="D162" s="163"/>
      <c r="E162" s="166"/>
      <c r="F162" s="154"/>
      <c r="G162" s="154"/>
      <c r="H162" s="154"/>
      <c r="I162" s="157"/>
      <c r="J162" s="42"/>
      <c r="K162" s="39"/>
    </row>
    <row r="163" spans="1:11" x14ac:dyDescent="0.2">
      <c r="A163" s="152"/>
      <c r="B163" s="161"/>
      <c r="C163" s="33" t="s">
        <v>108</v>
      </c>
      <c r="D163" s="164"/>
      <c r="E163" s="167"/>
      <c r="F163" s="155"/>
      <c r="G163" s="155"/>
      <c r="H163" s="155"/>
      <c r="I163" s="158"/>
      <c r="J163" s="42"/>
      <c r="K163" s="39"/>
    </row>
    <row r="164" spans="1:11" ht="12.75" customHeight="1" x14ac:dyDescent="0.2">
      <c r="A164" s="34" t="s">
        <v>93</v>
      </c>
      <c r="B164" s="174" t="s">
        <v>80</v>
      </c>
      <c r="C164" s="175"/>
      <c r="D164" s="175"/>
      <c r="E164" s="175"/>
      <c r="F164" s="176"/>
      <c r="G164" s="97">
        <f>SUM(G165,G172,G179,G186,G193,G200,G207,G214,G221,G228)</f>
        <v>0</v>
      </c>
      <c r="H164" s="97">
        <f>SUM(H165,H172,H179,H186,H193,H200,H207,H214,H221,H228)</f>
        <v>0</v>
      </c>
      <c r="I164" s="41"/>
      <c r="J164" s="28"/>
    </row>
    <row r="165" spans="1:11" ht="12.75" customHeight="1" x14ac:dyDescent="0.2">
      <c r="A165" s="168" t="s">
        <v>94</v>
      </c>
      <c r="B165" s="171" t="s">
        <v>144</v>
      </c>
      <c r="C165" s="103" t="s">
        <v>145</v>
      </c>
      <c r="D165" s="105"/>
      <c r="E165" s="106"/>
      <c r="F165" s="100"/>
      <c r="G165" s="98">
        <f>SUM(G166:G171)</f>
        <v>0</v>
      </c>
      <c r="H165" s="98">
        <f>ROUND(G165*$D$7,2)</f>
        <v>0</v>
      </c>
      <c r="I165" s="171"/>
    </row>
    <row r="166" spans="1:11" x14ac:dyDescent="0.2">
      <c r="A166" s="169"/>
      <c r="B166" s="172"/>
      <c r="C166" s="104" t="s">
        <v>146</v>
      </c>
      <c r="D166" s="43"/>
      <c r="E166" s="44"/>
      <c r="F166" s="39"/>
      <c r="G166" s="100">
        <f t="shared" ref="G166:G171" si="22">ROUND(E166*F166,2)</f>
        <v>0</v>
      </c>
      <c r="H166" s="45"/>
      <c r="I166" s="172"/>
    </row>
    <row r="167" spans="1:11" ht="13.5" customHeight="1" x14ac:dyDescent="0.2">
      <c r="A167" s="169"/>
      <c r="B167" s="172"/>
      <c r="C167" s="104" t="s">
        <v>147</v>
      </c>
      <c r="D167" s="43"/>
      <c r="E167" s="44"/>
      <c r="F167" s="39"/>
      <c r="G167" s="100">
        <f t="shared" si="22"/>
        <v>0</v>
      </c>
      <c r="H167" s="45"/>
      <c r="I167" s="172"/>
    </row>
    <row r="168" spans="1:11" x14ac:dyDescent="0.2">
      <c r="A168" s="169"/>
      <c r="B168" s="172"/>
      <c r="C168" s="104" t="s">
        <v>148</v>
      </c>
      <c r="D168" s="43"/>
      <c r="E168" s="44"/>
      <c r="F168" s="39"/>
      <c r="G168" s="100">
        <f t="shared" si="22"/>
        <v>0</v>
      </c>
      <c r="H168" s="45"/>
      <c r="I168" s="172"/>
    </row>
    <row r="169" spans="1:11" x14ac:dyDescent="0.2">
      <c r="A169" s="169"/>
      <c r="B169" s="172"/>
      <c r="C169" s="104" t="s">
        <v>149</v>
      </c>
      <c r="D169" s="43"/>
      <c r="E169" s="44"/>
      <c r="F169" s="39"/>
      <c r="G169" s="100">
        <f t="shared" si="22"/>
        <v>0</v>
      </c>
      <c r="H169" s="45"/>
      <c r="I169" s="172"/>
    </row>
    <row r="170" spans="1:11" x14ac:dyDescent="0.2">
      <c r="A170" s="169"/>
      <c r="B170" s="172"/>
      <c r="C170" s="45" t="s">
        <v>150</v>
      </c>
      <c r="D170" s="43"/>
      <c r="E170" s="44"/>
      <c r="F170" s="39"/>
      <c r="G170" s="100">
        <f t="shared" si="22"/>
        <v>0</v>
      </c>
      <c r="H170" s="45"/>
      <c r="I170" s="172"/>
    </row>
    <row r="171" spans="1:11" x14ac:dyDescent="0.2">
      <c r="A171" s="170"/>
      <c r="B171" s="173"/>
      <c r="C171" s="45" t="s">
        <v>150</v>
      </c>
      <c r="D171" s="43"/>
      <c r="E171" s="44"/>
      <c r="F171" s="39"/>
      <c r="G171" s="100">
        <f t="shared" si="22"/>
        <v>0</v>
      </c>
      <c r="H171" s="45"/>
      <c r="I171" s="173"/>
    </row>
    <row r="172" spans="1:11" ht="12.75" customHeight="1" x14ac:dyDescent="0.2">
      <c r="A172" s="168" t="s">
        <v>95</v>
      </c>
      <c r="B172" s="171" t="s">
        <v>144</v>
      </c>
      <c r="C172" s="103" t="s">
        <v>145</v>
      </c>
      <c r="D172" s="105"/>
      <c r="E172" s="106"/>
      <c r="F172" s="100"/>
      <c r="G172" s="98">
        <f>SUM(G173:G178)</f>
        <v>0</v>
      </c>
      <c r="H172" s="98">
        <f>ROUND(G172*$D$7,2)</f>
        <v>0</v>
      </c>
      <c r="I172" s="171"/>
    </row>
    <row r="173" spans="1:11" x14ac:dyDescent="0.2">
      <c r="A173" s="169"/>
      <c r="B173" s="172"/>
      <c r="C173" s="104" t="s">
        <v>146</v>
      </c>
      <c r="D173" s="43"/>
      <c r="E173" s="44"/>
      <c r="F173" s="39"/>
      <c r="G173" s="100">
        <f t="shared" ref="G173:G178" si="23">ROUND(E173*F173,2)</f>
        <v>0</v>
      </c>
      <c r="H173" s="45"/>
      <c r="I173" s="172"/>
    </row>
    <row r="174" spans="1:11" x14ac:dyDescent="0.2">
      <c r="A174" s="169"/>
      <c r="B174" s="172"/>
      <c r="C174" s="104" t="s">
        <v>147</v>
      </c>
      <c r="D174" s="43"/>
      <c r="E174" s="44"/>
      <c r="F174" s="39"/>
      <c r="G174" s="100">
        <f t="shared" si="23"/>
        <v>0</v>
      </c>
      <c r="H174" s="45"/>
      <c r="I174" s="172"/>
    </row>
    <row r="175" spans="1:11" x14ac:dyDescent="0.2">
      <c r="A175" s="169"/>
      <c r="B175" s="172"/>
      <c r="C175" s="104" t="s">
        <v>148</v>
      </c>
      <c r="D175" s="43"/>
      <c r="E175" s="44"/>
      <c r="F175" s="39"/>
      <c r="G175" s="100">
        <f t="shared" si="23"/>
        <v>0</v>
      </c>
      <c r="H175" s="45"/>
      <c r="I175" s="172"/>
    </row>
    <row r="176" spans="1:11" x14ac:dyDescent="0.2">
      <c r="A176" s="169"/>
      <c r="B176" s="172"/>
      <c r="C176" s="104" t="s">
        <v>149</v>
      </c>
      <c r="D176" s="43"/>
      <c r="E176" s="44"/>
      <c r="F176" s="39"/>
      <c r="G176" s="100">
        <f t="shared" si="23"/>
        <v>0</v>
      </c>
      <c r="H176" s="45"/>
      <c r="I176" s="172"/>
    </row>
    <row r="177" spans="1:9" x14ac:dyDescent="0.2">
      <c r="A177" s="169"/>
      <c r="B177" s="172"/>
      <c r="C177" s="45" t="s">
        <v>150</v>
      </c>
      <c r="D177" s="43"/>
      <c r="E177" s="44"/>
      <c r="F177" s="39"/>
      <c r="G177" s="100">
        <f t="shared" si="23"/>
        <v>0</v>
      </c>
      <c r="H177" s="45"/>
      <c r="I177" s="172"/>
    </row>
    <row r="178" spans="1:9" x14ac:dyDescent="0.2">
      <c r="A178" s="170"/>
      <c r="B178" s="173"/>
      <c r="C178" s="45" t="s">
        <v>150</v>
      </c>
      <c r="D178" s="43"/>
      <c r="E178" s="44"/>
      <c r="F178" s="39"/>
      <c r="G178" s="100">
        <f t="shared" si="23"/>
        <v>0</v>
      </c>
      <c r="H178" s="45"/>
      <c r="I178" s="173"/>
    </row>
    <row r="179" spans="1:9" ht="12.75" customHeight="1" x14ac:dyDescent="0.2">
      <c r="A179" s="168" t="s">
        <v>96</v>
      </c>
      <c r="B179" s="171" t="s">
        <v>144</v>
      </c>
      <c r="C179" s="103" t="s">
        <v>145</v>
      </c>
      <c r="D179" s="105"/>
      <c r="E179" s="106"/>
      <c r="F179" s="100"/>
      <c r="G179" s="98">
        <f>SUM(G180:G185)</f>
        <v>0</v>
      </c>
      <c r="H179" s="98">
        <f>ROUND(G179*$D$7,2)</f>
        <v>0</v>
      </c>
      <c r="I179" s="171"/>
    </row>
    <row r="180" spans="1:9" x14ac:dyDescent="0.2">
      <c r="A180" s="169"/>
      <c r="B180" s="172"/>
      <c r="C180" s="104" t="s">
        <v>146</v>
      </c>
      <c r="D180" s="43"/>
      <c r="E180" s="44"/>
      <c r="F180" s="39"/>
      <c r="G180" s="100">
        <f t="shared" ref="G180:G185" si="24">ROUND(E180*F180,2)</f>
        <v>0</v>
      </c>
      <c r="H180" s="45"/>
      <c r="I180" s="172"/>
    </row>
    <row r="181" spans="1:9" x14ac:dyDescent="0.2">
      <c r="A181" s="169"/>
      <c r="B181" s="172"/>
      <c r="C181" s="104" t="s">
        <v>147</v>
      </c>
      <c r="D181" s="43"/>
      <c r="E181" s="44"/>
      <c r="F181" s="39"/>
      <c r="G181" s="100">
        <f t="shared" si="24"/>
        <v>0</v>
      </c>
      <c r="H181" s="45"/>
      <c r="I181" s="172"/>
    </row>
    <row r="182" spans="1:9" x14ac:dyDescent="0.2">
      <c r="A182" s="169"/>
      <c r="B182" s="172"/>
      <c r="C182" s="104" t="s">
        <v>148</v>
      </c>
      <c r="D182" s="43"/>
      <c r="E182" s="44"/>
      <c r="F182" s="39"/>
      <c r="G182" s="100">
        <f t="shared" si="24"/>
        <v>0</v>
      </c>
      <c r="H182" s="45"/>
      <c r="I182" s="172"/>
    </row>
    <row r="183" spans="1:9" x14ac:dyDescent="0.2">
      <c r="A183" s="169"/>
      <c r="B183" s="172"/>
      <c r="C183" s="104" t="s">
        <v>149</v>
      </c>
      <c r="D183" s="43"/>
      <c r="E183" s="44"/>
      <c r="F183" s="39"/>
      <c r="G183" s="100">
        <f t="shared" si="24"/>
        <v>0</v>
      </c>
      <c r="H183" s="45"/>
      <c r="I183" s="172"/>
    </row>
    <row r="184" spans="1:9" x14ac:dyDescent="0.2">
      <c r="A184" s="169"/>
      <c r="B184" s="172"/>
      <c r="C184" s="45" t="s">
        <v>150</v>
      </c>
      <c r="D184" s="43"/>
      <c r="E184" s="44"/>
      <c r="F184" s="39"/>
      <c r="G184" s="100">
        <f t="shared" si="24"/>
        <v>0</v>
      </c>
      <c r="H184" s="45"/>
      <c r="I184" s="172"/>
    </row>
    <row r="185" spans="1:9" x14ac:dyDescent="0.2">
      <c r="A185" s="170"/>
      <c r="B185" s="173"/>
      <c r="C185" s="45" t="s">
        <v>150</v>
      </c>
      <c r="D185" s="43"/>
      <c r="E185" s="44"/>
      <c r="F185" s="39"/>
      <c r="G185" s="100">
        <f t="shared" si="24"/>
        <v>0</v>
      </c>
      <c r="H185" s="45"/>
      <c r="I185" s="173"/>
    </row>
    <row r="186" spans="1:9" ht="12.75" customHeight="1" x14ac:dyDescent="0.2">
      <c r="A186" s="168" t="s">
        <v>97</v>
      </c>
      <c r="B186" s="171" t="s">
        <v>144</v>
      </c>
      <c r="C186" s="103" t="s">
        <v>145</v>
      </c>
      <c r="D186" s="105"/>
      <c r="E186" s="106"/>
      <c r="F186" s="100"/>
      <c r="G186" s="98">
        <f>SUM(G187:G192)</f>
        <v>0</v>
      </c>
      <c r="H186" s="98">
        <f>ROUND(G186*$D$7,2)</f>
        <v>0</v>
      </c>
      <c r="I186" s="171"/>
    </row>
    <row r="187" spans="1:9" ht="12.75" customHeight="1" x14ac:dyDescent="0.2">
      <c r="A187" s="169"/>
      <c r="B187" s="172"/>
      <c r="C187" s="104" t="s">
        <v>146</v>
      </c>
      <c r="D187" s="43"/>
      <c r="E187" s="44"/>
      <c r="F187" s="39"/>
      <c r="G187" s="100">
        <f t="shared" ref="G187:G192" si="25">ROUND(E187*F187,2)</f>
        <v>0</v>
      </c>
      <c r="H187" s="45"/>
      <c r="I187" s="172"/>
    </row>
    <row r="188" spans="1:9" ht="12.75" customHeight="1" x14ac:dyDescent="0.2">
      <c r="A188" s="169"/>
      <c r="B188" s="172"/>
      <c r="C188" s="104" t="s">
        <v>147</v>
      </c>
      <c r="D188" s="43"/>
      <c r="E188" s="44"/>
      <c r="F188" s="39"/>
      <c r="G188" s="100">
        <f t="shared" si="25"/>
        <v>0</v>
      </c>
      <c r="H188" s="45"/>
      <c r="I188" s="172"/>
    </row>
    <row r="189" spans="1:9" ht="12.75" customHeight="1" x14ac:dyDescent="0.2">
      <c r="A189" s="169"/>
      <c r="B189" s="172"/>
      <c r="C189" s="104" t="s">
        <v>148</v>
      </c>
      <c r="D189" s="43"/>
      <c r="E189" s="44"/>
      <c r="F189" s="39"/>
      <c r="G189" s="100">
        <f t="shared" si="25"/>
        <v>0</v>
      </c>
      <c r="H189" s="45"/>
      <c r="I189" s="172"/>
    </row>
    <row r="190" spans="1:9" ht="12.75" customHeight="1" x14ac:dyDescent="0.2">
      <c r="A190" s="169"/>
      <c r="B190" s="172"/>
      <c r="C190" s="104" t="s">
        <v>149</v>
      </c>
      <c r="D190" s="43"/>
      <c r="E190" s="44"/>
      <c r="F190" s="39"/>
      <c r="G190" s="100">
        <f t="shared" si="25"/>
        <v>0</v>
      </c>
      <c r="H190" s="45"/>
      <c r="I190" s="172"/>
    </row>
    <row r="191" spans="1:9" ht="12.75" customHeight="1" x14ac:dyDescent="0.2">
      <c r="A191" s="169"/>
      <c r="B191" s="172"/>
      <c r="C191" s="45" t="s">
        <v>150</v>
      </c>
      <c r="D191" s="43"/>
      <c r="E191" s="44"/>
      <c r="F191" s="39"/>
      <c r="G191" s="100">
        <f t="shared" si="25"/>
        <v>0</v>
      </c>
      <c r="H191" s="45"/>
      <c r="I191" s="172"/>
    </row>
    <row r="192" spans="1:9" ht="12.75" customHeight="1" x14ac:dyDescent="0.2">
      <c r="A192" s="170"/>
      <c r="B192" s="173"/>
      <c r="C192" s="45" t="s">
        <v>150</v>
      </c>
      <c r="D192" s="43"/>
      <c r="E192" s="44"/>
      <c r="F192" s="39"/>
      <c r="G192" s="100">
        <f t="shared" si="25"/>
        <v>0</v>
      </c>
      <c r="H192" s="45"/>
      <c r="I192" s="173"/>
    </row>
    <row r="193" spans="1:9" ht="12.75" customHeight="1" x14ac:dyDescent="0.2">
      <c r="A193" s="168" t="s">
        <v>98</v>
      </c>
      <c r="B193" s="171" t="s">
        <v>144</v>
      </c>
      <c r="C193" s="103" t="s">
        <v>145</v>
      </c>
      <c r="D193" s="105"/>
      <c r="E193" s="106"/>
      <c r="F193" s="100"/>
      <c r="G193" s="98">
        <f>SUM(G194:G199)</f>
        <v>0</v>
      </c>
      <c r="H193" s="98">
        <f>ROUND(G193*$D$7,2)</f>
        <v>0</v>
      </c>
      <c r="I193" s="171"/>
    </row>
    <row r="194" spans="1:9" ht="12.75" customHeight="1" x14ac:dyDescent="0.2">
      <c r="A194" s="169"/>
      <c r="B194" s="172"/>
      <c r="C194" s="104" t="s">
        <v>146</v>
      </c>
      <c r="D194" s="43"/>
      <c r="E194" s="44"/>
      <c r="F194" s="39"/>
      <c r="G194" s="100">
        <f t="shared" ref="G194:G199" si="26">ROUND(E194*F194,2)</f>
        <v>0</v>
      </c>
      <c r="H194" s="45"/>
      <c r="I194" s="172"/>
    </row>
    <row r="195" spans="1:9" ht="12.75" customHeight="1" x14ac:dyDescent="0.2">
      <c r="A195" s="169"/>
      <c r="B195" s="172"/>
      <c r="C195" s="104" t="s">
        <v>147</v>
      </c>
      <c r="D195" s="43"/>
      <c r="E195" s="44"/>
      <c r="F195" s="39"/>
      <c r="G195" s="100">
        <f t="shared" si="26"/>
        <v>0</v>
      </c>
      <c r="H195" s="45"/>
      <c r="I195" s="172"/>
    </row>
    <row r="196" spans="1:9" ht="12.75" customHeight="1" x14ac:dyDescent="0.2">
      <c r="A196" s="169"/>
      <c r="B196" s="172"/>
      <c r="C196" s="104" t="s">
        <v>148</v>
      </c>
      <c r="D196" s="43"/>
      <c r="E196" s="44"/>
      <c r="F196" s="39"/>
      <c r="G196" s="100">
        <f t="shared" si="26"/>
        <v>0</v>
      </c>
      <c r="H196" s="45"/>
      <c r="I196" s="172"/>
    </row>
    <row r="197" spans="1:9" ht="12.75" customHeight="1" x14ac:dyDescent="0.2">
      <c r="A197" s="169"/>
      <c r="B197" s="172"/>
      <c r="C197" s="104" t="s">
        <v>149</v>
      </c>
      <c r="D197" s="43"/>
      <c r="E197" s="44"/>
      <c r="F197" s="39"/>
      <c r="G197" s="100">
        <f t="shared" si="26"/>
        <v>0</v>
      </c>
      <c r="H197" s="45"/>
      <c r="I197" s="172"/>
    </row>
    <row r="198" spans="1:9" ht="12.75" customHeight="1" x14ac:dyDescent="0.2">
      <c r="A198" s="169"/>
      <c r="B198" s="172"/>
      <c r="C198" s="45" t="s">
        <v>150</v>
      </c>
      <c r="D198" s="43"/>
      <c r="E198" s="44"/>
      <c r="F198" s="39"/>
      <c r="G198" s="100">
        <f t="shared" si="26"/>
        <v>0</v>
      </c>
      <c r="H198" s="45"/>
      <c r="I198" s="172"/>
    </row>
    <row r="199" spans="1:9" ht="12.75" customHeight="1" x14ac:dyDescent="0.2">
      <c r="A199" s="170"/>
      <c r="B199" s="173"/>
      <c r="C199" s="45" t="s">
        <v>150</v>
      </c>
      <c r="D199" s="43"/>
      <c r="E199" s="44"/>
      <c r="F199" s="39"/>
      <c r="G199" s="100">
        <f t="shared" si="26"/>
        <v>0</v>
      </c>
      <c r="H199" s="45"/>
      <c r="I199" s="173"/>
    </row>
    <row r="200" spans="1:9" ht="12.75" customHeight="1" x14ac:dyDescent="0.2">
      <c r="A200" s="168" t="s">
        <v>200</v>
      </c>
      <c r="B200" s="171" t="s">
        <v>144</v>
      </c>
      <c r="C200" s="103" t="s">
        <v>145</v>
      </c>
      <c r="D200" s="105"/>
      <c r="E200" s="106"/>
      <c r="F200" s="100"/>
      <c r="G200" s="98">
        <f>SUM(G201:G206)</f>
        <v>0</v>
      </c>
      <c r="H200" s="98">
        <f>ROUND(G200*$D$7,2)</f>
        <v>0</v>
      </c>
      <c r="I200" s="171"/>
    </row>
    <row r="201" spans="1:9" ht="12.75" customHeight="1" x14ac:dyDescent="0.2">
      <c r="A201" s="169"/>
      <c r="B201" s="172"/>
      <c r="C201" s="104" t="s">
        <v>146</v>
      </c>
      <c r="D201" s="43"/>
      <c r="E201" s="44"/>
      <c r="F201" s="39"/>
      <c r="G201" s="100">
        <f t="shared" ref="G201:G206" si="27">ROUND(E201*F201,2)</f>
        <v>0</v>
      </c>
      <c r="H201" s="45"/>
      <c r="I201" s="172"/>
    </row>
    <row r="202" spans="1:9" ht="12.75" customHeight="1" x14ac:dyDescent="0.2">
      <c r="A202" s="169"/>
      <c r="B202" s="172"/>
      <c r="C202" s="104" t="s">
        <v>147</v>
      </c>
      <c r="D202" s="43"/>
      <c r="E202" s="44"/>
      <c r="F202" s="39"/>
      <c r="G202" s="100">
        <f t="shared" si="27"/>
        <v>0</v>
      </c>
      <c r="H202" s="45"/>
      <c r="I202" s="172"/>
    </row>
    <row r="203" spans="1:9" ht="12.75" customHeight="1" x14ac:dyDescent="0.2">
      <c r="A203" s="169"/>
      <c r="B203" s="172"/>
      <c r="C203" s="104" t="s">
        <v>148</v>
      </c>
      <c r="D203" s="43"/>
      <c r="E203" s="44"/>
      <c r="F203" s="39"/>
      <c r="G203" s="100">
        <f t="shared" si="27"/>
        <v>0</v>
      </c>
      <c r="H203" s="45"/>
      <c r="I203" s="172"/>
    </row>
    <row r="204" spans="1:9" ht="12.75" customHeight="1" x14ac:dyDescent="0.2">
      <c r="A204" s="169"/>
      <c r="B204" s="172"/>
      <c r="C204" s="104" t="s">
        <v>149</v>
      </c>
      <c r="D204" s="43"/>
      <c r="E204" s="44"/>
      <c r="F204" s="39"/>
      <c r="G204" s="100">
        <f t="shared" si="27"/>
        <v>0</v>
      </c>
      <c r="H204" s="45"/>
      <c r="I204" s="172"/>
    </row>
    <row r="205" spans="1:9" ht="12.75" customHeight="1" x14ac:dyDescent="0.2">
      <c r="A205" s="169"/>
      <c r="B205" s="172"/>
      <c r="C205" s="45" t="s">
        <v>150</v>
      </c>
      <c r="D205" s="43"/>
      <c r="E205" s="44"/>
      <c r="F205" s="39"/>
      <c r="G205" s="100">
        <f t="shared" si="27"/>
        <v>0</v>
      </c>
      <c r="H205" s="45"/>
      <c r="I205" s="172"/>
    </row>
    <row r="206" spans="1:9" ht="12.75" customHeight="1" x14ac:dyDescent="0.2">
      <c r="A206" s="170"/>
      <c r="B206" s="173"/>
      <c r="C206" s="45" t="s">
        <v>150</v>
      </c>
      <c r="D206" s="43"/>
      <c r="E206" s="44"/>
      <c r="F206" s="39"/>
      <c r="G206" s="100">
        <f t="shared" si="27"/>
        <v>0</v>
      </c>
      <c r="H206" s="45"/>
      <c r="I206" s="173"/>
    </row>
    <row r="207" spans="1:9" ht="12.75" customHeight="1" x14ac:dyDescent="0.2">
      <c r="A207" s="168" t="s">
        <v>201</v>
      </c>
      <c r="B207" s="171" t="s">
        <v>144</v>
      </c>
      <c r="C207" s="103" t="s">
        <v>145</v>
      </c>
      <c r="D207" s="105"/>
      <c r="E207" s="106"/>
      <c r="F207" s="100"/>
      <c r="G207" s="98">
        <f>SUM(G208:G213)</f>
        <v>0</v>
      </c>
      <c r="H207" s="98">
        <f>ROUND(G207*$D$7,2)</f>
        <v>0</v>
      </c>
      <c r="I207" s="171"/>
    </row>
    <row r="208" spans="1:9" ht="12.75" customHeight="1" x14ac:dyDescent="0.2">
      <c r="A208" s="169"/>
      <c r="B208" s="172"/>
      <c r="C208" s="104" t="s">
        <v>146</v>
      </c>
      <c r="D208" s="43"/>
      <c r="E208" s="44"/>
      <c r="F208" s="39"/>
      <c r="G208" s="100">
        <f t="shared" ref="G208:G213" si="28">ROUND(E208*F208,2)</f>
        <v>0</v>
      </c>
      <c r="H208" s="45"/>
      <c r="I208" s="172"/>
    </row>
    <row r="209" spans="1:9" ht="12.75" customHeight="1" x14ac:dyDescent="0.2">
      <c r="A209" s="169"/>
      <c r="B209" s="172"/>
      <c r="C209" s="104" t="s">
        <v>147</v>
      </c>
      <c r="D209" s="43"/>
      <c r="E209" s="44"/>
      <c r="F209" s="39"/>
      <c r="G209" s="100">
        <f t="shared" si="28"/>
        <v>0</v>
      </c>
      <c r="H209" s="45"/>
      <c r="I209" s="172"/>
    </row>
    <row r="210" spans="1:9" ht="12.75" customHeight="1" x14ac:dyDescent="0.2">
      <c r="A210" s="169"/>
      <c r="B210" s="172"/>
      <c r="C210" s="104" t="s">
        <v>148</v>
      </c>
      <c r="D210" s="43"/>
      <c r="E210" s="44"/>
      <c r="F210" s="39"/>
      <c r="G210" s="100">
        <f t="shared" si="28"/>
        <v>0</v>
      </c>
      <c r="H210" s="45"/>
      <c r="I210" s="172"/>
    </row>
    <row r="211" spans="1:9" ht="12.75" customHeight="1" x14ac:dyDescent="0.2">
      <c r="A211" s="169"/>
      <c r="B211" s="172"/>
      <c r="C211" s="104" t="s">
        <v>149</v>
      </c>
      <c r="D211" s="43"/>
      <c r="E211" s="44"/>
      <c r="F211" s="39"/>
      <c r="G211" s="100">
        <f t="shared" si="28"/>
        <v>0</v>
      </c>
      <c r="H211" s="45"/>
      <c r="I211" s="172"/>
    </row>
    <row r="212" spans="1:9" ht="12.75" customHeight="1" x14ac:dyDescent="0.2">
      <c r="A212" s="169"/>
      <c r="B212" s="172"/>
      <c r="C212" s="45" t="s">
        <v>150</v>
      </c>
      <c r="D212" s="43"/>
      <c r="E212" s="44"/>
      <c r="F212" s="39"/>
      <c r="G212" s="100">
        <f t="shared" si="28"/>
        <v>0</v>
      </c>
      <c r="H212" s="45"/>
      <c r="I212" s="172"/>
    </row>
    <row r="213" spans="1:9" ht="12.75" customHeight="1" x14ac:dyDescent="0.2">
      <c r="A213" s="170"/>
      <c r="B213" s="173"/>
      <c r="C213" s="45" t="s">
        <v>150</v>
      </c>
      <c r="D213" s="43"/>
      <c r="E213" s="44"/>
      <c r="F213" s="39"/>
      <c r="G213" s="100">
        <f t="shared" si="28"/>
        <v>0</v>
      </c>
      <c r="H213" s="45"/>
      <c r="I213" s="173"/>
    </row>
    <row r="214" spans="1:9" ht="12.75" customHeight="1" x14ac:dyDescent="0.2">
      <c r="A214" s="168" t="s">
        <v>202</v>
      </c>
      <c r="B214" s="171" t="s">
        <v>144</v>
      </c>
      <c r="C214" s="103" t="s">
        <v>145</v>
      </c>
      <c r="D214" s="105"/>
      <c r="E214" s="106"/>
      <c r="F214" s="100"/>
      <c r="G214" s="98">
        <f>SUM(G215:G220)</f>
        <v>0</v>
      </c>
      <c r="H214" s="98">
        <f>ROUND(G214*$D$7,2)</f>
        <v>0</v>
      </c>
      <c r="I214" s="171"/>
    </row>
    <row r="215" spans="1:9" ht="12.75" customHeight="1" x14ac:dyDescent="0.2">
      <c r="A215" s="169"/>
      <c r="B215" s="172"/>
      <c r="C215" s="104" t="s">
        <v>146</v>
      </c>
      <c r="D215" s="43"/>
      <c r="E215" s="44"/>
      <c r="F215" s="39"/>
      <c r="G215" s="100">
        <f t="shared" ref="G215:G220" si="29">ROUND(E215*F215,2)</f>
        <v>0</v>
      </c>
      <c r="H215" s="45"/>
      <c r="I215" s="172"/>
    </row>
    <row r="216" spans="1:9" ht="12.75" customHeight="1" x14ac:dyDescent="0.2">
      <c r="A216" s="169"/>
      <c r="B216" s="172"/>
      <c r="C216" s="104" t="s">
        <v>147</v>
      </c>
      <c r="D216" s="43"/>
      <c r="E216" s="44"/>
      <c r="F216" s="39"/>
      <c r="G216" s="100">
        <f t="shared" si="29"/>
        <v>0</v>
      </c>
      <c r="H216" s="45"/>
      <c r="I216" s="172"/>
    </row>
    <row r="217" spans="1:9" ht="12.75" customHeight="1" x14ac:dyDescent="0.2">
      <c r="A217" s="169"/>
      <c r="B217" s="172"/>
      <c r="C217" s="104" t="s">
        <v>148</v>
      </c>
      <c r="D217" s="43"/>
      <c r="E217" s="44"/>
      <c r="F217" s="39"/>
      <c r="G217" s="100">
        <f t="shared" si="29"/>
        <v>0</v>
      </c>
      <c r="H217" s="45"/>
      <c r="I217" s="172"/>
    </row>
    <row r="218" spans="1:9" ht="12.75" customHeight="1" x14ac:dyDescent="0.2">
      <c r="A218" s="169"/>
      <c r="B218" s="172"/>
      <c r="C218" s="104" t="s">
        <v>149</v>
      </c>
      <c r="D218" s="43"/>
      <c r="E218" s="44"/>
      <c r="F218" s="39"/>
      <c r="G218" s="100">
        <f t="shared" si="29"/>
        <v>0</v>
      </c>
      <c r="H218" s="45"/>
      <c r="I218" s="172"/>
    </row>
    <row r="219" spans="1:9" ht="12.75" customHeight="1" x14ac:dyDescent="0.2">
      <c r="A219" s="169"/>
      <c r="B219" s="172"/>
      <c r="C219" s="45" t="s">
        <v>150</v>
      </c>
      <c r="D219" s="43"/>
      <c r="E219" s="44"/>
      <c r="F219" s="39"/>
      <c r="G219" s="100">
        <f t="shared" si="29"/>
        <v>0</v>
      </c>
      <c r="H219" s="45"/>
      <c r="I219" s="172"/>
    </row>
    <row r="220" spans="1:9" ht="12.75" customHeight="1" x14ac:dyDescent="0.2">
      <c r="A220" s="170"/>
      <c r="B220" s="173"/>
      <c r="C220" s="45" t="s">
        <v>150</v>
      </c>
      <c r="D220" s="43"/>
      <c r="E220" s="44"/>
      <c r="F220" s="39"/>
      <c r="G220" s="100">
        <f t="shared" si="29"/>
        <v>0</v>
      </c>
      <c r="H220" s="45"/>
      <c r="I220" s="173"/>
    </row>
    <row r="221" spans="1:9" ht="12.75" customHeight="1" x14ac:dyDescent="0.2">
      <c r="A221" s="168" t="s">
        <v>203</v>
      </c>
      <c r="B221" s="171" t="s">
        <v>144</v>
      </c>
      <c r="C221" s="103" t="s">
        <v>145</v>
      </c>
      <c r="D221" s="105"/>
      <c r="E221" s="106"/>
      <c r="F221" s="100"/>
      <c r="G221" s="98">
        <f>SUM(G222:G227)</f>
        <v>0</v>
      </c>
      <c r="H221" s="98">
        <f>ROUND(G221*$D$7,2)</f>
        <v>0</v>
      </c>
      <c r="I221" s="171"/>
    </row>
    <row r="222" spans="1:9" ht="12.75" customHeight="1" x14ac:dyDescent="0.2">
      <c r="A222" s="169"/>
      <c r="B222" s="172"/>
      <c r="C222" s="104" t="s">
        <v>146</v>
      </c>
      <c r="D222" s="43"/>
      <c r="E222" s="44"/>
      <c r="F222" s="39"/>
      <c r="G222" s="100">
        <f t="shared" ref="G222:G227" si="30">ROUND(E222*F222,2)</f>
        <v>0</v>
      </c>
      <c r="H222" s="45"/>
      <c r="I222" s="172"/>
    </row>
    <row r="223" spans="1:9" ht="12.75" customHeight="1" x14ac:dyDescent="0.2">
      <c r="A223" s="169"/>
      <c r="B223" s="172"/>
      <c r="C223" s="104" t="s">
        <v>147</v>
      </c>
      <c r="D223" s="43"/>
      <c r="E223" s="44"/>
      <c r="F223" s="39"/>
      <c r="G223" s="100">
        <f t="shared" si="30"/>
        <v>0</v>
      </c>
      <c r="H223" s="45"/>
      <c r="I223" s="172"/>
    </row>
    <row r="224" spans="1:9" ht="12.75" customHeight="1" x14ac:dyDescent="0.2">
      <c r="A224" s="169"/>
      <c r="B224" s="172"/>
      <c r="C224" s="104" t="s">
        <v>148</v>
      </c>
      <c r="D224" s="43"/>
      <c r="E224" s="44"/>
      <c r="F224" s="39"/>
      <c r="G224" s="100">
        <f t="shared" si="30"/>
        <v>0</v>
      </c>
      <c r="H224" s="45"/>
      <c r="I224" s="172"/>
    </row>
    <row r="225" spans="1:12" ht="12.75" customHeight="1" x14ac:dyDescent="0.2">
      <c r="A225" s="169"/>
      <c r="B225" s="172"/>
      <c r="C225" s="104" t="s">
        <v>149</v>
      </c>
      <c r="D225" s="43"/>
      <c r="E225" s="44"/>
      <c r="F225" s="39"/>
      <c r="G225" s="100">
        <f t="shared" si="30"/>
        <v>0</v>
      </c>
      <c r="H225" s="45"/>
      <c r="I225" s="172"/>
    </row>
    <row r="226" spans="1:12" ht="12.75" customHeight="1" x14ac:dyDescent="0.2">
      <c r="A226" s="169"/>
      <c r="B226" s="172"/>
      <c r="C226" s="45" t="s">
        <v>150</v>
      </c>
      <c r="D226" s="43"/>
      <c r="E226" s="44"/>
      <c r="F226" s="39"/>
      <c r="G226" s="100">
        <f t="shared" si="30"/>
        <v>0</v>
      </c>
      <c r="H226" s="45"/>
      <c r="I226" s="172"/>
    </row>
    <row r="227" spans="1:12" ht="12.75" customHeight="1" x14ac:dyDescent="0.2">
      <c r="A227" s="170"/>
      <c r="B227" s="173"/>
      <c r="C227" s="45" t="s">
        <v>150</v>
      </c>
      <c r="D227" s="43"/>
      <c r="E227" s="44"/>
      <c r="F227" s="39"/>
      <c r="G227" s="100">
        <f t="shared" si="30"/>
        <v>0</v>
      </c>
      <c r="H227" s="45"/>
      <c r="I227" s="173"/>
    </row>
    <row r="228" spans="1:12" ht="12.75" customHeight="1" x14ac:dyDescent="0.2">
      <c r="A228" s="168" t="s">
        <v>204</v>
      </c>
      <c r="B228" s="171" t="s">
        <v>144</v>
      </c>
      <c r="C228" s="103" t="s">
        <v>145</v>
      </c>
      <c r="D228" s="105"/>
      <c r="E228" s="106"/>
      <c r="F228" s="100"/>
      <c r="G228" s="98">
        <f>SUM(G229:G234)</f>
        <v>0</v>
      </c>
      <c r="H228" s="98">
        <f>ROUND(G228*$D$7,2)</f>
        <v>0</v>
      </c>
      <c r="I228" s="171"/>
    </row>
    <row r="229" spans="1:12" ht="12.75" customHeight="1" x14ac:dyDescent="0.2">
      <c r="A229" s="169"/>
      <c r="B229" s="172"/>
      <c r="C229" s="104" t="s">
        <v>146</v>
      </c>
      <c r="D229" s="43"/>
      <c r="E229" s="44"/>
      <c r="F229" s="39"/>
      <c r="G229" s="100">
        <f t="shared" ref="G229:G234" si="31">ROUND(E229*F229,2)</f>
        <v>0</v>
      </c>
      <c r="H229" s="45"/>
      <c r="I229" s="172"/>
    </row>
    <row r="230" spans="1:12" ht="12.75" customHeight="1" x14ac:dyDescent="0.2">
      <c r="A230" s="169"/>
      <c r="B230" s="172"/>
      <c r="C230" s="104" t="s">
        <v>147</v>
      </c>
      <c r="D230" s="43"/>
      <c r="E230" s="44"/>
      <c r="F230" s="39"/>
      <c r="G230" s="100">
        <f t="shared" si="31"/>
        <v>0</v>
      </c>
      <c r="H230" s="45"/>
      <c r="I230" s="172"/>
    </row>
    <row r="231" spans="1:12" ht="12.75" customHeight="1" x14ac:dyDescent="0.2">
      <c r="A231" s="169"/>
      <c r="B231" s="172"/>
      <c r="C231" s="104" t="s">
        <v>148</v>
      </c>
      <c r="D231" s="43"/>
      <c r="E231" s="44"/>
      <c r="F231" s="39"/>
      <c r="G231" s="100">
        <f t="shared" si="31"/>
        <v>0</v>
      </c>
      <c r="H231" s="45"/>
      <c r="I231" s="172"/>
    </row>
    <row r="232" spans="1:12" x14ac:dyDescent="0.2">
      <c r="A232" s="169"/>
      <c r="B232" s="172"/>
      <c r="C232" s="104" t="s">
        <v>149</v>
      </c>
      <c r="D232" s="43"/>
      <c r="E232" s="44"/>
      <c r="F232" s="39"/>
      <c r="G232" s="100">
        <f t="shared" si="31"/>
        <v>0</v>
      </c>
      <c r="H232" s="45"/>
      <c r="I232" s="172"/>
    </row>
    <row r="233" spans="1:12" x14ac:dyDescent="0.2">
      <c r="A233" s="169"/>
      <c r="B233" s="172"/>
      <c r="C233" s="45" t="s">
        <v>150</v>
      </c>
      <c r="D233" s="43"/>
      <c r="E233" s="44"/>
      <c r="F233" s="39"/>
      <c r="G233" s="100">
        <f t="shared" si="31"/>
        <v>0</v>
      </c>
      <c r="H233" s="45"/>
      <c r="I233" s="172"/>
    </row>
    <row r="234" spans="1:12" x14ac:dyDescent="0.2">
      <c r="A234" s="170"/>
      <c r="B234" s="173"/>
      <c r="C234" s="45" t="s">
        <v>150</v>
      </c>
      <c r="D234" s="43"/>
      <c r="E234" s="44"/>
      <c r="F234" s="39"/>
      <c r="G234" s="100">
        <f t="shared" si="31"/>
        <v>0</v>
      </c>
      <c r="H234" s="45"/>
      <c r="I234" s="173"/>
    </row>
    <row r="235" spans="1:12" ht="26.25" customHeight="1" x14ac:dyDescent="0.2">
      <c r="A235" s="34" t="s">
        <v>99</v>
      </c>
      <c r="B235" s="137" t="s">
        <v>81</v>
      </c>
      <c r="C235" s="137"/>
      <c r="D235" s="137"/>
      <c r="E235" s="137"/>
      <c r="F235" s="137"/>
      <c r="G235" s="97">
        <f>SUM(G236:G252)</f>
        <v>0</v>
      </c>
      <c r="H235" s="97">
        <f>SUM(H236:H252)</f>
        <v>0</v>
      </c>
      <c r="I235" s="41"/>
      <c r="J235" s="28"/>
      <c r="K235" s="37" t="s">
        <v>143</v>
      </c>
      <c r="L235" s="37" t="s">
        <v>138</v>
      </c>
    </row>
    <row r="236" spans="1:12" x14ac:dyDescent="0.2">
      <c r="A236" s="29" t="s">
        <v>100</v>
      </c>
      <c r="B236" s="135" t="s">
        <v>72</v>
      </c>
      <c r="C236" s="135"/>
      <c r="D236" s="102" t="s">
        <v>120</v>
      </c>
      <c r="E236" s="46"/>
      <c r="F236" s="96">
        <f>K236*L236</f>
        <v>0</v>
      </c>
      <c r="G236" s="96">
        <f t="shared" si="0"/>
        <v>0</v>
      </c>
      <c r="H236" s="96">
        <f>ROUND(G236*$D$7,2)</f>
        <v>0</v>
      </c>
      <c r="I236" s="33"/>
      <c r="J236" s="28"/>
      <c r="K236" s="39"/>
      <c r="L236" s="39"/>
    </row>
    <row r="237" spans="1:12" x14ac:dyDescent="0.2">
      <c r="A237" s="29" t="s">
        <v>101</v>
      </c>
      <c r="B237" s="135" t="s">
        <v>72</v>
      </c>
      <c r="C237" s="135"/>
      <c r="D237" s="102" t="s">
        <v>120</v>
      </c>
      <c r="E237" s="46"/>
      <c r="F237" s="96">
        <f t="shared" ref="F237:F252" si="32">K237*L237</f>
        <v>0</v>
      </c>
      <c r="G237" s="96">
        <f t="shared" si="0"/>
        <v>0</v>
      </c>
      <c r="H237" s="96">
        <f t="shared" ref="H237:H252" si="33">ROUND(G237*$D$7,2)</f>
        <v>0</v>
      </c>
      <c r="I237" s="33"/>
      <c r="J237" s="28"/>
      <c r="K237" s="39"/>
      <c r="L237" s="39"/>
    </row>
    <row r="238" spans="1:12" x14ac:dyDescent="0.2">
      <c r="A238" s="29" t="s">
        <v>102</v>
      </c>
      <c r="B238" s="135" t="s">
        <v>72</v>
      </c>
      <c r="C238" s="135"/>
      <c r="D238" s="102" t="s">
        <v>120</v>
      </c>
      <c r="E238" s="46"/>
      <c r="F238" s="96">
        <f t="shared" si="32"/>
        <v>0</v>
      </c>
      <c r="G238" s="96">
        <f t="shared" si="0"/>
        <v>0</v>
      </c>
      <c r="H238" s="96">
        <f t="shared" si="33"/>
        <v>0</v>
      </c>
      <c r="I238" s="33"/>
      <c r="J238" s="28"/>
      <c r="K238" s="39"/>
      <c r="L238" s="39"/>
    </row>
    <row r="239" spans="1:12" x14ac:dyDescent="0.2">
      <c r="A239" s="29" t="s">
        <v>103</v>
      </c>
      <c r="B239" s="135" t="s">
        <v>72</v>
      </c>
      <c r="C239" s="135"/>
      <c r="D239" s="102" t="s">
        <v>120</v>
      </c>
      <c r="E239" s="46"/>
      <c r="F239" s="96">
        <f t="shared" si="32"/>
        <v>0</v>
      </c>
      <c r="G239" s="96">
        <f t="shared" si="0"/>
        <v>0</v>
      </c>
      <c r="H239" s="96">
        <f t="shared" si="33"/>
        <v>0</v>
      </c>
      <c r="I239" s="33"/>
      <c r="J239" s="28"/>
      <c r="K239" s="39"/>
      <c r="L239" s="39"/>
    </row>
    <row r="240" spans="1:12" x14ac:dyDescent="0.2">
      <c r="A240" s="29" t="s">
        <v>104</v>
      </c>
      <c r="B240" s="135" t="s">
        <v>72</v>
      </c>
      <c r="C240" s="135"/>
      <c r="D240" s="102" t="s">
        <v>120</v>
      </c>
      <c r="E240" s="46"/>
      <c r="F240" s="96">
        <f t="shared" si="32"/>
        <v>0</v>
      </c>
      <c r="G240" s="96">
        <f t="shared" si="0"/>
        <v>0</v>
      </c>
      <c r="H240" s="96">
        <f t="shared" si="33"/>
        <v>0</v>
      </c>
      <c r="I240" s="33"/>
      <c r="J240" s="28"/>
      <c r="K240" s="39"/>
      <c r="L240" s="39"/>
    </row>
    <row r="241" spans="1:12" x14ac:dyDescent="0.2">
      <c r="A241" s="29" t="s">
        <v>251</v>
      </c>
      <c r="B241" s="135" t="s">
        <v>72</v>
      </c>
      <c r="C241" s="135"/>
      <c r="D241" s="102" t="s">
        <v>120</v>
      </c>
      <c r="E241" s="46"/>
      <c r="F241" s="96">
        <f t="shared" si="32"/>
        <v>0</v>
      </c>
      <c r="G241" s="96">
        <f t="shared" si="0"/>
        <v>0</v>
      </c>
      <c r="H241" s="96">
        <f t="shared" si="33"/>
        <v>0</v>
      </c>
      <c r="I241" s="33"/>
      <c r="J241" s="28"/>
      <c r="K241" s="39"/>
      <c r="L241" s="39"/>
    </row>
    <row r="242" spans="1:12" x14ac:dyDescent="0.2">
      <c r="A242" s="29" t="s">
        <v>252</v>
      </c>
      <c r="B242" s="135" t="s">
        <v>72</v>
      </c>
      <c r="C242" s="135"/>
      <c r="D242" s="102" t="s">
        <v>120</v>
      </c>
      <c r="E242" s="46"/>
      <c r="F242" s="96">
        <f t="shared" si="32"/>
        <v>0</v>
      </c>
      <c r="G242" s="96">
        <f t="shared" si="0"/>
        <v>0</v>
      </c>
      <c r="H242" s="96">
        <f t="shared" si="33"/>
        <v>0</v>
      </c>
      <c r="I242" s="33"/>
      <c r="J242" s="28"/>
      <c r="K242" s="39"/>
      <c r="L242" s="39"/>
    </row>
    <row r="243" spans="1:12" x14ac:dyDescent="0.2">
      <c r="A243" s="29" t="s">
        <v>253</v>
      </c>
      <c r="B243" s="135" t="s">
        <v>72</v>
      </c>
      <c r="C243" s="135"/>
      <c r="D243" s="102" t="s">
        <v>120</v>
      </c>
      <c r="E243" s="46"/>
      <c r="F243" s="96">
        <f t="shared" si="32"/>
        <v>0</v>
      </c>
      <c r="G243" s="96">
        <f t="shared" si="0"/>
        <v>0</v>
      </c>
      <c r="H243" s="96">
        <f t="shared" si="33"/>
        <v>0</v>
      </c>
      <c r="I243" s="33"/>
      <c r="J243" s="28"/>
      <c r="K243" s="39"/>
      <c r="L243" s="39"/>
    </row>
    <row r="244" spans="1:12" x14ac:dyDescent="0.2">
      <c r="A244" s="29" t="s">
        <v>254</v>
      </c>
      <c r="B244" s="135" t="s">
        <v>72</v>
      </c>
      <c r="C244" s="135"/>
      <c r="D244" s="102" t="s">
        <v>120</v>
      </c>
      <c r="E244" s="46"/>
      <c r="F244" s="96">
        <f t="shared" si="32"/>
        <v>0</v>
      </c>
      <c r="G244" s="96">
        <f t="shared" si="0"/>
        <v>0</v>
      </c>
      <c r="H244" s="96">
        <f t="shared" si="33"/>
        <v>0</v>
      </c>
      <c r="I244" s="33"/>
      <c r="J244" s="28"/>
      <c r="K244" s="39"/>
      <c r="L244" s="39"/>
    </row>
    <row r="245" spans="1:12" x14ac:dyDescent="0.2">
      <c r="A245" s="29" t="s">
        <v>255</v>
      </c>
      <c r="B245" s="135" t="s">
        <v>72</v>
      </c>
      <c r="C245" s="135"/>
      <c r="D245" s="102" t="s">
        <v>120</v>
      </c>
      <c r="E245" s="46"/>
      <c r="F245" s="96">
        <f t="shared" si="32"/>
        <v>0</v>
      </c>
      <c r="G245" s="96">
        <f t="shared" si="0"/>
        <v>0</v>
      </c>
      <c r="H245" s="96">
        <f t="shared" si="33"/>
        <v>0</v>
      </c>
      <c r="I245" s="33"/>
      <c r="J245" s="28"/>
      <c r="K245" s="39"/>
      <c r="L245" s="39"/>
    </row>
    <row r="246" spans="1:12" x14ac:dyDescent="0.2">
      <c r="A246" s="29" t="s">
        <v>256</v>
      </c>
      <c r="B246" s="135" t="s">
        <v>72</v>
      </c>
      <c r="C246" s="135"/>
      <c r="D246" s="102" t="s">
        <v>120</v>
      </c>
      <c r="E246" s="46"/>
      <c r="F246" s="96">
        <f t="shared" si="32"/>
        <v>0</v>
      </c>
      <c r="G246" s="96">
        <f t="shared" si="0"/>
        <v>0</v>
      </c>
      <c r="H246" s="96">
        <f t="shared" si="33"/>
        <v>0</v>
      </c>
      <c r="I246" s="33"/>
      <c r="J246" s="28"/>
      <c r="K246" s="39"/>
      <c r="L246" s="39"/>
    </row>
    <row r="247" spans="1:12" x14ac:dyDescent="0.2">
      <c r="A247" s="29" t="s">
        <v>257</v>
      </c>
      <c r="B247" s="135" t="s">
        <v>72</v>
      </c>
      <c r="C247" s="135"/>
      <c r="D247" s="102" t="s">
        <v>120</v>
      </c>
      <c r="E247" s="46"/>
      <c r="F247" s="96">
        <f t="shared" si="32"/>
        <v>0</v>
      </c>
      <c r="G247" s="96">
        <f t="shared" si="0"/>
        <v>0</v>
      </c>
      <c r="H247" s="96">
        <f t="shared" si="33"/>
        <v>0</v>
      </c>
      <c r="I247" s="33"/>
      <c r="J247" s="28"/>
      <c r="K247" s="39"/>
      <c r="L247" s="39"/>
    </row>
    <row r="248" spans="1:12" x14ac:dyDescent="0.2">
      <c r="A248" s="29" t="s">
        <v>258</v>
      </c>
      <c r="B248" s="135" t="s">
        <v>72</v>
      </c>
      <c r="C248" s="135"/>
      <c r="D248" s="102" t="s">
        <v>120</v>
      </c>
      <c r="E248" s="46"/>
      <c r="F248" s="96">
        <f t="shared" si="32"/>
        <v>0</v>
      </c>
      <c r="G248" s="96">
        <f t="shared" si="0"/>
        <v>0</v>
      </c>
      <c r="H248" s="96">
        <f t="shared" si="33"/>
        <v>0</v>
      </c>
      <c r="I248" s="33"/>
      <c r="J248" s="28"/>
      <c r="K248" s="39"/>
      <c r="L248" s="39"/>
    </row>
    <row r="249" spans="1:12" x14ac:dyDescent="0.2">
      <c r="A249" s="29" t="s">
        <v>259</v>
      </c>
      <c r="B249" s="135" t="s">
        <v>72</v>
      </c>
      <c r="C249" s="135"/>
      <c r="D249" s="102" t="s">
        <v>120</v>
      </c>
      <c r="E249" s="46"/>
      <c r="F249" s="96">
        <f t="shared" si="32"/>
        <v>0</v>
      </c>
      <c r="G249" s="96">
        <f t="shared" si="0"/>
        <v>0</v>
      </c>
      <c r="H249" s="96">
        <f t="shared" si="33"/>
        <v>0</v>
      </c>
      <c r="I249" s="33"/>
      <c r="J249" s="28"/>
      <c r="K249" s="39"/>
      <c r="L249" s="39"/>
    </row>
    <row r="250" spans="1:12" x14ac:dyDescent="0.2">
      <c r="A250" s="29" t="s">
        <v>260</v>
      </c>
      <c r="B250" s="135" t="s">
        <v>72</v>
      </c>
      <c r="C250" s="135"/>
      <c r="D250" s="102" t="s">
        <v>120</v>
      </c>
      <c r="E250" s="46"/>
      <c r="F250" s="96">
        <f t="shared" si="32"/>
        <v>0</v>
      </c>
      <c r="G250" s="96">
        <f t="shared" si="0"/>
        <v>0</v>
      </c>
      <c r="H250" s="96">
        <f t="shared" si="33"/>
        <v>0</v>
      </c>
      <c r="I250" s="33"/>
      <c r="J250" s="28"/>
      <c r="K250" s="39"/>
      <c r="L250" s="39"/>
    </row>
    <row r="251" spans="1:12" x14ac:dyDescent="0.2">
      <c r="A251" s="29" t="s">
        <v>261</v>
      </c>
      <c r="B251" s="135" t="s">
        <v>72</v>
      </c>
      <c r="C251" s="135"/>
      <c r="D251" s="102" t="s">
        <v>120</v>
      </c>
      <c r="E251" s="46"/>
      <c r="F251" s="96">
        <f t="shared" si="32"/>
        <v>0</v>
      </c>
      <c r="G251" s="96">
        <f t="shared" si="0"/>
        <v>0</v>
      </c>
      <c r="H251" s="96">
        <f t="shared" si="33"/>
        <v>0</v>
      </c>
      <c r="I251" s="33"/>
      <c r="J251" s="28"/>
      <c r="K251" s="39"/>
      <c r="L251" s="39"/>
    </row>
    <row r="252" spans="1:12" x14ac:dyDescent="0.2">
      <c r="A252" s="29" t="s">
        <v>262</v>
      </c>
      <c r="B252" s="135" t="s">
        <v>72</v>
      </c>
      <c r="C252" s="135"/>
      <c r="D252" s="102" t="s">
        <v>120</v>
      </c>
      <c r="E252" s="46"/>
      <c r="F252" s="96">
        <f t="shared" si="32"/>
        <v>0</v>
      </c>
      <c r="G252" s="96">
        <f t="shared" si="0"/>
        <v>0</v>
      </c>
      <c r="H252" s="96">
        <f t="shared" si="33"/>
        <v>0</v>
      </c>
      <c r="I252" s="33"/>
      <c r="J252" s="28"/>
      <c r="K252" s="39"/>
      <c r="L252" s="39"/>
    </row>
    <row r="253" spans="1:12" ht="26.25" customHeight="1" x14ac:dyDescent="0.2">
      <c r="A253" s="34" t="s">
        <v>248</v>
      </c>
      <c r="B253" s="137" t="s">
        <v>105</v>
      </c>
      <c r="C253" s="137"/>
      <c r="D253" s="137"/>
      <c r="E253" s="137"/>
      <c r="F253" s="137"/>
      <c r="G253" s="97">
        <f>SUM(G254:G258)</f>
        <v>0</v>
      </c>
      <c r="H253" s="97">
        <f>SUM(H254:H258)</f>
        <v>0</v>
      </c>
      <c r="I253" s="41"/>
      <c r="J253" s="28"/>
      <c r="K253" s="37" t="s">
        <v>143</v>
      </c>
      <c r="L253" s="37" t="s">
        <v>138</v>
      </c>
    </row>
    <row r="254" spans="1:12" x14ac:dyDescent="0.2">
      <c r="A254" s="29" t="s">
        <v>263</v>
      </c>
      <c r="B254" s="135" t="s">
        <v>106</v>
      </c>
      <c r="C254" s="135"/>
      <c r="D254" s="102" t="s">
        <v>120</v>
      </c>
      <c r="E254" s="46"/>
      <c r="F254" s="96">
        <f>K254*L254</f>
        <v>0</v>
      </c>
      <c r="G254" s="96">
        <f t="shared" ref="G254:G258" si="34">ROUND(E254*F254,2)</f>
        <v>0</v>
      </c>
      <c r="H254" s="96">
        <f t="shared" ref="H254:H258" si="35">ROUND(G254*$D$7,2)</f>
        <v>0</v>
      </c>
      <c r="I254" s="33"/>
      <c r="J254" s="28"/>
      <c r="K254" s="39"/>
      <c r="L254" s="39"/>
    </row>
    <row r="255" spans="1:12" x14ac:dyDescent="0.2">
      <c r="A255" s="29" t="s">
        <v>264</v>
      </c>
      <c r="B255" s="135" t="s">
        <v>106</v>
      </c>
      <c r="C255" s="135"/>
      <c r="D255" s="102" t="s">
        <v>120</v>
      </c>
      <c r="E255" s="46"/>
      <c r="F255" s="96">
        <f t="shared" ref="F255:F258" si="36">K255*L255</f>
        <v>0</v>
      </c>
      <c r="G255" s="96">
        <f t="shared" si="34"/>
        <v>0</v>
      </c>
      <c r="H255" s="96">
        <f t="shared" si="35"/>
        <v>0</v>
      </c>
      <c r="I255" s="33"/>
      <c r="J255" s="28"/>
      <c r="K255" s="39"/>
      <c r="L255" s="39"/>
    </row>
    <row r="256" spans="1:12" x14ac:dyDescent="0.2">
      <c r="A256" s="29" t="s">
        <v>265</v>
      </c>
      <c r="B256" s="135" t="s">
        <v>106</v>
      </c>
      <c r="C256" s="135"/>
      <c r="D256" s="102" t="s">
        <v>120</v>
      </c>
      <c r="E256" s="46"/>
      <c r="F256" s="96">
        <f t="shared" si="36"/>
        <v>0</v>
      </c>
      <c r="G256" s="96">
        <f t="shared" si="34"/>
        <v>0</v>
      </c>
      <c r="H256" s="96">
        <f t="shared" si="35"/>
        <v>0</v>
      </c>
      <c r="I256" s="33"/>
      <c r="J256" s="28"/>
      <c r="K256" s="39"/>
      <c r="L256" s="39"/>
    </row>
    <row r="257" spans="1:12" x14ac:dyDescent="0.2">
      <c r="A257" s="29" t="s">
        <v>266</v>
      </c>
      <c r="B257" s="135" t="s">
        <v>106</v>
      </c>
      <c r="C257" s="135"/>
      <c r="D257" s="102" t="s">
        <v>120</v>
      </c>
      <c r="E257" s="46"/>
      <c r="F257" s="96">
        <f t="shared" si="36"/>
        <v>0</v>
      </c>
      <c r="G257" s="96">
        <f t="shared" si="34"/>
        <v>0</v>
      </c>
      <c r="H257" s="96">
        <f t="shared" si="35"/>
        <v>0</v>
      </c>
      <c r="I257" s="33"/>
      <c r="J257" s="28"/>
      <c r="K257" s="39"/>
      <c r="L257" s="39"/>
    </row>
    <row r="258" spans="1:12" x14ac:dyDescent="0.2">
      <c r="A258" s="29" t="s">
        <v>267</v>
      </c>
      <c r="B258" s="135" t="s">
        <v>106</v>
      </c>
      <c r="C258" s="135"/>
      <c r="D258" s="102" t="s">
        <v>120</v>
      </c>
      <c r="E258" s="46"/>
      <c r="F258" s="96">
        <f t="shared" si="36"/>
        <v>0</v>
      </c>
      <c r="G258" s="96">
        <f t="shared" si="34"/>
        <v>0</v>
      </c>
      <c r="H258" s="96">
        <f t="shared" si="35"/>
        <v>0</v>
      </c>
      <c r="I258" s="33"/>
      <c r="J258" s="28"/>
      <c r="K258" s="39"/>
      <c r="L258" s="39"/>
    </row>
    <row r="259" spans="1:12" ht="12.75" customHeight="1" x14ac:dyDescent="0.2">
      <c r="A259" s="136" t="s">
        <v>43</v>
      </c>
      <c r="B259" s="136"/>
      <c r="C259" s="136"/>
      <c r="D259" s="136"/>
      <c r="E259" s="136"/>
      <c r="F259" s="136"/>
      <c r="G259" s="95">
        <f>G10+G21</f>
        <v>0</v>
      </c>
      <c r="H259" s="95">
        <f>H10+H21</f>
        <v>0</v>
      </c>
      <c r="I259" s="27"/>
      <c r="J259" s="28"/>
    </row>
    <row r="260" spans="1:12" x14ac:dyDescent="0.2">
      <c r="G260" s="47"/>
      <c r="H260" s="47"/>
    </row>
  </sheetData>
  <sheetProtection algorithmName="SHA-512" hashValue="0xA5BPzv3/OXkliduyRmDy4I4gHkldsQyNcLXeMi2rVliA8A/g5fCJZAS9OWLnpxCqeUgBkAwa6Z59oYigNscQ==" saltValue="p7m8U/4Ulf3tMXcGJq9JyQ==" spinCount="100000" sheet="1" formatRows="0"/>
  <mergeCells count="249">
    <mergeCell ref="B256:C256"/>
    <mergeCell ref="B257:C257"/>
    <mergeCell ref="B258:C258"/>
    <mergeCell ref="A259:F259"/>
    <mergeCell ref="B250:C250"/>
    <mergeCell ref="B251:C251"/>
    <mergeCell ref="B252:C252"/>
    <mergeCell ref="B253:F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A228:A234"/>
    <mergeCell ref="B228:B234"/>
    <mergeCell ref="I228:I234"/>
    <mergeCell ref="B235:F235"/>
    <mergeCell ref="B236:C236"/>
    <mergeCell ref="B237:C237"/>
    <mergeCell ref="A214:A220"/>
    <mergeCell ref="B214:B220"/>
    <mergeCell ref="I214:I220"/>
    <mergeCell ref="A221:A227"/>
    <mergeCell ref="B221:B227"/>
    <mergeCell ref="I221:I227"/>
    <mergeCell ref="A200:A206"/>
    <mergeCell ref="B200:B206"/>
    <mergeCell ref="I200:I206"/>
    <mergeCell ref="A207:A213"/>
    <mergeCell ref="B207:B213"/>
    <mergeCell ref="I207:I213"/>
    <mergeCell ref="A186:A192"/>
    <mergeCell ref="B186:B192"/>
    <mergeCell ref="I186:I192"/>
    <mergeCell ref="A193:A199"/>
    <mergeCell ref="B193:B199"/>
    <mergeCell ref="I193:I199"/>
    <mergeCell ref="A172:A178"/>
    <mergeCell ref="B172:B178"/>
    <mergeCell ref="I172:I178"/>
    <mergeCell ref="A179:A185"/>
    <mergeCell ref="B179:B185"/>
    <mergeCell ref="I179:I185"/>
    <mergeCell ref="H159:H163"/>
    <mergeCell ref="I159:I163"/>
    <mergeCell ref="B164:F164"/>
    <mergeCell ref="A165:A171"/>
    <mergeCell ref="B165:B171"/>
    <mergeCell ref="I165:I171"/>
    <mergeCell ref="A159:A163"/>
    <mergeCell ref="B159:B163"/>
    <mergeCell ref="D159:D163"/>
    <mergeCell ref="E159:E163"/>
    <mergeCell ref="F159:F163"/>
    <mergeCell ref="G159:G163"/>
    <mergeCell ref="H149:H153"/>
    <mergeCell ref="I149:I153"/>
    <mergeCell ref="A154:A158"/>
    <mergeCell ref="B154:B158"/>
    <mergeCell ref="D154:D158"/>
    <mergeCell ref="E154:E158"/>
    <mergeCell ref="F154:F158"/>
    <mergeCell ref="G154:G158"/>
    <mergeCell ref="H154:H158"/>
    <mergeCell ref="I154:I158"/>
    <mergeCell ref="A149:A153"/>
    <mergeCell ref="B149:B153"/>
    <mergeCell ref="D149:D153"/>
    <mergeCell ref="E149:E153"/>
    <mergeCell ref="F149:F153"/>
    <mergeCell ref="G149:G153"/>
    <mergeCell ref="H139:H143"/>
    <mergeCell ref="I139:I143"/>
    <mergeCell ref="A144:A148"/>
    <mergeCell ref="B144:B148"/>
    <mergeCell ref="D144:D148"/>
    <mergeCell ref="E144:E148"/>
    <mergeCell ref="F144:F148"/>
    <mergeCell ref="G144:G148"/>
    <mergeCell ref="H144:H148"/>
    <mergeCell ref="I144:I148"/>
    <mergeCell ref="A139:A143"/>
    <mergeCell ref="B139:B143"/>
    <mergeCell ref="D139:D143"/>
    <mergeCell ref="E139:E143"/>
    <mergeCell ref="F139:F143"/>
    <mergeCell ref="G139:G143"/>
    <mergeCell ref="A134:A138"/>
    <mergeCell ref="B134:B138"/>
    <mergeCell ref="D134:D138"/>
    <mergeCell ref="E134:E138"/>
    <mergeCell ref="F134:F138"/>
    <mergeCell ref="G134:G138"/>
    <mergeCell ref="H134:H138"/>
    <mergeCell ref="I134:I138"/>
    <mergeCell ref="A129:A133"/>
    <mergeCell ref="B129:B133"/>
    <mergeCell ref="D129:D133"/>
    <mergeCell ref="E129:E133"/>
    <mergeCell ref="F129:F133"/>
    <mergeCell ref="G129:G133"/>
    <mergeCell ref="A124:A128"/>
    <mergeCell ref="B124:B128"/>
    <mergeCell ref="D124:D128"/>
    <mergeCell ref="E124:E128"/>
    <mergeCell ref="F124:F128"/>
    <mergeCell ref="G124:G128"/>
    <mergeCell ref="H124:H128"/>
    <mergeCell ref="I124:I128"/>
    <mergeCell ref="H129:H133"/>
    <mergeCell ref="I129:I133"/>
    <mergeCell ref="G114:G118"/>
    <mergeCell ref="H114:H118"/>
    <mergeCell ref="I114:I118"/>
    <mergeCell ref="A119:A123"/>
    <mergeCell ref="B119:B123"/>
    <mergeCell ref="D119:D123"/>
    <mergeCell ref="E119:E123"/>
    <mergeCell ref="F119:F123"/>
    <mergeCell ref="G119:G123"/>
    <mergeCell ref="H119:H123"/>
    <mergeCell ref="I119:I123"/>
    <mergeCell ref="B110:C110"/>
    <mergeCell ref="B111:C111"/>
    <mergeCell ref="B112:C112"/>
    <mergeCell ref="B113:F113"/>
    <mergeCell ref="A114:A118"/>
    <mergeCell ref="B114:B118"/>
    <mergeCell ref="D114:D118"/>
    <mergeCell ref="E114:E118"/>
    <mergeCell ref="F114:F118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F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F55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</mergeCells>
  <conditionalFormatting sqref="L10:L20">
    <cfRule type="duplicateValues" dxfId="8" priority="1"/>
  </conditionalFormatting>
  <dataValidations count="9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14:I163"/>
    <dataValidation type="list" allowBlank="1" showInputMessage="1" showErrorMessage="1" sqref="D1:I1">
      <formula1>"Moksliniai tyrimai, Eksperimentinė plėtra"</formula1>
    </dataValidation>
    <dataValidation allowBlank="1" showErrorMessage="1" sqref="F114:F163"/>
    <dataValidation allowBlank="1" showInputMessage="1" showErrorMessage="1" prompt="Įveskite vienos pareigybės darbuotojų fizinio rodiklio pasiekimui skiriamą darbo laiką valandomis." sqref="E114:E163"/>
    <dataValidation type="list" allowBlank="1" showInputMessage="1" showErrorMessage="1" prompt="Pasirinkite finansavimo intensyvumą vadovaudamiesi Aprašo 52 punktu." sqref="D7">
      <formula1>"0%,25%,35%,40%,45%,50%,60%,65%,70%,75%,80%"</formula1>
    </dataValidation>
    <dataValidation type="list" allowBlank="1" showInputMessage="1" showErrorMessage="1" sqref="J1">
      <formula1>"Taikomieji (pramoniniai) moksliniai tyrimai, Eksperimentinė plėtra (bandomoji taikomoji veikla)"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18" max="17" man="1"/>
    <brk id="163" max="17" man="1"/>
    <brk id="206" max="17" man="1"/>
  </rowBreaks>
  <colBreaks count="1" manualBreakCount="1">
    <brk id="9" max="209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45">
    <tabColor rgb="FF92D050"/>
    <pageSetUpPr fitToPage="1"/>
  </sheetPr>
  <dimension ref="A1:S260"/>
  <sheetViews>
    <sheetView zoomScale="85" zoomScaleNormal="85" zoomScaleSheetLayoutView="100" workbookViewId="0">
      <pane ySplit="9" topLeftCell="A10" activePane="bottomLeft" state="frozen"/>
      <selection activeCell="B26" sqref="B26"/>
      <selection pane="bottomLeft" activeCell="H7" sqref="H7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91"/>
      <c r="B1" s="91"/>
      <c r="C1" s="91" t="s">
        <v>88</v>
      </c>
      <c r="D1" s="143"/>
      <c r="E1" s="143"/>
      <c r="F1" s="143"/>
      <c r="G1" s="143"/>
      <c r="H1" s="143"/>
      <c r="I1" s="143"/>
      <c r="J1" s="21"/>
    </row>
    <row r="2" spans="1:10" ht="13.5" customHeight="1" x14ac:dyDescent="0.2">
      <c r="A2" s="91"/>
      <c r="B2" s="91"/>
      <c r="C2" s="91" t="s">
        <v>85</v>
      </c>
      <c r="D2" s="92"/>
      <c r="E2" s="21"/>
      <c r="F2" s="21"/>
      <c r="G2" s="21"/>
      <c r="H2" s="21"/>
      <c r="I2" s="21"/>
      <c r="J2" s="21"/>
    </row>
    <row r="3" spans="1:10" x14ac:dyDescent="0.2">
      <c r="A3" s="142" t="s">
        <v>73</v>
      </c>
      <c r="B3" s="142"/>
      <c r="C3" s="142"/>
      <c r="D3" s="143"/>
      <c r="E3" s="143"/>
      <c r="F3" s="143"/>
      <c r="G3" s="143"/>
      <c r="H3" s="143"/>
      <c r="I3" s="144"/>
      <c r="J3" s="21"/>
    </row>
    <row r="4" spans="1:10" ht="12.75" customHeight="1" x14ac:dyDescent="0.2">
      <c r="A4" s="91"/>
      <c r="B4" s="91"/>
      <c r="C4" s="91" t="s">
        <v>139</v>
      </c>
      <c r="D4" s="148"/>
      <c r="E4" s="148"/>
      <c r="F4" s="149" t="s">
        <v>140</v>
      </c>
      <c r="G4" s="149"/>
      <c r="H4" s="94"/>
      <c r="I4" s="21"/>
      <c r="J4" s="21"/>
    </row>
    <row r="5" spans="1:10" x14ac:dyDescent="0.2">
      <c r="A5" s="142" t="s">
        <v>137</v>
      </c>
      <c r="B5" s="142"/>
      <c r="C5" s="142"/>
      <c r="D5" s="147"/>
      <c r="E5" s="147"/>
      <c r="F5" s="147"/>
      <c r="G5" s="147"/>
      <c r="H5" s="147"/>
      <c r="I5" s="143"/>
      <c r="J5" s="21"/>
    </row>
    <row r="6" spans="1:10" x14ac:dyDescent="0.2">
      <c r="A6" s="91"/>
      <c r="B6" s="91"/>
      <c r="C6" s="91" t="s">
        <v>211</v>
      </c>
      <c r="D6" s="147"/>
      <c r="E6" s="147"/>
      <c r="F6" s="147"/>
      <c r="G6" s="147"/>
      <c r="H6" s="147"/>
      <c r="I6" s="147"/>
      <c r="J6" s="21"/>
    </row>
    <row r="7" spans="1:10" x14ac:dyDescent="0.2">
      <c r="A7" s="91"/>
      <c r="B7" s="91"/>
      <c r="C7" s="91" t="s">
        <v>89</v>
      </c>
      <c r="D7" s="59"/>
      <c r="E7" s="21"/>
      <c r="F7" s="21"/>
      <c r="G7" s="24" t="s">
        <v>158</v>
      </c>
      <c r="H7" s="23" t="s">
        <v>268</v>
      </c>
      <c r="I7" s="21"/>
      <c r="J7" s="21"/>
    </row>
    <row r="8" spans="1:10" ht="6" customHeight="1" x14ac:dyDescent="0.2"/>
    <row r="9" spans="1:10" ht="38.25" x14ac:dyDescent="0.2">
      <c r="A9" s="93" t="s">
        <v>4</v>
      </c>
      <c r="B9" s="145" t="s">
        <v>175</v>
      </c>
      <c r="C9" s="145"/>
      <c r="D9" s="93" t="s">
        <v>1</v>
      </c>
      <c r="E9" s="93" t="s">
        <v>2</v>
      </c>
      <c r="F9" s="93" t="s">
        <v>3</v>
      </c>
      <c r="G9" s="93" t="s">
        <v>87</v>
      </c>
      <c r="H9" s="93" t="s">
        <v>86</v>
      </c>
      <c r="I9" s="93" t="s">
        <v>11</v>
      </c>
      <c r="J9" s="25"/>
    </row>
    <row r="10" spans="1:10" ht="27.75" customHeight="1" x14ac:dyDescent="0.2">
      <c r="A10" s="26">
        <v>4</v>
      </c>
      <c r="B10" s="146" t="s">
        <v>92</v>
      </c>
      <c r="C10" s="146"/>
      <c r="D10" s="146"/>
      <c r="E10" s="146"/>
      <c r="F10" s="146"/>
      <c r="G10" s="95">
        <f>SUM(G11:G20)</f>
        <v>0</v>
      </c>
      <c r="H10" s="95">
        <f>SUM(H11:H20)</f>
        <v>0</v>
      </c>
      <c r="I10" s="27"/>
      <c r="J10" s="28"/>
    </row>
    <row r="11" spans="1:10" ht="12.75" customHeight="1" x14ac:dyDescent="0.2">
      <c r="A11" s="29" t="s">
        <v>13</v>
      </c>
      <c r="B11" s="135" t="s">
        <v>12</v>
      </c>
      <c r="C11" s="135"/>
      <c r="D11" s="30"/>
      <c r="E11" s="31"/>
      <c r="F11" s="32"/>
      <c r="G11" s="96">
        <f t="shared" ref="G11:G252" si="0">ROUND(E11*F11,2)</f>
        <v>0</v>
      </c>
      <c r="H11" s="96">
        <f t="shared" ref="H11:H112" si="1">ROUND(G11*$D$7,2)</f>
        <v>0</v>
      </c>
      <c r="I11" s="33"/>
      <c r="J11" s="28"/>
    </row>
    <row r="12" spans="1:10" ht="12.75" customHeight="1" x14ac:dyDescent="0.2">
      <c r="A12" s="29" t="s">
        <v>14</v>
      </c>
      <c r="B12" s="135" t="s">
        <v>12</v>
      </c>
      <c r="C12" s="135"/>
      <c r="D12" s="30"/>
      <c r="E12" s="31"/>
      <c r="F12" s="32"/>
      <c r="G12" s="96">
        <f t="shared" si="0"/>
        <v>0</v>
      </c>
      <c r="H12" s="96">
        <f t="shared" si="1"/>
        <v>0</v>
      </c>
      <c r="I12" s="33"/>
      <c r="J12" s="28"/>
    </row>
    <row r="13" spans="1:10" ht="12.75" customHeight="1" x14ac:dyDescent="0.2">
      <c r="A13" s="29" t="s">
        <v>15</v>
      </c>
      <c r="B13" s="135" t="s">
        <v>12</v>
      </c>
      <c r="C13" s="135"/>
      <c r="D13" s="30"/>
      <c r="E13" s="31"/>
      <c r="F13" s="32"/>
      <c r="G13" s="96">
        <f t="shared" si="0"/>
        <v>0</v>
      </c>
      <c r="H13" s="96">
        <f t="shared" si="1"/>
        <v>0</v>
      </c>
      <c r="I13" s="33"/>
      <c r="J13" s="28"/>
    </row>
    <row r="14" spans="1:10" ht="12.75" customHeight="1" x14ac:dyDescent="0.2">
      <c r="A14" s="29" t="s">
        <v>16</v>
      </c>
      <c r="B14" s="135" t="s">
        <v>12</v>
      </c>
      <c r="C14" s="135"/>
      <c r="D14" s="30"/>
      <c r="E14" s="31"/>
      <c r="F14" s="32"/>
      <c r="G14" s="96">
        <f t="shared" si="0"/>
        <v>0</v>
      </c>
      <c r="H14" s="96">
        <f t="shared" si="1"/>
        <v>0</v>
      </c>
      <c r="I14" s="33"/>
      <c r="J14" s="28"/>
    </row>
    <row r="15" spans="1:10" ht="12.75" customHeight="1" x14ac:dyDescent="0.2">
      <c r="A15" s="29" t="s">
        <v>17</v>
      </c>
      <c r="B15" s="135" t="s">
        <v>12</v>
      </c>
      <c r="C15" s="135"/>
      <c r="D15" s="30"/>
      <c r="E15" s="31"/>
      <c r="F15" s="32"/>
      <c r="G15" s="96">
        <f t="shared" si="0"/>
        <v>0</v>
      </c>
      <c r="H15" s="96">
        <f t="shared" si="1"/>
        <v>0</v>
      </c>
      <c r="I15" s="33"/>
      <c r="J15" s="28"/>
    </row>
    <row r="16" spans="1:10" ht="12.75" customHeight="1" x14ac:dyDescent="0.2">
      <c r="A16" s="29" t="s">
        <v>18</v>
      </c>
      <c r="B16" s="135" t="s">
        <v>12</v>
      </c>
      <c r="C16" s="135"/>
      <c r="D16" s="30"/>
      <c r="E16" s="31"/>
      <c r="F16" s="32"/>
      <c r="G16" s="96">
        <f t="shared" si="0"/>
        <v>0</v>
      </c>
      <c r="H16" s="96">
        <f t="shared" si="1"/>
        <v>0</v>
      </c>
      <c r="I16" s="33"/>
      <c r="J16" s="28"/>
    </row>
    <row r="17" spans="1:10" ht="12.75" customHeight="1" x14ac:dyDescent="0.2">
      <c r="A17" s="29" t="s">
        <v>19</v>
      </c>
      <c r="B17" s="135" t="s">
        <v>12</v>
      </c>
      <c r="C17" s="135"/>
      <c r="D17" s="30"/>
      <c r="E17" s="31"/>
      <c r="F17" s="32"/>
      <c r="G17" s="96">
        <f t="shared" si="0"/>
        <v>0</v>
      </c>
      <c r="H17" s="96">
        <f t="shared" si="1"/>
        <v>0</v>
      </c>
      <c r="I17" s="33"/>
      <c r="J17" s="28"/>
    </row>
    <row r="18" spans="1:10" ht="12.75" customHeight="1" x14ac:dyDescent="0.2">
      <c r="A18" s="29" t="s">
        <v>20</v>
      </c>
      <c r="B18" s="135" t="s">
        <v>12</v>
      </c>
      <c r="C18" s="135"/>
      <c r="D18" s="30"/>
      <c r="E18" s="31"/>
      <c r="F18" s="32"/>
      <c r="G18" s="96">
        <f t="shared" si="0"/>
        <v>0</v>
      </c>
      <c r="H18" s="96">
        <f t="shared" si="1"/>
        <v>0</v>
      </c>
      <c r="I18" s="33"/>
      <c r="J18" s="28"/>
    </row>
    <row r="19" spans="1:10" ht="12.75" customHeight="1" x14ac:dyDescent="0.2">
      <c r="A19" s="29" t="s">
        <v>21</v>
      </c>
      <c r="B19" s="135" t="s">
        <v>12</v>
      </c>
      <c r="C19" s="135"/>
      <c r="D19" s="30"/>
      <c r="E19" s="31"/>
      <c r="F19" s="32"/>
      <c r="G19" s="96">
        <f t="shared" si="0"/>
        <v>0</v>
      </c>
      <c r="H19" s="96">
        <f t="shared" si="1"/>
        <v>0</v>
      </c>
      <c r="I19" s="33"/>
      <c r="J19" s="28"/>
    </row>
    <row r="20" spans="1:10" ht="12.75" customHeight="1" x14ac:dyDescent="0.2">
      <c r="A20" s="29" t="s">
        <v>22</v>
      </c>
      <c r="B20" s="135" t="s">
        <v>12</v>
      </c>
      <c r="C20" s="135"/>
      <c r="D20" s="30"/>
      <c r="E20" s="31"/>
      <c r="F20" s="32"/>
      <c r="G20" s="96">
        <f t="shared" si="0"/>
        <v>0</v>
      </c>
      <c r="H20" s="96">
        <f t="shared" si="1"/>
        <v>0</v>
      </c>
      <c r="I20" s="33"/>
      <c r="J20" s="28"/>
    </row>
    <row r="21" spans="1:10" x14ac:dyDescent="0.2">
      <c r="A21" s="26">
        <v>5</v>
      </c>
      <c r="B21" s="146" t="s">
        <v>6</v>
      </c>
      <c r="C21" s="146"/>
      <c r="D21" s="146"/>
      <c r="E21" s="146"/>
      <c r="F21" s="146"/>
      <c r="G21" s="95">
        <f>G22+G33+G44+G55+G83+G113+G164+G235+G253</f>
        <v>0</v>
      </c>
      <c r="H21" s="95">
        <f>H22+H33+H44+H55+H83+H113+H164+H235+H253</f>
        <v>0</v>
      </c>
      <c r="I21" s="27"/>
      <c r="J21" s="28"/>
    </row>
    <row r="22" spans="1:10" x14ac:dyDescent="0.2">
      <c r="A22" s="34" t="s">
        <v>7</v>
      </c>
      <c r="B22" s="138" t="s">
        <v>109</v>
      </c>
      <c r="C22" s="139"/>
      <c r="D22" s="139"/>
      <c r="E22" s="139"/>
      <c r="F22" s="140"/>
      <c r="G22" s="97">
        <f>SUM(G23:G32)</f>
        <v>0</v>
      </c>
      <c r="H22" s="97">
        <f>SUM(H23:H32)</f>
        <v>0</v>
      </c>
      <c r="I22" s="35"/>
      <c r="J22" s="36"/>
    </row>
    <row r="23" spans="1:10" x14ac:dyDescent="0.2">
      <c r="A23" s="29" t="s">
        <v>23</v>
      </c>
      <c r="B23" s="135" t="s">
        <v>54</v>
      </c>
      <c r="C23" s="135"/>
      <c r="D23" s="30"/>
      <c r="E23" s="31"/>
      <c r="F23" s="32"/>
      <c r="G23" s="96">
        <f t="shared" ref="G23:G32" si="2">ROUND(E23*F23,2)</f>
        <v>0</v>
      </c>
      <c r="H23" s="96">
        <f t="shared" si="1"/>
        <v>0</v>
      </c>
      <c r="I23" s="33"/>
      <c r="J23" s="28"/>
    </row>
    <row r="24" spans="1:10" x14ac:dyDescent="0.2">
      <c r="A24" s="29" t="s">
        <v>24</v>
      </c>
      <c r="B24" s="135" t="s">
        <v>54</v>
      </c>
      <c r="C24" s="135"/>
      <c r="D24" s="30"/>
      <c r="E24" s="31"/>
      <c r="F24" s="32"/>
      <c r="G24" s="96">
        <f t="shared" si="2"/>
        <v>0</v>
      </c>
      <c r="H24" s="96">
        <f t="shared" si="1"/>
        <v>0</v>
      </c>
      <c r="I24" s="33"/>
      <c r="J24" s="28"/>
    </row>
    <row r="25" spans="1:10" x14ac:dyDescent="0.2">
      <c r="A25" s="29" t="s">
        <v>25</v>
      </c>
      <c r="B25" s="135" t="s">
        <v>54</v>
      </c>
      <c r="C25" s="135"/>
      <c r="D25" s="30"/>
      <c r="E25" s="31"/>
      <c r="F25" s="32"/>
      <c r="G25" s="96">
        <f t="shared" si="2"/>
        <v>0</v>
      </c>
      <c r="H25" s="96">
        <f t="shared" si="1"/>
        <v>0</v>
      </c>
      <c r="I25" s="33"/>
      <c r="J25" s="28"/>
    </row>
    <row r="26" spans="1:10" x14ac:dyDescent="0.2">
      <c r="A26" s="29" t="s">
        <v>26</v>
      </c>
      <c r="B26" s="135" t="s">
        <v>54</v>
      </c>
      <c r="C26" s="135"/>
      <c r="D26" s="30"/>
      <c r="E26" s="31"/>
      <c r="F26" s="32"/>
      <c r="G26" s="96">
        <f t="shared" si="2"/>
        <v>0</v>
      </c>
      <c r="H26" s="96">
        <f t="shared" si="1"/>
        <v>0</v>
      </c>
      <c r="I26" s="33"/>
      <c r="J26" s="28"/>
    </row>
    <row r="27" spans="1:10" x14ac:dyDescent="0.2">
      <c r="A27" s="29" t="s">
        <v>27</v>
      </c>
      <c r="B27" s="135" t="s">
        <v>54</v>
      </c>
      <c r="C27" s="135"/>
      <c r="D27" s="30"/>
      <c r="E27" s="31"/>
      <c r="F27" s="32"/>
      <c r="G27" s="96">
        <f t="shared" si="2"/>
        <v>0</v>
      </c>
      <c r="H27" s="96">
        <f t="shared" si="1"/>
        <v>0</v>
      </c>
      <c r="I27" s="33"/>
      <c r="J27" s="28"/>
    </row>
    <row r="28" spans="1:10" x14ac:dyDescent="0.2">
      <c r="A28" s="29" t="s">
        <v>28</v>
      </c>
      <c r="B28" s="135" t="s">
        <v>54</v>
      </c>
      <c r="C28" s="135"/>
      <c r="D28" s="30"/>
      <c r="E28" s="31"/>
      <c r="F28" s="32"/>
      <c r="G28" s="96">
        <f t="shared" si="2"/>
        <v>0</v>
      </c>
      <c r="H28" s="96">
        <f t="shared" si="1"/>
        <v>0</v>
      </c>
      <c r="I28" s="33"/>
      <c r="J28" s="28"/>
    </row>
    <row r="29" spans="1:10" x14ac:dyDescent="0.2">
      <c r="A29" s="29" t="s">
        <v>29</v>
      </c>
      <c r="B29" s="135" t="s">
        <v>54</v>
      </c>
      <c r="C29" s="135"/>
      <c r="D29" s="30"/>
      <c r="E29" s="31"/>
      <c r="F29" s="32"/>
      <c r="G29" s="96">
        <f t="shared" si="2"/>
        <v>0</v>
      </c>
      <c r="H29" s="96">
        <f t="shared" si="1"/>
        <v>0</v>
      </c>
      <c r="I29" s="33"/>
      <c r="J29" s="28"/>
    </row>
    <row r="30" spans="1:10" x14ac:dyDescent="0.2">
      <c r="A30" s="29" t="s">
        <v>30</v>
      </c>
      <c r="B30" s="135" t="s">
        <v>54</v>
      </c>
      <c r="C30" s="135"/>
      <c r="D30" s="30"/>
      <c r="E30" s="31"/>
      <c r="F30" s="32"/>
      <c r="G30" s="96">
        <f t="shared" si="2"/>
        <v>0</v>
      </c>
      <c r="H30" s="96">
        <f t="shared" si="1"/>
        <v>0</v>
      </c>
      <c r="I30" s="33"/>
      <c r="J30" s="28"/>
    </row>
    <row r="31" spans="1:10" x14ac:dyDescent="0.2">
      <c r="A31" s="29" t="s">
        <v>31</v>
      </c>
      <c r="B31" s="135" t="s">
        <v>54</v>
      </c>
      <c r="C31" s="135"/>
      <c r="D31" s="30"/>
      <c r="E31" s="31"/>
      <c r="F31" s="32"/>
      <c r="G31" s="96">
        <f t="shared" si="2"/>
        <v>0</v>
      </c>
      <c r="H31" s="96">
        <f t="shared" si="1"/>
        <v>0</v>
      </c>
      <c r="I31" s="33"/>
      <c r="J31" s="28"/>
    </row>
    <row r="32" spans="1:10" x14ac:dyDescent="0.2">
      <c r="A32" s="29" t="s">
        <v>32</v>
      </c>
      <c r="B32" s="135" t="s">
        <v>54</v>
      </c>
      <c r="C32" s="135"/>
      <c r="D32" s="30"/>
      <c r="E32" s="31"/>
      <c r="F32" s="32"/>
      <c r="G32" s="96">
        <f t="shared" si="2"/>
        <v>0</v>
      </c>
      <c r="H32" s="96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38" t="s">
        <v>250</v>
      </c>
      <c r="C33" s="139"/>
      <c r="D33" s="139"/>
      <c r="E33" s="139"/>
      <c r="F33" s="140"/>
      <c r="G33" s="97">
        <f>SUM(G34:G43)</f>
        <v>0</v>
      </c>
      <c r="H33" s="97">
        <f>SUM(H34:H43)</f>
        <v>0</v>
      </c>
      <c r="I33" s="35"/>
      <c r="J33" s="36"/>
    </row>
    <row r="34" spans="1:10" x14ac:dyDescent="0.2">
      <c r="A34" s="29" t="s">
        <v>33</v>
      </c>
      <c r="B34" s="135" t="s">
        <v>54</v>
      </c>
      <c r="C34" s="135"/>
      <c r="D34" s="30"/>
      <c r="E34" s="31"/>
      <c r="F34" s="32"/>
      <c r="G34" s="96">
        <f t="shared" ref="G34:G43" si="3">ROUND(E34*F34,2)</f>
        <v>0</v>
      </c>
      <c r="H34" s="96">
        <f t="shared" si="1"/>
        <v>0</v>
      </c>
      <c r="I34" s="33"/>
      <c r="J34" s="28"/>
    </row>
    <row r="35" spans="1:10" x14ac:dyDescent="0.2">
      <c r="A35" s="29" t="s">
        <v>34</v>
      </c>
      <c r="B35" s="135" t="s">
        <v>54</v>
      </c>
      <c r="C35" s="135"/>
      <c r="D35" s="30"/>
      <c r="E35" s="31"/>
      <c r="F35" s="32"/>
      <c r="G35" s="96">
        <f t="shared" si="3"/>
        <v>0</v>
      </c>
      <c r="H35" s="96">
        <f t="shared" si="1"/>
        <v>0</v>
      </c>
      <c r="I35" s="33"/>
      <c r="J35" s="28"/>
    </row>
    <row r="36" spans="1:10" x14ac:dyDescent="0.2">
      <c r="A36" s="29" t="s">
        <v>35</v>
      </c>
      <c r="B36" s="135" t="s">
        <v>54</v>
      </c>
      <c r="C36" s="135"/>
      <c r="D36" s="30"/>
      <c r="E36" s="31"/>
      <c r="F36" s="32"/>
      <c r="G36" s="96">
        <f t="shared" si="3"/>
        <v>0</v>
      </c>
      <c r="H36" s="96">
        <f t="shared" si="1"/>
        <v>0</v>
      </c>
      <c r="I36" s="33"/>
      <c r="J36" s="28"/>
    </row>
    <row r="37" spans="1:10" x14ac:dyDescent="0.2">
      <c r="A37" s="29" t="s">
        <v>36</v>
      </c>
      <c r="B37" s="135" t="s">
        <v>54</v>
      </c>
      <c r="C37" s="135"/>
      <c r="D37" s="30"/>
      <c r="E37" s="31"/>
      <c r="F37" s="32"/>
      <c r="G37" s="96">
        <f t="shared" si="3"/>
        <v>0</v>
      </c>
      <c r="H37" s="96">
        <f t="shared" si="1"/>
        <v>0</v>
      </c>
      <c r="I37" s="33"/>
      <c r="J37" s="28"/>
    </row>
    <row r="38" spans="1:10" x14ac:dyDescent="0.2">
      <c r="A38" s="29" t="s">
        <v>37</v>
      </c>
      <c r="B38" s="135" t="s">
        <v>54</v>
      </c>
      <c r="C38" s="135"/>
      <c r="D38" s="30"/>
      <c r="E38" s="31"/>
      <c r="F38" s="32"/>
      <c r="G38" s="96">
        <f t="shared" si="3"/>
        <v>0</v>
      </c>
      <c r="H38" s="96">
        <f t="shared" si="1"/>
        <v>0</v>
      </c>
      <c r="I38" s="33"/>
      <c r="J38" s="28"/>
    </row>
    <row r="39" spans="1:10" x14ac:dyDescent="0.2">
      <c r="A39" s="29" t="s">
        <v>38</v>
      </c>
      <c r="B39" s="135" t="s">
        <v>54</v>
      </c>
      <c r="C39" s="135"/>
      <c r="D39" s="30"/>
      <c r="E39" s="31"/>
      <c r="F39" s="32"/>
      <c r="G39" s="96">
        <f t="shared" si="3"/>
        <v>0</v>
      </c>
      <c r="H39" s="96">
        <f t="shared" si="1"/>
        <v>0</v>
      </c>
      <c r="I39" s="33"/>
      <c r="J39" s="28"/>
    </row>
    <row r="40" spans="1:10" x14ac:dyDescent="0.2">
      <c r="A40" s="29" t="s">
        <v>39</v>
      </c>
      <c r="B40" s="135" t="s">
        <v>54</v>
      </c>
      <c r="C40" s="135"/>
      <c r="D40" s="30"/>
      <c r="E40" s="31"/>
      <c r="F40" s="32"/>
      <c r="G40" s="96">
        <f t="shared" si="3"/>
        <v>0</v>
      </c>
      <c r="H40" s="96">
        <f t="shared" si="1"/>
        <v>0</v>
      </c>
      <c r="I40" s="33"/>
      <c r="J40" s="28"/>
    </row>
    <row r="41" spans="1:10" x14ac:dyDescent="0.2">
      <c r="A41" s="29" t="s">
        <v>40</v>
      </c>
      <c r="B41" s="135" t="s">
        <v>54</v>
      </c>
      <c r="C41" s="135"/>
      <c r="D41" s="30"/>
      <c r="E41" s="31"/>
      <c r="F41" s="32"/>
      <c r="G41" s="96">
        <f t="shared" si="3"/>
        <v>0</v>
      </c>
      <c r="H41" s="96">
        <f t="shared" si="1"/>
        <v>0</v>
      </c>
      <c r="I41" s="33"/>
      <c r="J41" s="28"/>
    </row>
    <row r="42" spans="1:10" x14ac:dyDescent="0.2">
      <c r="A42" s="29" t="s">
        <v>41</v>
      </c>
      <c r="B42" s="135" t="s">
        <v>54</v>
      </c>
      <c r="C42" s="135"/>
      <c r="D42" s="30"/>
      <c r="E42" s="31"/>
      <c r="F42" s="32"/>
      <c r="G42" s="96">
        <f t="shared" si="3"/>
        <v>0</v>
      </c>
      <c r="H42" s="96">
        <f t="shared" si="1"/>
        <v>0</v>
      </c>
      <c r="I42" s="33"/>
      <c r="J42" s="28"/>
    </row>
    <row r="43" spans="1:10" x14ac:dyDescent="0.2">
      <c r="A43" s="29" t="s">
        <v>42</v>
      </c>
      <c r="B43" s="135" t="s">
        <v>54</v>
      </c>
      <c r="C43" s="135"/>
      <c r="D43" s="30"/>
      <c r="E43" s="31"/>
      <c r="F43" s="32"/>
      <c r="G43" s="96">
        <f t="shared" si="3"/>
        <v>0</v>
      </c>
      <c r="H43" s="96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1" t="s">
        <v>228</v>
      </c>
      <c r="C44" s="139"/>
      <c r="D44" s="139"/>
      <c r="E44" s="139"/>
      <c r="F44" s="140"/>
      <c r="G44" s="97">
        <f>SUM(G45:G54)</f>
        <v>0</v>
      </c>
      <c r="H44" s="97">
        <f>SUM(H45:H54)</f>
        <v>0</v>
      </c>
      <c r="I44" s="35"/>
      <c r="J44" s="36"/>
    </row>
    <row r="45" spans="1:10" x14ac:dyDescent="0.2">
      <c r="A45" s="29" t="s">
        <v>44</v>
      </c>
      <c r="B45" s="135" t="s">
        <v>54</v>
      </c>
      <c r="C45" s="135"/>
      <c r="D45" s="30"/>
      <c r="E45" s="31"/>
      <c r="F45" s="32"/>
      <c r="G45" s="96">
        <f t="shared" ref="G45:G54" si="4">ROUND(E45*F45,2)</f>
        <v>0</v>
      </c>
      <c r="H45" s="96">
        <f t="shared" ref="H45:H54" si="5">ROUND(G45*$D$7,2)</f>
        <v>0</v>
      </c>
      <c r="I45" s="33"/>
      <c r="J45" s="36"/>
    </row>
    <row r="46" spans="1:10" x14ac:dyDescent="0.2">
      <c r="A46" s="29" t="s">
        <v>45</v>
      </c>
      <c r="B46" s="135" t="s">
        <v>54</v>
      </c>
      <c r="C46" s="135"/>
      <c r="D46" s="30"/>
      <c r="E46" s="31"/>
      <c r="F46" s="32"/>
      <c r="G46" s="96">
        <f t="shared" si="4"/>
        <v>0</v>
      </c>
      <c r="H46" s="96">
        <f t="shared" si="5"/>
        <v>0</v>
      </c>
      <c r="I46" s="33"/>
      <c r="J46" s="36"/>
    </row>
    <row r="47" spans="1:10" x14ac:dyDescent="0.2">
      <c r="A47" s="29" t="s">
        <v>46</v>
      </c>
      <c r="B47" s="135" t="s">
        <v>54</v>
      </c>
      <c r="C47" s="135"/>
      <c r="D47" s="30"/>
      <c r="E47" s="31"/>
      <c r="F47" s="32"/>
      <c r="G47" s="96">
        <f t="shared" si="4"/>
        <v>0</v>
      </c>
      <c r="H47" s="96">
        <f t="shared" si="5"/>
        <v>0</v>
      </c>
      <c r="I47" s="33"/>
      <c r="J47" s="36"/>
    </row>
    <row r="48" spans="1:10" x14ac:dyDescent="0.2">
      <c r="A48" s="29" t="s">
        <v>47</v>
      </c>
      <c r="B48" s="135" t="s">
        <v>54</v>
      </c>
      <c r="C48" s="135"/>
      <c r="D48" s="30"/>
      <c r="E48" s="31"/>
      <c r="F48" s="32"/>
      <c r="G48" s="96">
        <f t="shared" si="4"/>
        <v>0</v>
      </c>
      <c r="H48" s="96">
        <f t="shared" si="5"/>
        <v>0</v>
      </c>
      <c r="I48" s="33"/>
      <c r="J48" s="36"/>
    </row>
    <row r="49" spans="1:10" x14ac:dyDescent="0.2">
      <c r="A49" s="29" t="s">
        <v>48</v>
      </c>
      <c r="B49" s="135" t="s">
        <v>54</v>
      </c>
      <c r="C49" s="135"/>
      <c r="D49" s="30"/>
      <c r="E49" s="31"/>
      <c r="F49" s="32"/>
      <c r="G49" s="96">
        <f t="shared" si="4"/>
        <v>0</v>
      </c>
      <c r="H49" s="96">
        <f t="shared" si="5"/>
        <v>0</v>
      </c>
      <c r="I49" s="33"/>
      <c r="J49" s="36"/>
    </row>
    <row r="50" spans="1:10" x14ac:dyDescent="0.2">
      <c r="A50" s="29" t="s">
        <v>49</v>
      </c>
      <c r="B50" s="135" t="s">
        <v>54</v>
      </c>
      <c r="C50" s="135"/>
      <c r="D50" s="30"/>
      <c r="E50" s="31"/>
      <c r="F50" s="32"/>
      <c r="G50" s="96">
        <f t="shared" si="4"/>
        <v>0</v>
      </c>
      <c r="H50" s="96">
        <f t="shared" si="5"/>
        <v>0</v>
      </c>
      <c r="I50" s="33"/>
      <c r="J50" s="36"/>
    </row>
    <row r="51" spans="1:10" x14ac:dyDescent="0.2">
      <c r="A51" s="29" t="s">
        <v>50</v>
      </c>
      <c r="B51" s="135" t="s">
        <v>54</v>
      </c>
      <c r="C51" s="135"/>
      <c r="D51" s="30"/>
      <c r="E51" s="31"/>
      <c r="F51" s="32"/>
      <c r="G51" s="96">
        <f t="shared" si="4"/>
        <v>0</v>
      </c>
      <c r="H51" s="96">
        <f t="shared" si="5"/>
        <v>0</v>
      </c>
      <c r="I51" s="33"/>
      <c r="J51" s="36"/>
    </row>
    <row r="52" spans="1:10" x14ac:dyDescent="0.2">
      <c r="A52" s="29" t="s">
        <v>51</v>
      </c>
      <c r="B52" s="135" t="s">
        <v>54</v>
      </c>
      <c r="C52" s="135"/>
      <c r="D52" s="30"/>
      <c r="E52" s="31"/>
      <c r="F52" s="32"/>
      <c r="G52" s="96">
        <f t="shared" si="4"/>
        <v>0</v>
      </c>
      <c r="H52" s="96">
        <f t="shared" si="5"/>
        <v>0</v>
      </c>
      <c r="I52" s="33"/>
      <c r="J52" s="36"/>
    </row>
    <row r="53" spans="1:10" x14ac:dyDescent="0.2">
      <c r="A53" s="29" t="s">
        <v>52</v>
      </c>
      <c r="B53" s="135" t="s">
        <v>54</v>
      </c>
      <c r="C53" s="135"/>
      <c r="D53" s="30"/>
      <c r="E53" s="31"/>
      <c r="F53" s="32"/>
      <c r="G53" s="96">
        <f t="shared" si="4"/>
        <v>0</v>
      </c>
      <c r="H53" s="96">
        <f t="shared" si="5"/>
        <v>0</v>
      </c>
      <c r="I53" s="33"/>
      <c r="J53" s="36"/>
    </row>
    <row r="54" spans="1:10" x14ac:dyDescent="0.2">
      <c r="A54" s="29" t="s">
        <v>53</v>
      </c>
      <c r="B54" s="135" t="s">
        <v>54</v>
      </c>
      <c r="C54" s="135"/>
      <c r="D54" s="30"/>
      <c r="E54" s="31"/>
      <c r="F54" s="32"/>
      <c r="G54" s="96">
        <f t="shared" si="4"/>
        <v>0</v>
      </c>
      <c r="H54" s="96">
        <f t="shared" si="5"/>
        <v>0</v>
      </c>
      <c r="I54" s="33"/>
      <c r="J54" s="36"/>
    </row>
    <row r="55" spans="1:10" ht="25.5" customHeight="1" x14ac:dyDescent="0.2">
      <c r="A55" s="34" t="s">
        <v>10</v>
      </c>
      <c r="B55" s="138" t="s">
        <v>174</v>
      </c>
      <c r="C55" s="139"/>
      <c r="D55" s="139"/>
      <c r="E55" s="139"/>
      <c r="F55" s="140"/>
      <c r="G55" s="97">
        <f>SUM(G56:G82)</f>
        <v>0</v>
      </c>
      <c r="H55" s="97">
        <f>SUM(H56:H82)</f>
        <v>0</v>
      </c>
      <c r="I55" s="35"/>
      <c r="J55" s="36"/>
    </row>
    <row r="56" spans="1:10" x14ac:dyDescent="0.2">
      <c r="A56" s="29" t="s">
        <v>55</v>
      </c>
      <c r="B56" s="135" t="s">
        <v>12</v>
      </c>
      <c r="C56" s="135"/>
      <c r="D56" s="30"/>
      <c r="E56" s="31"/>
      <c r="F56" s="32"/>
      <c r="G56" s="96">
        <f t="shared" ref="G56:G82" si="6">ROUND(E56*F56,2)</f>
        <v>0</v>
      </c>
      <c r="H56" s="96">
        <f t="shared" ref="H56:H82" si="7">ROUND(G56*$D$7,2)</f>
        <v>0</v>
      </c>
      <c r="I56" s="33"/>
      <c r="J56" s="28"/>
    </row>
    <row r="57" spans="1:10" x14ac:dyDescent="0.2">
      <c r="A57" s="29" t="s">
        <v>56</v>
      </c>
      <c r="B57" s="135" t="s">
        <v>12</v>
      </c>
      <c r="C57" s="135"/>
      <c r="D57" s="30"/>
      <c r="E57" s="31"/>
      <c r="F57" s="32"/>
      <c r="G57" s="96">
        <f t="shared" si="6"/>
        <v>0</v>
      </c>
      <c r="H57" s="96">
        <f t="shared" si="7"/>
        <v>0</v>
      </c>
      <c r="I57" s="33"/>
      <c r="J57" s="28"/>
    </row>
    <row r="58" spans="1:10" x14ac:dyDescent="0.2">
      <c r="A58" s="29" t="s">
        <v>57</v>
      </c>
      <c r="B58" s="135" t="s">
        <v>12</v>
      </c>
      <c r="C58" s="135"/>
      <c r="D58" s="30"/>
      <c r="E58" s="31"/>
      <c r="F58" s="32"/>
      <c r="G58" s="96">
        <f t="shared" si="6"/>
        <v>0</v>
      </c>
      <c r="H58" s="96">
        <f t="shared" si="7"/>
        <v>0</v>
      </c>
      <c r="I58" s="33"/>
      <c r="J58" s="28"/>
    </row>
    <row r="59" spans="1:10" x14ac:dyDescent="0.2">
      <c r="A59" s="29" t="s">
        <v>58</v>
      </c>
      <c r="B59" s="135" t="s">
        <v>12</v>
      </c>
      <c r="C59" s="135"/>
      <c r="D59" s="30"/>
      <c r="E59" s="31"/>
      <c r="F59" s="32"/>
      <c r="G59" s="96">
        <f t="shared" si="6"/>
        <v>0</v>
      </c>
      <c r="H59" s="96">
        <f t="shared" si="7"/>
        <v>0</v>
      </c>
      <c r="I59" s="33"/>
      <c r="J59" s="28"/>
    </row>
    <row r="60" spans="1:10" x14ac:dyDescent="0.2">
      <c r="A60" s="29" t="s">
        <v>59</v>
      </c>
      <c r="B60" s="135" t="s">
        <v>12</v>
      </c>
      <c r="C60" s="135"/>
      <c r="D60" s="30"/>
      <c r="E60" s="31"/>
      <c r="F60" s="32"/>
      <c r="G60" s="96">
        <f t="shared" si="6"/>
        <v>0</v>
      </c>
      <c r="H60" s="96">
        <f t="shared" si="7"/>
        <v>0</v>
      </c>
      <c r="I60" s="33"/>
      <c r="J60" s="28"/>
    </row>
    <row r="61" spans="1:10" x14ac:dyDescent="0.2">
      <c r="A61" s="29" t="s">
        <v>60</v>
      </c>
      <c r="B61" s="135" t="s">
        <v>12</v>
      </c>
      <c r="C61" s="135"/>
      <c r="D61" s="30"/>
      <c r="E61" s="31"/>
      <c r="F61" s="32"/>
      <c r="G61" s="96">
        <f t="shared" si="6"/>
        <v>0</v>
      </c>
      <c r="H61" s="96">
        <f t="shared" si="7"/>
        <v>0</v>
      </c>
      <c r="I61" s="33"/>
      <c r="J61" s="28"/>
    </row>
    <row r="62" spans="1:10" x14ac:dyDescent="0.2">
      <c r="A62" s="29" t="s">
        <v>61</v>
      </c>
      <c r="B62" s="135" t="s">
        <v>12</v>
      </c>
      <c r="C62" s="135"/>
      <c r="D62" s="30"/>
      <c r="E62" s="31"/>
      <c r="F62" s="32"/>
      <c r="G62" s="96">
        <f t="shared" si="6"/>
        <v>0</v>
      </c>
      <c r="H62" s="96">
        <f t="shared" si="7"/>
        <v>0</v>
      </c>
      <c r="I62" s="33"/>
      <c r="J62" s="28"/>
    </row>
    <row r="63" spans="1:10" x14ac:dyDescent="0.2">
      <c r="A63" s="29" t="s">
        <v>62</v>
      </c>
      <c r="B63" s="135" t="s">
        <v>12</v>
      </c>
      <c r="C63" s="135"/>
      <c r="D63" s="30"/>
      <c r="E63" s="31"/>
      <c r="F63" s="32"/>
      <c r="G63" s="96">
        <f t="shared" si="6"/>
        <v>0</v>
      </c>
      <c r="H63" s="96">
        <f t="shared" si="7"/>
        <v>0</v>
      </c>
      <c r="I63" s="33"/>
      <c r="J63" s="28"/>
    </row>
    <row r="64" spans="1:10" x14ac:dyDescent="0.2">
      <c r="A64" s="29" t="s">
        <v>63</v>
      </c>
      <c r="B64" s="135" t="s">
        <v>12</v>
      </c>
      <c r="C64" s="135"/>
      <c r="D64" s="30"/>
      <c r="E64" s="31"/>
      <c r="F64" s="32"/>
      <c r="G64" s="96">
        <f t="shared" si="6"/>
        <v>0</v>
      </c>
      <c r="H64" s="96">
        <f t="shared" si="7"/>
        <v>0</v>
      </c>
      <c r="I64" s="33"/>
      <c r="J64" s="28"/>
    </row>
    <row r="65" spans="1:10" x14ac:dyDescent="0.2">
      <c r="A65" s="29" t="s">
        <v>64</v>
      </c>
      <c r="B65" s="135" t="s">
        <v>12</v>
      </c>
      <c r="C65" s="135"/>
      <c r="D65" s="30"/>
      <c r="E65" s="31"/>
      <c r="F65" s="32"/>
      <c r="G65" s="96">
        <f t="shared" si="6"/>
        <v>0</v>
      </c>
      <c r="H65" s="96">
        <f t="shared" si="7"/>
        <v>0</v>
      </c>
      <c r="I65" s="33"/>
      <c r="J65" s="28"/>
    </row>
    <row r="66" spans="1:10" x14ac:dyDescent="0.2">
      <c r="A66" s="29" t="s">
        <v>130</v>
      </c>
      <c r="B66" s="135" t="s">
        <v>12</v>
      </c>
      <c r="C66" s="135"/>
      <c r="D66" s="30"/>
      <c r="E66" s="31"/>
      <c r="F66" s="32"/>
      <c r="G66" s="96">
        <f t="shared" si="6"/>
        <v>0</v>
      </c>
      <c r="H66" s="96">
        <f t="shared" si="7"/>
        <v>0</v>
      </c>
      <c r="I66" s="33"/>
      <c r="J66" s="28"/>
    </row>
    <row r="67" spans="1:10" x14ac:dyDescent="0.2">
      <c r="A67" s="29" t="s">
        <v>131</v>
      </c>
      <c r="B67" s="135" t="s">
        <v>12</v>
      </c>
      <c r="C67" s="135"/>
      <c r="D67" s="30"/>
      <c r="E67" s="31"/>
      <c r="F67" s="32"/>
      <c r="G67" s="96">
        <f t="shared" si="6"/>
        <v>0</v>
      </c>
      <c r="H67" s="96">
        <f t="shared" si="7"/>
        <v>0</v>
      </c>
      <c r="I67" s="33"/>
      <c r="J67" s="28"/>
    </row>
    <row r="68" spans="1:10" x14ac:dyDescent="0.2">
      <c r="A68" s="29" t="s">
        <v>132</v>
      </c>
      <c r="B68" s="135" t="s">
        <v>12</v>
      </c>
      <c r="C68" s="135"/>
      <c r="D68" s="30"/>
      <c r="E68" s="31"/>
      <c r="F68" s="32"/>
      <c r="G68" s="96">
        <f t="shared" si="6"/>
        <v>0</v>
      </c>
      <c r="H68" s="96">
        <f t="shared" si="7"/>
        <v>0</v>
      </c>
      <c r="I68" s="33"/>
      <c r="J68" s="28"/>
    </row>
    <row r="69" spans="1:10" x14ac:dyDescent="0.2">
      <c r="A69" s="29" t="s">
        <v>133</v>
      </c>
      <c r="B69" s="135" t="s">
        <v>12</v>
      </c>
      <c r="C69" s="135"/>
      <c r="D69" s="30"/>
      <c r="E69" s="31"/>
      <c r="F69" s="32"/>
      <c r="G69" s="96">
        <f t="shared" si="6"/>
        <v>0</v>
      </c>
      <c r="H69" s="96">
        <f t="shared" si="7"/>
        <v>0</v>
      </c>
      <c r="I69" s="33"/>
      <c r="J69" s="28"/>
    </row>
    <row r="70" spans="1:10" x14ac:dyDescent="0.2">
      <c r="A70" s="29" t="s">
        <v>134</v>
      </c>
      <c r="B70" s="135" t="s">
        <v>12</v>
      </c>
      <c r="C70" s="135"/>
      <c r="D70" s="30"/>
      <c r="E70" s="31"/>
      <c r="F70" s="32"/>
      <c r="G70" s="96">
        <f t="shared" si="6"/>
        <v>0</v>
      </c>
      <c r="H70" s="96">
        <f t="shared" si="7"/>
        <v>0</v>
      </c>
      <c r="I70" s="33"/>
      <c r="J70" s="28"/>
    </row>
    <row r="71" spans="1:10" x14ac:dyDescent="0.2">
      <c r="A71" s="29" t="s">
        <v>188</v>
      </c>
      <c r="B71" s="135" t="s">
        <v>12</v>
      </c>
      <c r="C71" s="135"/>
      <c r="D71" s="30"/>
      <c r="E71" s="31"/>
      <c r="F71" s="32"/>
      <c r="G71" s="96">
        <f t="shared" si="6"/>
        <v>0</v>
      </c>
      <c r="H71" s="96">
        <f t="shared" si="7"/>
        <v>0</v>
      </c>
      <c r="I71" s="33"/>
      <c r="J71" s="28"/>
    </row>
    <row r="72" spans="1:10" x14ac:dyDescent="0.2">
      <c r="A72" s="29" t="s">
        <v>189</v>
      </c>
      <c r="B72" s="135" t="s">
        <v>12</v>
      </c>
      <c r="C72" s="135"/>
      <c r="D72" s="30"/>
      <c r="E72" s="31"/>
      <c r="F72" s="32"/>
      <c r="G72" s="96">
        <f t="shared" si="6"/>
        <v>0</v>
      </c>
      <c r="H72" s="96">
        <f t="shared" si="7"/>
        <v>0</v>
      </c>
      <c r="I72" s="33"/>
      <c r="J72" s="28"/>
    </row>
    <row r="73" spans="1:10" x14ac:dyDescent="0.2">
      <c r="A73" s="29" t="s">
        <v>190</v>
      </c>
      <c r="B73" s="135" t="s">
        <v>12</v>
      </c>
      <c r="C73" s="135"/>
      <c r="D73" s="30"/>
      <c r="E73" s="31"/>
      <c r="F73" s="32"/>
      <c r="G73" s="96">
        <f t="shared" si="6"/>
        <v>0</v>
      </c>
      <c r="H73" s="96">
        <f t="shared" si="7"/>
        <v>0</v>
      </c>
      <c r="I73" s="33"/>
      <c r="J73" s="28"/>
    </row>
    <row r="74" spans="1:10" x14ac:dyDescent="0.2">
      <c r="A74" s="29" t="s">
        <v>191</v>
      </c>
      <c r="B74" s="135" t="s">
        <v>12</v>
      </c>
      <c r="C74" s="135"/>
      <c r="D74" s="30"/>
      <c r="E74" s="31"/>
      <c r="F74" s="32"/>
      <c r="G74" s="96">
        <f t="shared" si="6"/>
        <v>0</v>
      </c>
      <c r="H74" s="96">
        <f t="shared" si="7"/>
        <v>0</v>
      </c>
      <c r="I74" s="33"/>
      <c r="J74" s="28"/>
    </row>
    <row r="75" spans="1:10" x14ac:dyDescent="0.2">
      <c r="A75" s="29" t="s">
        <v>192</v>
      </c>
      <c r="B75" s="135" t="s">
        <v>12</v>
      </c>
      <c r="C75" s="135"/>
      <c r="D75" s="30"/>
      <c r="E75" s="31"/>
      <c r="F75" s="32"/>
      <c r="G75" s="96">
        <f t="shared" si="6"/>
        <v>0</v>
      </c>
      <c r="H75" s="96">
        <f t="shared" si="7"/>
        <v>0</v>
      </c>
      <c r="I75" s="33"/>
      <c r="J75" s="28"/>
    </row>
    <row r="76" spans="1:10" x14ac:dyDescent="0.2">
      <c r="A76" s="29" t="s">
        <v>193</v>
      </c>
      <c r="B76" s="135" t="s">
        <v>12</v>
      </c>
      <c r="C76" s="135"/>
      <c r="D76" s="30"/>
      <c r="E76" s="31"/>
      <c r="F76" s="32"/>
      <c r="G76" s="96">
        <f t="shared" si="6"/>
        <v>0</v>
      </c>
      <c r="H76" s="96">
        <f t="shared" si="7"/>
        <v>0</v>
      </c>
      <c r="I76" s="33"/>
      <c r="J76" s="28"/>
    </row>
    <row r="77" spans="1:10" x14ac:dyDescent="0.2">
      <c r="A77" s="29" t="s">
        <v>194</v>
      </c>
      <c r="B77" s="135" t="s">
        <v>12</v>
      </c>
      <c r="C77" s="135"/>
      <c r="D77" s="30"/>
      <c r="E77" s="31"/>
      <c r="F77" s="32"/>
      <c r="G77" s="96">
        <f t="shared" si="6"/>
        <v>0</v>
      </c>
      <c r="H77" s="96">
        <f t="shared" si="7"/>
        <v>0</v>
      </c>
      <c r="I77" s="33"/>
      <c r="J77" s="28"/>
    </row>
    <row r="78" spans="1:10" x14ac:dyDescent="0.2">
      <c r="A78" s="29" t="s">
        <v>195</v>
      </c>
      <c r="B78" s="135" t="s">
        <v>12</v>
      </c>
      <c r="C78" s="135"/>
      <c r="D78" s="30"/>
      <c r="E78" s="31"/>
      <c r="F78" s="32"/>
      <c r="G78" s="96">
        <f t="shared" si="6"/>
        <v>0</v>
      </c>
      <c r="H78" s="96">
        <f t="shared" si="7"/>
        <v>0</v>
      </c>
      <c r="I78" s="33"/>
      <c r="J78" s="28"/>
    </row>
    <row r="79" spans="1:10" x14ac:dyDescent="0.2">
      <c r="A79" s="29" t="s">
        <v>196</v>
      </c>
      <c r="B79" s="135" t="s">
        <v>12</v>
      </c>
      <c r="C79" s="135"/>
      <c r="D79" s="30"/>
      <c r="E79" s="31"/>
      <c r="F79" s="32"/>
      <c r="G79" s="96">
        <f t="shared" si="6"/>
        <v>0</v>
      </c>
      <c r="H79" s="96">
        <f t="shared" si="7"/>
        <v>0</v>
      </c>
      <c r="I79" s="33"/>
      <c r="J79" s="28"/>
    </row>
    <row r="80" spans="1:10" x14ac:dyDescent="0.2">
      <c r="A80" s="29" t="s">
        <v>197</v>
      </c>
      <c r="B80" s="135" t="s">
        <v>12</v>
      </c>
      <c r="C80" s="135"/>
      <c r="D80" s="30"/>
      <c r="E80" s="31"/>
      <c r="F80" s="32"/>
      <c r="G80" s="96">
        <f t="shared" si="6"/>
        <v>0</v>
      </c>
      <c r="H80" s="96">
        <f t="shared" si="7"/>
        <v>0</v>
      </c>
      <c r="I80" s="33"/>
      <c r="J80" s="28"/>
    </row>
    <row r="81" spans="1:19" x14ac:dyDescent="0.2">
      <c r="A81" s="29" t="s">
        <v>198</v>
      </c>
      <c r="B81" s="135" t="s">
        <v>12</v>
      </c>
      <c r="C81" s="135"/>
      <c r="D81" s="30"/>
      <c r="E81" s="31"/>
      <c r="F81" s="32"/>
      <c r="G81" s="96">
        <f t="shared" si="6"/>
        <v>0</v>
      </c>
      <c r="H81" s="96">
        <f t="shared" si="7"/>
        <v>0</v>
      </c>
      <c r="I81" s="33"/>
      <c r="J81" s="28"/>
    </row>
    <row r="82" spans="1:19" x14ac:dyDescent="0.2">
      <c r="A82" s="29" t="s">
        <v>199</v>
      </c>
      <c r="B82" s="135" t="s">
        <v>12</v>
      </c>
      <c r="C82" s="135"/>
      <c r="D82" s="30"/>
      <c r="E82" s="31"/>
      <c r="F82" s="32"/>
      <c r="G82" s="96">
        <f t="shared" si="6"/>
        <v>0</v>
      </c>
      <c r="H82" s="96">
        <f t="shared" si="7"/>
        <v>0</v>
      </c>
      <c r="I82" s="33"/>
      <c r="J82" s="28"/>
    </row>
    <row r="83" spans="1:19" ht="51.75" customHeight="1" x14ac:dyDescent="0.2">
      <c r="A83" s="34" t="s">
        <v>65</v>
      </c>
      <c r="B83" s="138" t="s">
        <v>110</v>
      </c>
      <c r="C83" s="139"/>
      <c r="D83" s="139"/>
      <c r="E83" s="139"/>
      <c r="F83" s="140"/>
      <c r="G83" s="97">
        <f>SUM(G84:G112)</f>
        <v>0</v>
      </c>
      <c r="H83" s="97">
        <f>SUM(H84:H112)</f>
        <v>0</v>
      </c>
      <c r="I83" s="35"/>
      <c r="J83" s="28"/>
      <c r="K83" s="37" t="s">
        <v>112</v>
      </c>
      <c r="L83" s="37" t="s">
        <v>113</v>
      </c>
      <c r="M83" s="37" t="s">
        <v>114</v>
      </c>
      <c r="N83" s="37" t="s">
        <v>115</v>
      </c>
      <c r="O83" s="37" t="s">
        <v>116</v>
      </c>
      <c r="P83" s="37" t="s">
        <v>117</v>
      </c>
      <c r="Q83" s="37" t="s">
        <v>118</v>
      </c>
      <c r="R83" s="37" t="s">
        <v>119</v>
      </c>
    </row>
    <row r="84" spans="1:19" ht="12.75" customHeight="1" x14ac:dyDescent="0.2">
      <c r="A84" s="29" t="s">
        <v>66</v>
      </c>
      <c r="B84" s="135" t="s">
        <v>111</v>
      </c>
      <c r="C84" s="135"/>
      <c r="D84" s="30"/>
      <c r="E84" s="99">
        <v>1</v>
      </c>
      <c r="F84" s="96">
        <f t="shared" ref="F84:F112" si="8">R84</f>
        <v>0</v>
      </c>
      <c r="G84" s="96">
        <f t="shared" ref="G84:G112" si="9">ROUND(E84*F84,2)</f>
        <v>0</v>
      </c>
      <c r="H84" s="96">
        <f t="shared" si="1"/>
        <v>0</v>
      </c>
      <c r="I84" s="33"/>
      <c r="J84" s="28"/>
      <c r="K84" s="38"/>
      <c r="L84" s="39"/>
      <c r="M84" s="39"/>
      <c r="N84" s="39"/>
      <c r="O84" s="100" t="str">
        <f>IFERROR(ROUND((L84-N84)/M84,2),"0")</f>
        <v>0</v>
      </c>
      <c r="P84" s="39"/>
      <c r="Q84" s="40"/>
      <c r="R84" s="100">
        <f>O84*P84*Q84</f>
        <v>0</v>
      </c>
      <c r="S84" s="101" t="str">
        <f ca="1">IF(K84=0," ",IF(K84+(M84*30.5)&lt;TODAY(),"DĖMESIO! Patikrinkite, ar nurodytas turtas dar nėra nudėvėtas, amortizuotas"," "))</f>
        <v xml:space="preserve"> </v>
      </c>
    </row>
    <row r="85" spans="1:19" ht="12.75" customHeight="1" x14ac:dyDescent="0.2">
      <c r="A85" s="29" t="s">
        <v>67</v>
      </c>
      <c r="B85" s="135" t="s">
        <v>111</v>
      </c>
      <c r="C85" s="135"/>
      <c r="D85" s="30"/>
      <c r="E85" s="99">
        <v>1</v>
      </c>
      <c r="F85" s="96">
        <f t="shared" si="8"/>
        <v>0</v>
      </c>
      <c r="G85" s="96">
        <f t="shared" si="9"/>
        <v>0</v>
      </c>
      <c r="H85" s="96">
        <f t="shared" si="1"/>
        <v>0</v>
      </c>
      <c r="I85" s="33"/>
      <c r="J85" s="28"/>
      <c r="K85" s="38"/>
      <c r="L85" s="39"/>
      <c r="M85" s="39"/>
      <c r="N85" s="39"/>
      <c r="O85" s="100" t="str">
        <f t="shared" ref="O85:O112" si="10">IFERROR(ROUND((L85-N85)/M85,2),"0")</f>
        <v>0</v>
      </c>
      <c r="P85" s="39"/>
      <c r="Q85" s="40"/>
      <c r="R85" s="100">
        <f t="shared" ref="R85:R112" si="11">O85*P85*Q85</f>
        <v>0</v>
      </c>
      <c r="S85" s="101" t="str">
        <f t="shared" ref="S85:S112" ca="1" si="12">IF(K85=0," ",IF(K85+(M85*30.5)&lt;TODAY(),"DĖMESIO! Patikrinkite, ar nurodytas turtas dar nėra nudėvėtas, amortizuotas"," "))</f>
        <v xml:space="preserve"> </v>
      </c>
    </row>
    <row r="86" spans="1:19" ht="12.75" customHeight="1" x14ac:dyDescent="0.2">
      <c r="A86" s="29" t="s">
        <v>68</v>
      </c>
      <c r="B86" s="135" t="s">
        <v>111</v>
      </c>
      <c r="C86" s="135"/>
      <c r="D86" s="30"/>
      <c r="E86" s="99">
        <v>1</v>
      </c>
      <c r="F86" s="96">
        <f t="shared" si="8"/>
        <v>0</v>
      </c>
      <c r="G86" s="96">
        <f t="shared" si="9"/>
        <v>0</v>
      </c>
      <c r="H86" s="96">
        <f t="shared" si="1"/>
        <v>0</v>
      </c>
      <c r="I86" s="33"/>
      <c r="J86" s="28"/>
      <c r="K86" s="38"/>
      <c r="L86" s="39"/>
      <c r="M86" s="39"/>
      <c r="N86" s="39"/>
      <c r="O86" s="100" t="str">
        <f t="shared" si="10"/>
        <v>0</v>
      </c>
      <c r="P86" s="39"/>
      <c r="Q86" s="40"/>
      <c r="R86" s="100">
        <f t="shared" si="11"/>
        <v>0</v>
      </c>
      <c r="S86" s="101" t="str">
        <f t="shared" ca="1" si="12"/>
        <v xml:space="preserve"> </v>
      </c>
    </row>
    <row r="87" spans="1:19" ht="12.75" customHeight="1" x14ac:dyDescent="0.2">
      <c r="A87" s="29" t="s">
        <v>69</v>
      </c>
      <c r="B87" s="135" t="s">
        <v>111</v>
      </c>
      <c r="C87" s="135"/>
      <c r="D87" s="30"/>
      <c r="E87" s="99">
        <v>1</v>
      </c>
      <c r="F87" s="96">
        <f t="shared" si="8"/>
        <v>0</v>
      </c>
      <c r="G87" s="96">
        <f t="shared" si="9"/>
        <v>0</v>
      </c>
      <c r="H87" s="96">
        <f t="shared" si="1"/>
        <v>0</v>
      </c>
      <c r="I87" s="33"/>
      <c r="J87" s="28"/>
      <c r="K87" s="38"/>
      <c r="L87" s="39"/>
      <c r="M87" s="39"/>
      <c r="N87" s="39"/>
      <c r="O87" s="100" t="str">
        <f t="shared" si="10"/>
        <v>0</v>
      </c>
      <c r="P87" s="39"/>
      <c r="Q87" s="40"/>
      <c r="R87" s="100">
        <f t="shared" si="11"/>
        <v>0</v>
      </c>
      <c r="S87" s="101" t="str">
        <f t="shared" ca="1" si="12"/>
        <v xml:space="preserve"> </v>
      </c>
    </row>
    <row r="88" spans="1:19" ht="12.75" customHeight="1" x14ac:dyDescent="0.2">
      <c r="A88" s="29" t="s">
        <v>70</v>
      </c>
      <c r="B88" s="135" t="s">
        <v>111</v>
      </c>
      <c r="C88" s="135"/>
      <c r="D88" s="30"/>
      <c r="E88" s="99">
        <v>1</v>
      </c>
      <c r="F88" s="96">
        <f t="shared" si="8"/>
        <v>0</v>
      </c>
      <c r="G88" s="96">
        <f t="shared" si="9"/>
        <v>0</v>
      </c>
      <c r="H88" s="96">
        <f t="shared" si="1"/>
        <v>0</v>
      </c>
      <c r="I88" s="33"/>
      <c r="J88" s="28"/>
      <c r="K88" s="38"/>
      <c r="L88" s="39"/>
      <c r="M88" s="39"/>
      <c r="N88" s="39"/>
      <c r="O88" s="100" t="str">
        <f t="shared" si="10"/>
        <v>0</v>
      </c>
      <c r="P88" s="39"/>
      <c r="Q88" s="40"/>
      <c r="R88" s="100">
        <f t="shared" si="11"/>
        <v>0</v>
      </c>
      <c r="S88" s="101" t="str">
        <f t="shared" ca="1" si="12"/>
        <v xml:space="preserve"> </v>
      </c>
    </row>
    <row r="89" spans="1:19" ht="12.75" customHeight="1" x14ac:dyDescent="0.2">
      <c r="A89" s="29" t="s">
        <v>74</v>
      </c>
      <c r="B89" s="135" t="s">
        <v>111</v>
      </c>
      <c r="C89" s="135"/>
      <c r="D89" s="30"/>
      <c r="E89" s="99">
        <v>1</v>
      </c>
      <c r="F89" s="96">
        <f t="shared" si="8"/>
        <v>0</v>
      </c>
      <c r="G89" s="96">
        <f t="shared" si="9"/>
        <v>0</v>
      </c>
      <c r="H89" s="96">
        <f t="shared" si="1"/>
        <v>0</v>
      </c>
      <c r="I89" s="33"/>
      <c r="J89" s="28"/>
      <c r="K89" s="38"/>
      <c r="L89" s="39"/>
      <c r="M89" s="39"/>
      <c r="N89" s="39"/>
      <c r="O89" s="100" t="str">
        <f t="shared" si="10"/>
        <v>0</v>
      </c>
      <c r="P89" s="39"/>
      <c r="Q89" s="40"/>
      <c r="R89" s="100">
        <f t="shared" si="11"/>
        <v>0</v>
      </c>
      <c r="S89" s="101" t="str">
        <f t="shared" ca="1" si="12"/>
        <v xml:space="preserve"> </v>
      </c>
    </row>
    <row r="90" spans="1:19" ht="12.75" customHeight="1" x14ac:dyDescent="0.2">
      <c r="A90" s="29" t="s">
        <v>75</v>
      </c>
      <c r="B90" s="135" t="s">
        <v>111</v>
      </c>
      <c r="C90" s="135"/>
      <c r="D90" s="30"/>
      <c r="E90" s="99">
        <v>1</v>
      </c>
      <c r="F90" s="96">
        <f t="shared" si="8"/>
        <v>0</v>
      </c>
      <c r="G90" s="96">
        <f t="shared" si="9"/>
        <v>0</v>
      </c>
      <c r="H90" s="96">
        <f t="shared" si="1"/>
        <v>0</v>
      </c>
      <c r="I90" s="33"/>
      <c r="J90" s="28"/>
      <c r="K90" s="38"/>
      <c r="L90" s="39"/>
      <c r="M90" s="39"/>
      <c r="N90" s="39"/>
      <c r="O90" s="100" t="str">
        <f t="shared" si="10"/>
        <v>0</v>
      </c>
      <c r="P90" s="39"/>
      <c r="Q90" s="40"/>
      <c r="R90" s="100">
        <f t="shared" si="11"/>
        <v>0</v>
      </c>
      <c r="S90" s="101" t="str">
        <f t="shared" ca="1" si="12"/>
        <v xml:space="preserve"> </v>
      </c>
    </row>
    <row r="91" spans="1:19" ht="12.75" customHeight="1" x14ac:dyDescent="0.2">
      <c r="A91" s="29" t="s">
        <v>76</v>
      </c>
      <c r="B91" s="135" t="s">
        <v>111</v>
      </c>
      <c r="C91" s="135"/>
      <c r="D91" s="30"/>
      <c r="E91" s="99">
        <v>1</v>
      </c>
      <c r="F91" s="96">
        <f t="shared" si="8"/>
        <v>0</v>
      </c>
      <c r="G91" s="96">
        <f t="shared" si="9"/>
        <v>0</v>
      </c>
      <c r="H91" s="96">
        <f t="shared" si="1"/>
        <v>0</v>
      </c>
      <c r="I91" s="33"/>
      <c r="J91" s="28"/>
      <c r="K91" s="38"/>
      <c r="L91" s="39"/>
      <c r="M91" s="39"/>
      <c r="N91" s="39"/>
      <c r="O91" s="100" t="str">
        <f t="shared" si="10"/>
        <v>0</v>
      </c>
      <c r="P91" s="39"/>
      <c r="Q91" s="40"/>
      <c r="R91" s="100">
        <f t="shared" si="11"/>
        <v>0</v>
      </c>
      <c r="S91" s="101" t="str">
        <f t="shared" ca="1" si="12"/>
        <v xml:space="preserve"> </v>
      </c>
    </row>
    <row r="92" spans="1:19" ht="12.75" customHeight="1" x14ac:dyDescent="0.2">
      <c r="A92" s="29" t="s">
        <v>77</v>
      </c>
      <c r="B92" s="135" t="s">
        <v>111</v>
      </c>
      <c r="C92" s="135"/>
      <c r="D92" s="30"/>
      <c r="E92" s="99">
        <v>1</v>
      </c>
      <c r="F92" s="96">
        <f t="shared" si="8"/>
        <v>0</v>
      </c>
      <c r="G92" s="96">
        <f t="shared" si="9"/>
        <v>0</v>
      </c>
      <c r="H92" s="96">
        <f t="shared" si="1"/>
        <v>0</v>
      </c>
      <c r="I92" s="33"/>
      <c r="J92" s="28"/>
      <c r="K92" s="38"/>
      <c r="L92" s="39"/>
      <c r="M92" s="39"/>
      <c r="N92" s="39"/>
      <c r="O92" s="100" t="str">
        <f t="shared" si="10"/>
        <v>0</v>
      </c>
      <c r="P92" s="39"/>
      <c r="Q92" s="40"/>
      <c r="R92" s="100">
        <f t="shared" si="11"/>
        <v>0</v>
      </c>
      <c r="S92" s="101" t="str">
        <f t="shared" ca="1" si="12"/>
        <v xml:space="preserve"> </v>
      </c>
    </row>
    <row r="93" spans="1:19" ht="12.75" customHeight="1" x14ac:dyDescent="0.2">
      <c r="A93" s="29" t="s">
        <v>78</v>
      </c>
      <c r="B93" s="135" t="s">
        <v>111</v>
      </c>
      <c r="C93" s="135"/>
      <c r="D93" s="30"/>
      <c r="E93" s="99">
        <v>1</v>
      </c>
      <c r="F93" s="96">
        <f t="shared" si="8"/>
        <v>0</v>
      </c>
      <c r="G93" s="96">
        <f t="shared" si="9"/>
        <v>0</v>
      </c>
      <c r="H93" s="96">
        <f t="shared" si="1"/>
        <v>0</v>
      </c>
      <c r="I93" s="33"/>
      <c r="J93" s="28"/>
      <c r="K93" s="38"/>
      <c r="L93" s="39"/>
      <c r="M93" s="39"/>
      <c r="N93" s="39"/>
      <c r="O93" s="100" t="str">
        <f t="shared" si="10"/>
        <v>0</v>
      </c>
      <c r="P93" s="39"/>
      <c r="Q93" s="40"/>
      <c r="R93" s="100">
        <f t="shared" si="11"/>
        <v>0</v>
      </c>
      <c r="S93" s="101" t="str">
        <f t="shared" ca="1" si="12"/>
        <v xml:space="preserve"> </v>
      </c>
    </row>
    <row r="94" spans="1:19" ht="12.75" customHeight="1" x14ac:dyDescent="0.2">
      <c r="A94" s="29" t="s">
        <v>229</v>
      </c>
      <c r="B94" s="135" t="s">
        <v>111</v>
      </c>
      <c r="C94" s="135"/>
      <c r="D94" s="30"/>
      <c r="E94" s="99">
        <v>1</v>
      </c>
      <c r="F94" s="96">
        <f t="shared" si="8"/>
        <v>0</v>
      </c>
      <c r="G94" s="96">
        <f t="shared" si="9"/>
        <v>0</v>
      </c>
      <c r="H94" s="96">
        <f t="shared" si="1"/>
        <v>0</v>
      </c>
      <c r="I94" s="33"/>
      <c r="J94" s="28"/>
      <c r="K94" s="38"/>
      <c r="L94" s="39"/>
      <c r="M94" s="39"/>
      <c r="N94" s="39"/>
      <c r="O94" s="100" t="str">
        <f t="shared" si="10"/>
        <v>0</v>
      </c>
      <c r="P94" s="39"/>
      <c r="Q94" s="40"/>
      <c r="R94" s="100">
        <f t="shared" si="11"/>
        <v>0</v>
      </c>
      <c r="S94" s="101" t="str">
        <f t="shared" ca="1" si="12"/>
        <v xml:space="preserve"> </v>
      </c>
    </row>
    <row r="95" spans="1:19" ht="12.75" customHeight="1" x14ac:dyDescent="0.2">
      <c r="A95" s="29" t="s">
        <v>230</v>
      </c>
      <c r="B95" s="135" t="s">
        <v>111</v>
      </c>
      <c r="C95" s="135"/>
      <c r="D95" s="30"/>
      <c r="E95" s="99">
        <v>1</v>
      </c>
      <c r="F95" s="96">
        <f t="shared" si="8"/>
        <v>0</v>
      </c>
      <c r="G95" s="96">
        <f t="shared" si="9"/>
        <v>0</v>
      </c>
      <c r="H95" s="96">
        <f t="shared" si="1"/>
        <v>0</v>
      </c>
      <c r="I95" s="33"/>
      <c r="J95" s="28"/>
      <c r="K95" s="38"/>
      <c r="L95" s="39"/>
      <c r="M95" s="39"/>
      <c r="N95" s="39"/>
      <c r="O95" s="100" t="str">
        <f t="shared" si="10"/>
        <v>0</v>
      </c>
      <c r="P95" s="39"/>
      <c r="Q95" s="40"/>
      <c r="R95" s="100">
        <f t="shared" si="11"/>
        <v>0</v>
      </c>
      <c r="S95" s="101" t="str">
        <f t="shared" ca="1" si="12"/>
        <v xml:space="preserve"> </v>
      </c>
    </row>
    <row r="96" spans="1:19" ht="12.75" customHeight="1" x14ac:dyDescent="0.2">
      <c r="A96" s="29" t="s">
        <v>231</v>
      </c>
      <c r="B96" s="135" t="s">
        <v>111</v>
      </c>
      <c r="C96" s="135"/>
      <c r="D96" s="30"/>
      <c r="E96" s="99">
        <v>1</v>
      </c>
      <c r="F96" s="96">
        <f t="shared" si="8"/>
        <v>0</v>
      </c>
      <c r="G96" s="96">
        <f t="shared" si="9"/>
        <v>0</v>
      </c>
      <c r="H96" s="96">
        <f t="shared" si="1"/>
        <v>0</v>
      </c>
      <c r="I96" s="33"/>
      <c r="J96" s="28"/>
      <c r="K96" s="38"/>
      <c r="L96" s="39"/>
      <c r="M96" s="39"/>
      <c r="N96" s="39"/>
      <c r="O96" s="100" t="str">
        <f t="shared" si="10"/>
        <v>0</v>
      </c>
      <c r="P96" s="39"/>
      <c r="Q96" s="40"/>
      <c r="R96" s="100">
        <f t="shared" si="11"/>
        <v>0</v>
      </c>
      <c r="S96" s="101" t="str">
        <f t="shared" ca="1" si="12"/>
        <v xml:space="preserve"> </v>
      </c>
    </row>
    <row r="97" spans="1:19" ht="12.75" customHeight="1" x14ac:dyDescent="0.2">
      <c r="A97" s="29" t="s">
        <v>232</v>
      </c>
      <c r="B97" s="135" t="s">
        <v>111</v>
      </c>
      <c r="C97" s="135"/>
      <c r="D97" s="30"/>
      <c r="E97" s="99">
        <v>1</v>
      </c>
      <c r="F97" s="96">
        <f t="shared" si="8"/>
        <v>0</v>
      </c>
      <c r="G97" s="96">
        <f t="shared" si="9"/>
        <v>0</v>
      </c>
      <c r="H97" s="96">
        <f t="shared" si="1"/>
        <v>0</v>
      </c>
      <c r="I97" s="33"/>
      <c r="J97" s="28"/>
      <c r="K97" s="38"/>
      <c r="L97" s="39"/>
      <c r="M97" s="39"/>
      <c r="N97" s="39"/>
      <c r="O97" s="100" t="str">
        <f t="shared" si="10"/>
        <v>0</v>
      </c>
      <c r="P97" s="39"/>
      <c r="Q97" s="40"/>
      <c r="R97" s="100">
        <f t="shared" si="11"/>
        <v>0</v>
      </c>
      <c r="S97" s="101" t="str">
        <f t="shared" ca="1" si="12"/>
        <v xml:space="preserve"> </v>
      </c>
    </row>
    <row r="98" spans="1:19" ht="12.75" customHeight="1" x14ac:dyDescent="0.2">
      <c r="A98" s="29" t="s">
        <v>233</v>
      </c>
      <c r="B98" s="135" t="s">
        <v>111</v>
      </c>
      <c r="C98" s="135"/>
      <c r="D98" s="30"/>
      <c r="E98" s="99">
        <v>1</v>
      </c>
      <c r="F98" s="96">
        <f t="shared" si="8"/>
        <v>0</v>
      </c>
      <c r="G98" s="96">
        <f t="shared" si="9"/>
        <v>0</v>
      </c>
      <c r="H98" s="96">
        <f t="shared" si="1"/>
        <v>0</v>
      </c>
      <c r="I98" s="33"/>
      <c r="J98" s="28"/>
      <c r="K98" s="38"/>
      <c r="L98" s="39"/>
      <c r="M98" s="39"/>
      <c r="N98" s="39"/>
      <c r="O98" s="100" t="str">
        <f t="shared" si="10"/>
        <v>0</v>
      </c>
      <c r="P98" s="39"/>
      <c r="Q98" s="40"/>
      <c r="R98" s="100">
        <f t="shared" si="11"/>
        <v>0</v>
      </c>
      <c r="S98" s="101" t="str">
        <f t="shared" ca="1" si="12"/>
        <v xml:space="preserve"> </v>
      </c>
    </row>
    <row r="99" spans="1:19" ht="12.75" customHeight="1" x14ac:dyDescent="0.2">
      <c r="A99" s="29" t="s">
        <v>234</v>
      </c>
      <c r="B99" s="135" t="s">
        <v>111</v>
      </c>
      <c r="C99" s="135"/>
      <c r="D99" s="30"/>
      <c r="E99" s="99">
        <v>1</v>
      </c>
      <c r="F99" s="96">
        <f t="shared" si="8"/>
        <v>0</v>
      </c>
      <c r="G99" s="96">
        <f t="shared" si="9"/>
        <v>0</v>
      </c>
      <c r="H99" s="96">
        <f t="shared" si="1"/>
        <v>0</v>
      </c>
      <c r="I99" s="33"/>
      <c r="J99" s="28"/>
      <c r="K99" s="38"/>
      <c r="L99" s="39"/>
      <c r="M99" s="39"/>
      <c r="N99" s="39"/>
      <c r="O99" s="100" t="str">
        <f t="shared" si="10"/>
        <v>0</v>
      </c>
      <c r="P99" s="39"/>
      <c r="Q99" s="40"/>
      <c r="R99" s="100">
        <f t="shared" si="11"/>
        <v>0</v>
      </c>
      <c r="S99" s="101" t="str">
        <f t="shared" ca="1" si="12"/>
        <v xml:space="preserve"> </v>
      </c>
    </row>
    <row r="100" spans="1:19" ht="12.75" customHeight="1" x14ac:dyDescent="0.2">
      <c r="A100" s="29" t="s">
        <v>235</v>
      </c>
      <c r="B100" s="135" t="s">
        <v>111</v>
      </c>
      <c r="C100" s="135"/>
      <c r="D100" s="30"/>
      <c r="E100" s="99">
        <v>1</v>
      </c>
      <c r="F100" s="96">
        <f t="shared" si="8"/>
        <v>0</v>
      </c>
      <c r="G100" s="96">
        <f t="shared" si="9"/>
        <v>0</v>
      </c>
      <c r="H100" s="96">
        <f t="shared" si="1"/>
        <v>0</v>
      </c>
      <c r="I100" s="33"/>
      <c r="J100" s="28"/>
      <c r="K100" s="38"/>
      <c r="L100" s="39"/>
      <c r="M100" s="39"/>
      <c r="N100" s="39"/>
      <c r="O100" s="100" t="str">
        <f t="shared" si="10"/>
        <v>0</v>
      </c>
      <c r="P100" s="39"/>
      <c r="Q100" s="40"/>
      <c r="R100" s="100">
        <f t="shared" si="11"/>
        <v>0</v>
      </c>
      <c r="S100" s="101" t="str">
        <f t="shared" ca="1" si="12"/>
        <v xml:space="preserve"> </v>
      </c>
    </row>
    <row r="101" spans="1:19" ht="12.75" customHeight="1" x14ac:dyDescent="0.2">
      <c r="A101" s="29" t="s">
        <v>236</v>
      </c>
      <c r="B101" s="135" t="s">
        <v>111</v>
      </c>
      <c r="C101" s="135"/>
      <c r="D101" s="30"/>
      <c r="E101" s="99">
        <v>1</v>
      </c>
      <c r="F101" s="96">
        <f t="shared" si="8"/>
        <v>0</v>
      </c>
      <c r="G101" s="96">
        <f t="shared" si="9"/>
        <v>0</v>
      </c>
      <c r="H101" s="96">
        <f t="shared" si="1"/>
        <v>0</v>
      </c>
      <c r="I101" s="33"/>
      <c r="J101" s="28"/>
      <c r="K101" s="38"/>
      <c r="L101" s="39"/>
      <c r="M101" s="39"/>
      <c r="N101" s="39"/>
      <c r="O101" s="100" t="str">
        <f t="shared" si="10"/>
        <v>0</v>
      </c>
      <c r="P101" s="39"/>
      <c r="Q101" s="40"/>
      <c r="R101" s="100">
        <f t="shared" si="11"/>
        <v>0</v>
      </c>
      <c r="S101" s="101" t="str">
        <f t="shared" ca="1" si="12"/>
        <v xml:space="preserve"> </v>
      </c>
    </row>
    <row r="102" spans="1:19" ht="12.75" customHeight="1" x14ac:dyDescent="0.2">
      <c r="A102" s="29" t="s">
        <v>237</v>
      </c>
      <c r="B102" s="135" t="s">
        <v>111</v>
      </c>
      <c r="C102" s="135"/>
      <c r="D102" s="30"/>
      <c r="E102" s="99">
        <v>1</v>
      </c>
      <c r="F102" s="96">
        <f t="shared" si="8"/>
        <v>0</v>
      </c>
      <c r="G102" s="96">
        <f t="shared" si="9"/>
        <v>0</v>
      </c>
      <c r="H102" s="96">
        <f t="shared" si="1"/>
        <v>0</v>
      </c>
      <c r="I102" s="33"/>
      <c r="J102" s="28"/>
      <c r="K102" s="38"/>
      <c r="L102" s="39"/>
      <c r="M102" s="39"/>
      <c r="N102" s="39"/>
      <c r="O102" s="100" t="str">
        <f t="shared" si="10"/>
        <v>0</v>
      </c>
      <c r="P102" s="39"/>
      <c r="Q102" s="40"/>
      <c r="R102" s="100">
        <f t="shared" si="11"/>
        <v>0</v>
      </c>
      <c r="S102" s="101" t="str">
        <f t="shared" ca="1" si="12"/>
        <v xml:space="preserve"> </v>
      </c>
    </row>
    <row r="103" spans="1:19" ht="12.75" customHeight="1" x14ac:dyDescent="0.2">
      <c r="A103" s="29" t="s">
        <v>238</v>
      </c>
      <c r="B103" s="135" t="s">
        <v>111</v>
      </c>
      <c r="C103" s="135"/>
      <c r="D103" s="30"/>
      <c r="E103" s="99">
        <v>1</v>
      </c>
      <c r="F103" s="96">
        <f t="shared" si="8"/>
        <v>0</v>
      </c>
      <c r="G103" s="96">
        <f t="shared" si="9"/>
        <v>0</v>
      </c>
      <c r="H103" s="96">
        <f t="shared" si="1"/>
        <v>0</v>
      </c>
      <c r="I103" s="33"/>
      <c r="J103" s="28"/>
      <c r="K103" s="38"/>
      <c r="L103" s="39"/>
      <c r="M103" s="39"/>
      <c r="N103" s="39"/>
      <c r="O103" s="100" t="str">
        <f t="shared" si="10"/>
        <v>0</v>
      </c>
      <c r="P103" s="39"/>
      <c r="Q103" s="40"/>
      <c r="R103" s="100">
        <f t="shared" si="11"/>
        <v>0</v>
      </c>
      <c r="S103" s="101" t="str">
        <f t="shared" ca="1" si="12"/>
        <v xml:space="preserve"> </v>
      </c>
    </row>
    <row r="104" spans="1:19" ht="12.75" customHeight="1" x14ac:dyDescent="0.2">
      <c r="A104" s="29" t="s">
        <v>239</v>
      </c>
      <c r="B104" s="135" t="s">
        <v>111</v>
      </c>
      <c r="C104" s="135"/>
      <c r="D104" s="30"/>
      <c r="E104" s="99">
        <v>1</v>
      </c>
      <c r="F104" s="96">
        <f t="shared" si="8"/>
        <v>0</v>
      </c>
      <c r="G104" s="96">
        <f t="shared" si="9"/>
        <v>0</v>
      </c>
      <c r="H104" s="96">
        <f t="shared" si="1"/>
        <v>0</v>
      </c>
      <c r="I104" s="33"/>
      <c r="J104" s="28"/>
      <c r="K104" s="38"/>
      <c r="L104" s="39"/>
      <c r="M104" s="39"/>
      <c r="N104" s="39"/>
      <c r="O104" s="100" t="str">
        <f t="shared" si="10"/>
        <v>0</v>
      </c>
      <c r="P104" s="39"/>
      <c r="Q104" s="40"/>
      <c r="R104" s="100">
        <f t="shared" si="11"/>
        <v>0</v>
      </c>
      <c r="S104" s="101" t="str">
        <f t="shared" ca="1" si="12"/>
        <v xml:space="preserve"> </v>
      </c>
    </row>
    <row r="105" spans="1:19" ht="12.75" customHeight="1" x14ac:dyDescent="0.2">
      <c r="A105" s="29" t="s">
        <v>240</v>
      </c>
      <c r="B105" s="135" t="s">
        <v>111</v>
      </c>
      <c r="C105" s="135"/>
      <c r="D105" s="30"/>
      <c r="E105" s="99">
        <v>1</v>
      </c>
      <c r="F105" s="96">
        <f t="shared" si="8"/>
        <v>0</v>
      </c>
      <c r="G105" s="96">
        <f t="shared" si="9"/>
        <v>0</v>
      </c>
      <c r="H105" s="96">
        <f t="shared" si="1"/>
        <v>0</v>
      </c>
      <c r="I105" s="33"/>
      <c r="J105" s="28"/>
      <c r="K105" s="38"/>
      <c r="L105" s="39"/>
      <c r="M105" s="39"/>
      <c r="N105" s="39"/>
      <c r="O105" s="100" t="str">
        <f t="shared" si="10"/>
        <v>0</v>
      </c>
      <c r="P105" s="39"/>
      <c r="Q105" s="40"/>
      <c r="R105" s="100">
        <f t="shared" si="11"/>
        <v>0</v>
      </c>
      <c r="S105" s="101" t="str">
        <f t="shared" ca="1" si="12"/>
        <v xml:space="preserve"> </v>
      </c>
    </row>
    <row r="106" spans="1:19" ht="12.75" customHeight="1" x14ac:dyDescent="0.2">
      <c r="A106" s="29" t="s">
        <v>241</v>
      </c>
      <c r="B106" s="135" t="s">
        <v>111</v>
      </c>
      <c r="C106" s="135"/>
      <c r="D106" s="30"/>
      <c r="E106" s="99">
        <v>1</v>
      </c>
      <c r="F106" s="96">
        <f t="shared" si="8"/>
        <v>0</v>
      </c>
      <c r="G106" s="96">
        <f t="shared" si="9"/>
        <v>0</v>
      </c>
      <c r="H106" s="96">
        <f t="shared" si="1"/>
        <v>0</v>
      </c>
      <c r="I106" s="33"/>
      <c r="J106" s="28"/>
      <c r="K106" s="38"/>
      <c r="L106" s="39"/>
      <c r="M106" s="39"/>
      <c r="N106" s="39"/>
      <c r="O106" s="100" t="str">
        <f t="shared" si="10"/>
        <v>0</v>
      </c>
      <c r="P106" s="39"/>
      <c r="Q106" s="40"/>
      <c r="R106" s="100">
        <f t="shared" si="11"/>
        <v>0</v>
      </c>
      <c r="S106" s="101" t="str">
        <f t="shared" ca="1" si="12"/>
        <v xml:space="preserve"> </v>
      </c>
    </row>
    <row r="107" spans="1:19" ht="12.75" customHeight="1" x14ac:dyDescent="0.2">
      <c r="A107" s="29" t="s">
        <v>242</v>
      </c>
      <c r="B107" s="135" t="s">
        <v>111</v>
      </c>
      <c r="C107" s="135"/>
      <c r="D107" s="30"/>
      <c r="E107" s="99">
        <v>1</v>
      </c>
      <c r="F107" s="96">
        <f t="shared" si="8"/>
        <v>0</v>
      </c>
      <c r="G107" s="96">
        <f t="shared" si="9"/>
        <v>0</v>
      </c>
      <c r="H107" s="96">
        <f t="shared" si="1"/>
        <v>0</v>
      </c>
      <c r="I107" s="33"/>
      <c r="J107" s="28"/>
      <c r="K107" s="38"/>
      <c r="L107" s="39"/>
      <c r="M107" s="39"/>
      <c r="N107" s="39"/>
      <c r="O107" s="100" t="str">
        <f t="shared" si="10"/>
        <v>0</v>
      </c>
      <c r="P107" s="39"/>
      <c r="Q107" s="40"/>
      <c r="R107" s="100">
        <f t="shared" si="11"/>
        <v>0</v>
      </c>
      <c r="S107" s="101" t="str">
        <f t="shared" ca="1" si="12"/>
        <v xml:space="preserve"> </v>
      </c>
    </row>
    <row r="108" spans="1:19" ht="12.75" customHeight="1" x14ac:dyDescent="0.2">
      <c r="A108" s="29" t="s">
        <v>243</v>
      </c>
      <c r="B108" s="135" t="s">
        <v>111</v>
      </c>
      <c r="C108" s="135"/>
      <c r="D108" s="30"/>
      <c r="E108" s="99">
        <v>1</v>
      </c>
      <c r="F108" s="96">
        <f t="shared" si="8"/>
        <v>0</v>
      </c>
      <c r="G108" s="96">
        <f t="shared" si="9"/>
        <v>0</v>
      </c>
      <c r="H108" s="96">
        <f t="shared" si="1"/>
        <v>0</v>
      </c>
      <c r="I108" s="33"/>
      <c r="J108" s="28"/>
      <c r="K108" s="38"/>
      <c r="L108" s="39"/>
      <c r="M108" s="39"/>
      <c r="N108" s="39"/>
      <c r="O108" s="100" t="str">
        <f t="shared" si="10"/>
        <v>0</v>
      </c>
      <c r="P108" s="39"/>
      <c r="Q108" s="40"/>
      <c r="R108" s="100">
        <f t="shared" si="11"/>
        <v>0</v>
      </c>
      <c r="S108" s="101" t="str">
        <f t="shared" ca="1" si="12"/>
        <v xml:space="preserve"> </v>
      </c>
    </row>
    <row r="109" spans="1:19" ht="12.75" customHeight="1" x14ac:dyDescent="0.2">
      <c r="A109" s="29" t="s">
        <v>244</v>
      </c>
      <c r="B109" s="135" t="s">
        <v>111</v>
      </c>
      <c r="C109" s="135"/>
      <c r="D109" s="30"/>
      <c r="E109" s="99">
        <v>1</v>
      </c>
      <c r="F109" s="96">
        <f t="shared" si="8"/>
        <v>0</v>
      </c>
      <c r="G109" s="96">
        <f t="shared" si="9"/>
        <v>0</v>
      </c>
      <c r="H109" s="96">
        <f t="shared" si="1"/>
        <v>0</v>
      </c>
      <c r="I109" s="33"/>
      <c r="J109" s="28"/>
      <c r="K109" s="38"/>
      <c r="L109" s="39"/>
      <c r="M109" s="39"/>
      <c r="N109" s="39"/>
      <c r="O109" s="100" t="str">
        <f t="shared" si="10"/>
        <v>0</v>
      </c>
      <c r="P109" s="39"/>
      <c r="Q109" s="40"/>
      <c r="R109" s="100">
        <f t="shared" si="11"/>
        <v>0</v>
      </c>
      <c r="S109" s="101" t="str">
        <f t="shared" ca="1" si="12"/>
        <v xml:space="preserve"> </v>
      </c>
    </row>
    <row r="110" spans="1:19" ht="12.75" customHeight="1" x14ac:dyDescent="0.2">
      <c r="A110" s="29" t="s">
        <v>245</v>
      </c>
      <c r="B110" s="135" t="s">
        <v>111</v>
      </c>
      <c r="C110" s="135"/>
      <c r="D110" s="30"/>
      <c r="E110" s="99">
        <v>1</v>
      </c>
      <c r="F110" s="96">
        <f t="shared" si="8"/>
        <v>0</v>
      </c>
      <c r="G110" s="96">
        <f t="shared" si="9"/>
        <v>0</v>
      </c>
      <c r="H110" s="96">
        <f t="shared" si="1"/>
        <v>0</v>
      </c>
      <c r="I110" s="33"/>
      <c r="J110" s="28"/>
      <c r="K110" s="38"/>
      <c r="L110" s="39"/>
      <c r="M110" s="39"/>
      <c r="N110" s="39"/>
      <c r="O110" s="100" t="str">
        <f t="shared" si="10"/>
        <v>0</v>
      </c>
      <c r="P110" s="39"/>
      <c r="Q110" s="40"/>
      <c r="R110" s="100">
        <f t="shared" si="11"/>
        <v>0</v>
      </c>
      <c r="S110" s="101" t="str">
        <f t="shared" ca="1" si="12"/>
        <v xml:space="preserve"> </v>
      </c>
    </row>
    <row r="111" spans="1:19" ht="12.75" customHeight="1" x14ac:dyDescent="0.2">
      <c r="A111" s="29" t="s">
        <v>246</v>
      </c>
      <c r="B111" s="135" t="s">
        <v>111</v>
      </c>
      <c r="C111" s="135"/>
      <c r="D111" s="30"/>
      <c r="E111" s="99">
        <v>1</v>
      </c>
      <c r="F111" s="96">
        <f t="shared" si="8"/>
        <v>0</v>
      </c>
      <c r="G111" s="96">
        <f t="shared" si="9"/>
        <v>0</v>
      </c>
      <c r="H111" s="96">
        <f t="shared" si="1"/>
        <v>0</v>
      </c>
      <c r="I111" s="33"/>
      <c r="J111" s="28"/>
      <c r="K111" s="38"/>
      <c r="L111" s="39"/>
      <c r="M111" s="39"/>
      <c r="N111" s="39"/>
      <c r="O111" s="100" t="str">
        <f t="shared" si="10"/>
        <v>0</v>
      </c>
      <c r="P111" s="39"/>
      <c r="Q111" s="40"/>
      <c r="R111" s="100">
        <f t="shared" si="11"/>
        <v>0</v>
      </c>
      <c r="S111" s="101" t="str">
        <f t="shared" ca="1" si="12"/>
        <v xml:space="preserve"> </v>
      </c>
    </row>
    <row r="112" spans="1:19" ht="12.75" customHeight="1" x14ac:dyDescent="0.2">
      <c r="A112" s="29" t="s">
        <v>247</v>
      </c>
      <c r="B112" s="135" t="s">
        <v>111</v>
      </c>
      <c r="C112" s="135"/>
      <c r="D112" s="30"/>
      <c r="E112" s="99">
        <v>1</v>
      </c>
      <c r="F112" s="96">
        <f t="shared" si="8"/>
        <v>0</v>
      </c>
      <c r="G112" s="96">
        <f t="shared" si="9"/>
        <v>0</v>
      </c>
      <c r="H112" s="96">
        <f t="shared" si="1"/>
        <v>0</v>
      </c>
      <c r="I112" s="33"/>
      <c r="J112" s="28"/>
      <c r="K112" s="38"/>
      <c r="L112" s="39"/>
      <c r="M112" s="39"/>
      <c r="N112" s="39"/>
      <c r="O112" s="100" t="str">
        <f t="shared" si="10"/>
        <v>0</v>
      </c>
      <c r="P112" s="39"/>
      <c r="Q112" s="40"/>
      <c r="R112" s="100">
        <f t="shared" si="11"/>
        <v>0</v>
      </c>
      <c r="S112" s="101" t="str">
        <f t="shared" ca="1" si="12"/>
        <v xml:space="preserve"> </v>
      </c>
    </row>
    <row r="113" spans="1:11" ht="57" customHeight="1" x14ac:dyDescent="0.2">
      <c r="A113" s="34" t="s">
        <v>71</v>
      </c>
      <c r="B113" s="174" t="s">
        <v>79</v>
      </c>
      <c r="C113" s="175"/>
      <c r="D113" s="175"/>
      <c r="E113" s="175"/>
      <c r="F113" s="176"/>
      <c r="G113" s="97">
        <f>SUM(G114:G163)</f>
        <v>0</v>
      </c>
      <c r="H113" s="97">
        <f>SUM(H114:H163)</f>
        <v>0</v>
      </c>
      <c r="I113" s="41"/>
      <c r="J113" s="28"/>
      <c r="K113" s="37" t="s">
        <v>176</v>
      </c>
    </row>
    <row r="114" spans="1:11" x14ac:dyDescent="0.2">
      <c r="A114" s="150" t="s">
        <v>177</v>
      </c>
      <c r="B114" s="159" t="s">
        <v>107</v>
      </c>
      <c r="C114" s="33" t="s">
        <v>108</v>
      </c>
      <c r="D114" s="162" t="s">
        <v>5</v>
      </c>
      <c r="E114" s="165"/>
      <c r="F114" s="153" t="str">
        <f>IFERROR(ROUND(AVERAGE(K114:K118),2),"0")</f>
        <v>0</v>
      </c>
      <c r="G114" s="153">
        <f>ROUND(E114*F114,2)</f>
        <v>0</v>
      </c>
      <c r="H114" s="153">
        <f>ROUND(G114*$D$7,2)</f>
        <v>0</v>
      </c>
      <c r="I114" s="156"/>
      <c r="J114" s="42"/>
      <c r="K114" s="39"/>
    </row>
    <row r="115" spans="1:11" x14ac:dyDescent="0.2">
      <c r="A115" s="151"/>
      <c r="B115" s="160"/>
      <c r="C115" s="33" t="s">
        <v>108</v>
      </c>
      <c r="D115" s="163"/>
      <c r="E115" s="166"/>
      <c r="F115" s="154"/>
      <c r="G115" s="154"/>
      <c r="H115" s="154"/>
      <c r="I115" s="157"/>
      <c r="J115" s="42"/>
      <c r="K115" s="39"/>
    </row>
    <row r="116" spans="1:11" x14ac:dyDescent="0.2">
      <c r="A116" s="151"/>
      <c r="B116" s="160"/>
      <c r="C116" s="33" t="s">
        <v>108</v>
      </c>
      <c r="D116" s="163"/>
      <c r="E116" s="166"/>
      <c r="F116" s="154"/>
      <c r="G116" s="154"/>
      <c r="H116" s="154"/>
      <c r="I116" s="157"/>
      <c r="J116" s="42"/>
      <c r="K116" s="39"/>
    </row>
    <row r="117" spans="1:11" x14ac:dyDescent="0.2">
      <c r="A117" s="151"/>
      <c r="B117" s="160"/>
      <c r="C117" s="33" t="s">
        <v>108</v>
      </c>
      <c r="D117" s="163"/>
      <c r="E117" s="166"/>
      <c r="F117" s="154"/>
      <c r="G117" s="154"/>
      <c r="H117" s="154"/>
      <c r="I117" s="157"/>
      <c r="J117" s="42"/>
      <c r="K117" s="39"/>
    </row>
    <row r="118" spans="1:11" x14ac:dyDescent="0.2">
      <c r="A118" s="152"/>
      <c r="B118" s="161"/>
      <c r="C118" s="33" t="s">
        <v>108</v>
      </c>
      <c r="D118" s="164"/>
      <c r="E118" s="167"/>
      <c r="F118" s="155"/>
      <c r="G118" s="155"/>
      <c r="H118" s="155"/>
      <c r="I118" s="158"/>
      <c r="J118" s="42"/>
      <c r="K118" s="39"/>
    </row>
    <row r="119" spans="1:11" x14ac:dyDescent="0.2">
      <c r="A119" s="150" t="s">
        <v>178</v>
      </c>
      <c r="B119" s="159" t="s">
        <v>107</v>
      </c>
      <c r="C119" s="33" t="s">
        <v>108</v>
      </c>
      <c r="D119" s="162" t="s">
        <v>5</v>
      </c>
      <c r="E119" s="165"/>
      <c r="F119" s="153" t="str">
        <f t="shared" ref="F119" si="13">IFERROR(ROUND(AVERAGE(K119:K123),2),"0")</f>
        <v>0</v>
      </c>
      <c r="G119" s="153">
        <f>ROUND(E119*F119,2)</f>
        <v>0</v>
      </c>
      <c r="H119" s="153">
        <f>ROUND(G119*$D$7,2)</f>
        <v>0</v>
      </c>
      <c r="I119" s="156"/>
      <c r="J119" s="42"/>
      <c r="K119" s="39"/>
    </row>
    <row r="120" spans="1:11" x14ac:dyDescent="0.2">
      <c r="A120" s="151"/>
      <c r="B120" s="160"/>
      <c r="C120" s="33" t="s">
        <v>108</v>
      </c>
      <c r="D120" s="163"/>
      <c r="E120" s="166"/>
      <c r="F120" s="154"/>
      <c r="G120" s="154"/>
      <c r="H120" s="154"/>
      <c r="I120" s="157"/>
      <c r="J120" s="42"/>
      <c r="K120" s="39"/>
    </row>
    <row r="121" spans="1:11" x14ac:dyDescent="0.2">
      <c r="A121" s="151"/>
      <c r="B121" s="160"/>
      <c r="C121" s="33" t="s">
        <v>108</v>
      </c>
      <c r="D121" s="163"/>
      <c r="E121" s="166"/>
      <c r="F121" s="154"/>
      <c r="G121" s="154"/>
      <c r="H121" s="154"/>
      <c r="I121" s="157"/>
      <c r="J121" s="42"/>
      <c r="K121" s="39"/>
    </row>
    <row r="122" spans="1:11" x14ac:dyDescent="0.2">
      <c r="A122" s="151"/>
      <c r="B122" s="160"/>
      <c r="C122" s="33" t="s">
        <v>108</v>
      </c>
      <c r="D122" s="163"/>
      <c r="E122" s="166"/>
      <c r="F122" s="154"/>
      <c r="G122" s="154"/>
      <c r="H122" s="154"/>
      <c r="I122" s="157"/>
      <c r="J122" s="42"/>
      <c r="K122" s="39"/>
    </row>
    <row r="123" spans="1:11" x14ac:dyDescent="0.2">
      <c r="A123" s="152"/>
      <c r="B123" s="161"/>
      <c r="C123" s="33" t="s">
        <v>108</v>
      </c>
      <c r="D123" s="164"/>
      <c r="E123" s="167"/>
      <c r="F123" s="155"/>
      <c r="G123" s="155"/>
      <c r="H123" s="155"/>
      <c r="I123" s="158"/>
      <c r="J123" s="42"/>
      <c r="K123" s="39"/>
    </row>
    <row r="124" spans="1:11" x14ac:dyDescent="0.2">
      <c r="A124" s="150" t="s">
        <v>179</v>
      </c>
      <c r="B124" s="159" t="s">
        <v>107</v>
      </c>
      <c r="C124" s="33" t="s">
        <v>108</v>
      </c>
      <c r="D124" s="162" t="s">
        <v>5</v>
      </c>
      <c r="E124" s="165"/>
      <c r="F124" s="153" t="str">
        <f t="shared" ref="F124" si="14">IFERROR(ROUND(AVERAGE(K124:K128),2),"0")</f>
        <v>0</v>
      </c>
      <c r="G124" s="153">
        <f>ROUND(E124*F124,2)</f>
        <v>0</v>
      </c>
      <c r="H124" s="153">
        <f>ROUND(G124*$D$7,2)</f>
        <v>0</v>
      </c>
      <c r="I124" s="156"/>
      <c r="J124" s="42"/>
      <c r="K124" s="39"/>
    </row>
    <row r="125" spans="1:11" x14ac:dyDescent="0.2">
      <c r="A125" s="151"/>
      <c r="B125" s="160"/>
      <c r="C125" s="33" t="s">
        <v>108</v>
      </c>
      <c r="D125" s="163"/>
      <c r="E125" s="166"/>
      <c r="F125" s="154"/>
      <c r="G125" s="154"/>
      <c r="H125" s="154"/>
      <c r="I125" s="157"/>
      <c r="J125" s="42"/>
      <c r="K125" s="39"/>
    </row>
    <row r="126" spans="1:11" x14ac:dyDescent="0.2">
      <c r="A126" s="151"/>
      <c r="B126" s="160"/>
      <c r="C126" s="33" t="s">
        <v>108</v>
      </c>
      <c r="D126" s="163"/>
      <c r="E126" s="166"/>
      <c r="F126" s="154"/>
      <c r="G126" s="154"/>
      <c r="H126" s="154"/>
      <c r="I126" s="157"/>
      <c r="J126" s="42"/>
      <c r="K126" s="39"/>
    </row>
    <row r="127" spans="1:11" x14ac:dyDescent="0.2">
      <c r="A127" s="151"/>
      <c r="B127" s="160"/>
      <c r="C127" s="33" t="s">
        <v>108</v>
      </c>
      <c r="D127" s="163"/>
      <c r="E127" s="166"/>
      <c r="F127" s="154"/>
      <c r="G127" s="154"/>
      <c r="H127" s="154"/>
      <c r="I127" s="157"/>
      <c r="J127" s="42"/>
      <c r="K127" s="39"/>
    </row>
    <row r="128" spans="1:11" x14ac:dyDescent="0.2">
      <c r="A128" s="152"/>
      <c r="B128" s="161"/>
      <c r="C128" s="33" t="s">
        <v>108</v>
      </c>
      <c r="D128" s="164"/>
      <c r="E128" s="167"/>
      <c r="F128" s="155"/>
      <c r="G128" s="155"/>
      <c r="H128" s="155"/>
      <c r="I128" s="158"/>
      <c r="J128" s="42"/>
      <c r="K128" s="39"/>
    </row>
    <row r="129" spans="1:11" x14ac:dyDescent="0.2">
      <c r="A129" s="150" t="s">
        <v>180</v>
      </c>
      <c r="B129" s="159" t="s">
        <v>107</v>
      </c>
      <c r="C129" s="33" t="s">
        <v>108</v>
      </c>
      <c r="D129" s="162" t="s">
        <v>5</v>
      </c>
      <c r="E129" s="165"/>
      <c r="F129" s="153" t="str">
        <f t="shared" ref="F129" si="15">IFERROR(ROUND(AVERAGE(K129:K133),2),"0")</f>
        <v>0</v>
      </c>
      <c r="G129" s="153">
        <f>ROUND(E129*F129,2)</f>
        <v>0</v>
      </c>
      <c r="H129" s="153">
        <f>ROUND(G129*$D$7,2)</f>
        <v>0</v>
      </c>
      <c r="I129" s="156"/>
      <c r="J129" s="42"/>
      <c r="K129" s="39"/>
    </row>
    <row r="130" spans="1:11" x14ac:dyDescent="0.2">
      <c r="A130" s="151"/>
      <c r="B130" s="160"/>
      <c r="C130" s="33" t="s">
        <v>108</v>
      </c>
      <c r="D130" s="163"/>
      <c r="E130" s="166"/>
      <c r="F130" s="154"/>
      <c r="G130" s="154"/>
      <c r="H130" s="154"/>
      <c r="I130" s="157"/>
      <c r="J130" s="42"/>
      <c r="K130" s="39"/>
    </row>
    <row r="131" spans="1:11" x14ac:dyDescent="0.2">
      <c r="A131" s="151"/>
      <c r="B131" s="160"/>
      <c r="C131" s="33" t="s">
        <v>108</v>
      </c>
      <c r="D131" s="163"/>
      <c r="E131" s="166"/>
      <c r="F131" s="154"/>
      <c r="G131" s="154"/>
      <c r="H131" s="154"/>
      <c r="I131" s="157"/>
      <c r="J131" s="42"/>
      <c r="K131" s="39"/>
    </row>
    <row r="132" spans="1:11" x14ac:dyDescent="0.2">
      <c r="A132" s="151"/>
      <c r="B132" s="160"/>
      <c r="C132" s="33" t="s">
        <v>108</v>
      </c>
      <c r="D132" s="163"/>
      <c r="E132" s="166"/>
      <c r="F132" s="154"/>
      <c r="G132" s="154"/>
      <c r="H132" s="154"/>
      <c r="I132" s="157"/>
      <c r="J132" s="42"/>
      <c r="K132" s="39"/>
    </row>
    <row r="133" spans="1:11" x14ac:dyDescent="0.2">
      <c r="A133" s="152"/>
      <c r="B133" s="161"/>
      <c r="C133" s="33" t="s">
        <v>108</v>
      </c>
      <c r="D133" s="164"/>
      <c r="E133" s="167"/>
      <c r="F133" s="155"/>
      <c r="G133" s="155"/>
      <c r="H133" s="155"/>
      <c r="I133" s="158"/>
      <c r="J133" s="42"/>
      <c r="K133" s="39"/>
    </row>
    <row r="134" spans="1:11" x14ac:dyDescent="0.2">
      <c r="A134" s="150" t="s">
        <v>181</v>
      </c>
      <c r="B134" s="159" t="s">
        <v>107</v>
      </c>
      <c r="C134" s="33" t="s">
        <v>108</v>
      </c>
      <c r="D134" s="162" t="s">
        <v>5</v>
      </c>
      <c r="E134" s="165"/>
      <c r="F134" s="153" t="str">
        <f t="shared" ref="F134" si="16">IFERROR(ROUND(AVERAGE(K134:K138),2),"0")</f>
        <v>0</v>
      </c>
      <c r="G134" s="153">
        <f>ROUND(E134*F134,2)</f>
        <v>0</v>
      </c>
      <c r="H134" s="153">
        <f>ROUND(G134*$D$7,2)</f>
        <v>0</v>
      </c>
      <c r="I134" s="156"/>
      <c r="J134" s="42"/>
      <c r="K134" s="39"/>
    </row>
    <row r="135" spans="1:11" x14ac:dyDescent="0.2">
      <c r="A135" s="151"/>
      <c r="B135" s="160"/>
      <c r="C135" s="33" t="s">
        <v>108</v>
      </c>
      <c r="D135" s="163"/>
      <c r="E135" s="166"/>
      <c r="F135" s="154"/>
      <c r="G135" s="154"/>
      <c r="H135" s="154"/>
      <c r="I135" s="157"/>
      <c r="J135" s="42"/>
      <c r="K135" s="39"/>
    </row>
    <row r="136" spans="1:11" x14ac:dyDescent="0.2">
      <c r="A136" s="151"/>
      <c r="B136" s="160"/>
      <c r="C136" s="33" t="s">
        <v>108</v>
      </c>
      <c r="D136" s="163"/>
      <c r="E136" s="166"/>
      <c r="F136" s="154"/>
      <c r="G136" s="154"/>
      <c r="H136" s="154"/>
      <c r="I136" s="157"/>
      <c r="J136" s="42"/>
      <c r="K136" s="39"/>
    </row>
    <row r="137" spans="1:11" x14ac:dyDescent="0.2">
      <c r="A137" s="151"/>
      <c r="B137" s="160"/>
      <c r="C137" s="33" t="s">
        <v>108</v>
      </c>
      <c r="D137" s="163"/>
      <c r="E137" s="166"/>
      <c r="F137" s="154"/>
      <c r="G137" s="154"/>
      <c r="H137" s="154"/>
      <c r="I137" s="157"/>
      <c r="J137" s="42"/>
      <c r="K137" s="39"/>
    </row>
    <row r="138" spans="1:11" x14ac:dyDescent="0.2">
      <c r="A138" s="152"/>
      <c r="B138" s="161"/>
      <c r="C138" s="33" t="s">
        <v>108</v>
      </c>
      <c r="D138" s="164"/>
      <c r="E138" s="167"/>
      <c r="F138" s="155"/>
      <c r="G138" s="155"/>
      <c r="H138" s="155"/>
      <c r="I138" s="158"/>
      <c r="J138" s="42"/>
      <c r="K138" s="39"/>
    </row>
    <row r="139" spans="1:11" x14ac:dyDescent="0.2">
      <c r="A139" s="150" t="s">
        <v>182</v>
      </c>
      <c r="B139" s="159" t="s">
        <v>107</v>
      </c>
      <c r="C139" s="33" t="s">
        <v>108</v>
      </c>
      <c r="D139" s="162" t="s">
        <v>5</v>
      </c>
      <c r="E139" s="165"/>
      <c r="F139" s="153" t="str">
        <f t="shared" ref="F139" si="17">IFERROR(ROUND(AVERAGE(K139:K143),2),"0")</f>
        <v>0</v>
      </c>
      <c r="G139" s="153">
        <f>ROUND(E139*F139,2)</f>
        <v>0</v>
      </c>
      <c r="H139" s="153">
        <f>ROUND(G139*$D$7,2)</f>
        <v>0</v>
      </c>
      <c r="I139" s="156"/>
      <c r="J139" s="42"/>
      <c r="K139" s="39"/>
    </row>
    <row r="140" spans="1:11" x14ac:dyDescent="0.2">
      <c r="A140" s="151"/>
      <c r="B140" s="160"/>
      <c r="C140" s="33" t="s">
        <v>108</v>
      </c>
      <c r="D140" s="163"/>
      <c r="E140" s="166"/>
      <c r="F140" s="154"/>
      <c r="G140" s="154"/>
      <c r="H140" s="154"/>
      <c r="I140" s="157"/>
      <c r="J140" s="42"/>
      <c r="K140" s="39"/>
    </row>
    <row r="141" spans="1:11" x14ac:dyDescent="0.2">
      <c r="A141" s="151"/>
      <c r="B141" s="160"/>
      <c r="C141" s="33" t="s">
        <v>108</v>
      </c>
      <c r="D141" s="163"/>
      <c r="E141" s="166"/>
      <c r="F141" s="154"/>
      <c r="G141" s="154"/>
      <c r="H141" s="154"/>
      <c r="I141" s="157"/>
      <c r="J141" s="42"/>
      <c r="K141" s="39"/>
    </row>
    <row r="142" spans="1:11" x14ac:dyDescent="0.2">
      <c r="A142" s="151"/>
      <c r="B142" s="160"/>
      <c r="C142" s="33" t="s">
        <v>108</v>
      </c>
      <c r="D142" s="163"/>
      <c r="E142" s="166"/>
      <c r="F142" s="154"/>
      <c r="G142" s="154"/>
      <c r="H142" s="154"/>
      <c r="I142" s="157"/>
      <c r="J142" s="42"/>
      <c r="K142" s="39"/>
    </row>
    <row r="143" spans="1:11" x14ac:dyDescent="0.2">
      <c r="A143" s="152"/>
      <c r="B143" s="161"/>
      <c r="C143" s="33" t="s">
        <v>108</v>
      </c>
      <c r="D143" s="164"/>
      <c r="E143" s="167"/>
      <c r="F143" s="155"/>
      <c r="G143" s="155"/>
      <c r="H143" s="155"/>
      <c r="I143" s="158"/>
      <c r="J143" s="42"/>
      <c r="K143" s="39"/>
    </row>
    <row r="144" spans="1:11" x14ac:dyDescent="0.2">
      <c r="A144" s="150" t="s">
        <v>183</v>
      </c>
      <c r="B144" s="159" t="s">
        <v>107</v>
      </c>
      <c r="C144" s="33" t="s">
        <v>108</v>
      </c>
      <c r="D144" s="162" t="s">
        <v>5</v>
      </c>
      <c r="E144" s="165"/>
      <c r="F144" s="153" t="str">
        <f t="shared" ref="F144" si="18">IFERROR(ROUND(AVERAGE(K144:K148),2),"0")</f>
        <v>0</v>
      </c>
      <c r="G144" s="153">
        <f>ROUND(E144*F144,2)</f>
        <v>0</v>
      </c>
      <c r="H144" s="153">
        <f>ROUND(G144*$D$7,2)</f>
        <v>0</v>
      </c>
      <c r="I144" s="156"/>
      <c r="J144" s="42"/>
      <c r="K144" s="39"/>
    </row>
    <row r="145" spans="1:11" x14ac:dyDescent="0.2">
      <c r="A145" s="151"/>
      <c r="B145" s="160"/>
      <c r="C145" s="33" t="s">
        <v>108</v>
      </c>
      <c r="D145" s="163"/>
      <c r="E145" s="166"/>
      <c r="F145" s="154"/>
      <c r="G145" s="154"/>
      <c r="H145" s="154"/>
      <c r="I145" s="157"/>
      <c r="J145" s="42"/>
      <c r="K145" s="39"/>
    </row>
    <row r="146" spans="1:11" x14ac:dyDescent="0.2">
      <c r="A146" s="151"/>
      <c r="B146" s="160"/>
      <c r="C146" s="33" t="s">
        <v>108</v>
      </c>
      <c r="D146" s="163"/>
      <c r="E146" s="166"/>
      <c r="F146" s="154"/>
      <c r="G146" s="154"/>
      <c r="H146" s="154"/>
      <c r="I146" s="157"/>
      <c r="J146" s="42"/>
      <c r="K146" s="39"/>
    </row>
    <row r="147" spans="1:11" x14ac:dyDescent="0.2">
      <c r="A147" s="151"/>
      <c r="B147" s="160"/>
      <c r="C147" s="33" t="s">
        <v>108</v>
      </c>
      <c r="D147" s="163"/>
      <c r="E147" s="166"/>
      <c r="F147" s="154"/>
      <c r="G147" s="154"/>
      <c r="H147" s="154"/>
      <c r="I147" s="157"/>
      <c r="J147" s="42"/>
      <c r="K147" s="39"/>
    </row>
    <row r="148" spans="1:11" x14ac:dyDescent="0.2">
      <c r="A148" s="152"/>
      <c r="B148" s="161"/>
      <c r="C148" s="33" t="s">
        <v>108</v>
      </c>
      <c r="D148" s="164"/>
      <c r="E148" s="167"/>
      <c r="F148" s="155"/>
      <c r="G148" s="155"/>
      <c r="H148" s="155"/>
      <c r="I148" s="158"/>
      <c r="J148" s="42"/>
      <c r="K148" s="39"/>
    </row>
    <row r="149" spans="1:11" x14ac:dyDescent="0.2">
      <c r="A149" s="150" t="s">
        <v>184</v>
      </c>
      <c r="B149" s="159" t="s">
        <v>107</v>
      </c>
      <c r="C149" s="33" t="s">
        <v>108</v>
      </c>
      <c r="D149" s="162" t="s">
        <v>5</v>
      </c>
      <c r="E149" s="165"/>
      <c r="F149" s="153" t="str">
        <f t="shared" ref="F149" si="19">IFERROR(ROUND(AVERAGE(K149:K153),2),"0")</f>
        <v>0</v>
      </c>
      <c r="G149" s="153">
        <f>ROUND(E149*F149,2)</f>
        <v>0</v>
      </c>
      <c r="H149" s="153">
        <f>ROUND(G149*$D$7,2)</f>
        <v>0</v>
      </c>
      <c r="I149" s="156"/>
      <c r="J149" s="42"/>
      <c r="K149" s="39"/>
    </row>
    <row r="150" spans="1:11" x14ac:dyDescent="0.2">
      <c r="A150" s="151"/>
      <c r="B150" s="160"/>
      <c r="C150" s="33" t="s">
        <v>108</v>
      </c>
      <c r="D150" s="163"/>
      <c r="E150" s="166"/>
      <c r="F150" s="154"/>
      <c r="G150" s="154"/>
      <c r="H150" s="154"/>
      <c r="I150" s="157"/>
      <c r="J150" s="42"/>
      <c r="K150" s="39"/>
    </row>
    <row r="151" spans="1:11" x14ac:dyDescent="0.2">
      <c r="A151" s="151"/>
      <c r="B151" s="160"/>
      <c r="C151" s="33" t="s">
        <v>108</v>
      </c>
      <c r="D151" s="163"/>
      <c r="E151" s="166"/>
      <c r="F151" s="154"/>
      <c r="G151" s="154"/>
      <c r="H151" s="154"/>
      <c r="I151" s="157"/>
      <c r="J151" s="42"/>
      <c r="K151" s="39"/>
    </row>
    <row r="152" spans="1:11" x14ac:dyDescent="0.2">
      <c r="A152" s="151"/>
      <c r="B152" s="160"/>
      <c r="C152" s="33" t="s">
        <v>108</v>
      </c>
      <c r="D152" s="163"/>
      <c r="E152" s="166"/>
      <c r="F152" s="154"/>
      <c r="G152" s="154"/>
      <c r="H152" s="154"/>
      <c r="I152" s="157"/>
      <c r="J152" s="42"/>
      <c r="K152" s="39"/>
    </row>
    <row r="153" spans="1:11" x14ac:dyDescent="0.2">
      <c r="A153" s="152"/>
      <c r="B153" s="161"/>
      <c r="C153" s="33" t="s">
        <v>108</v>
      </c>
      <c r="D153" s="164"/>
      <c r="E153" s="167"/>
      <c r="F153" s="155"/>
      <c r="G153" s="155"/>
      <c r="H153" s="155"/>
      <c r="I153" s="158"/>
      <c r="J153" s="42"/>
      <c r="K153" s="39"/>
    </row>
    <row r="154" spans="1:11" x14ac:dyDescent="0.2">
      <c r="A154" s="150" t="s">
        <v>185</v>
      </c>
      <c r="B154" s="159" t="s">
        <v>107</v>
      </c>
      <c r="C154" s="33" t="s">
        <v>108</v>
      </c>
      <c r="D154" s="162" t="s">
        <v>5</v>
      </c>
      <c r="E154" s="165"/>
      <c r="F154" s="153" t="str">
        <f t="shared" ref="F154" si="20">IFERROR(ROUND(AVERAGE(K154:K158),2),"0")</f>
        <v>0</v>
      </c>
      <c r="G154" s="153">
        <f>ROUND(E154*F154,2)</f>
        <v>0</v>
      </c>
      <c r="H154" s="153">
        <f>ROUND(G154*$D$7,2)</f>
        <v>0</v>
      </c>
      <c r="I154" s="156"/>
      <c r="J154" s="42"/>
      <c r="K154" s="39"/>
    </row>
    <row r="155" spans="1:11" x14ac:dyDescent="0.2">
      <c r="A155" s="151"/>
      <c r="B155" s="160"/>
      <c r="C155" s="33" t="s">
        <v>108</v>
      </c>
      <c r="D155" s="163"/>
      <c r="E155" s="166"/>
      <c r="F155" s="154"/>
      <c r="G155" s="154"/>
      <c r="H155" s="154"/>
      <c r="I155" s="157"/>
      <c r="J155" s="42"/>
      <c r="K155" s="39"/>
    </row>
    <row r="156" spans="1:11" x14ac:dyDescent="0.2">
      <c r="A156" s="151"/>
      <c r="B156" s="160"/>
      <c r="C156" s="33" t="s">
        <v>108</v>
      </c>
      <c r="D156" s="163"/>
      <c r="E156" s="166"/>
      <c r="F156" s="154"/>
      <c r="G156" s="154"/>
      <c r="H156" s="154"/>
      <c r="I156" s="157"/>
      <c r="J156" s="42"/>
      <c r="K156" s="39"/>
    </row>
    <row r="157" spans="1:11" x14ac:dyDescent="0.2">
      <c r="A157" s="151"/>
      <c r="B157" s="160"/>
      <c r="C157" s="33" t="s">
        <v>108</v>
      </c>
      <c r="D157" s="163"/>
      <c r="E157" s="166"/>
      <c r="F157" s="154"/>
      <c r="G157" s="154"/>
      <c r="H157" s="154"/>
      <c r="I157" s="157"/>
      <c r="J157" s="42"/>
      <c r="K157" s="39"/>
    </row>
    <row r="158" spans="1:11" x14ac:dyDescent="0.2">
      <c r="A158" s="152"/>
      <c r="B158" s="161"/>
      <c r="C158" s="33" t="s">
        <v>108</v>
      </c>
      <c r="D158" s="164"/>
      <c r="E158" s="167"/>
      <c r="F158" s="155"/>
      <c r="G158" s="155"/>
      <c r="H158" s="155"/>
      <c r="I158" s="158"/>
      <c r="J158" s="42"/>
      <c r="K158" s="39"/>
    </row>
    <row r="159" spans="1:11" x14ac:dyDescent="0.2">
      <c r="A159" s="150" t="s">
        <v>186</v>
      </c>
      <c r="B159" s="159" t="s">
        <v>107</v>
      </c>
      <c r="C159" s="33" t="s">
        <v>108</v>
      </c>
      <c r="D159" s="162" t="s">
        <v>5</v>
      </c>
      <c r="E159" s="165"/>
      <c r="F159" s="153" t="str">
        <f t="shared" ref="F159" si="21">IFERROR(ROUND(AVERAGE(K159:K163),2),"0")</f>
        <v>0</v>
      </c>
      <c r="G159" s="153">
        <f>ROUND(E159*F159,2)</f>
        <v>0</v>
      </c>
      <c r="H159" s="153">
        <f>ROUND(G159*$D$7,2)</f>
        <v>0</v>
      </c>
      <c r="I159" s="156"/>
      <c r="J159" s="42"/>
      <c r="K159" s="39"/>
    </row>
    <row r="160" spans="1:11" x14ac:dyDescent="0.2">
      <c r="A160" s="151"/>
      <c r="B160" s="160"/>
      <c r="C160" s="33" t="s">
        <v>108</v>
      </c>
      <c r="D160" s="163"/>
      <c r="E160" s="166"/>
      <c r="F160" s="154"/>
      <c r="G160" s="154"/>
      <c r="H160" s="154"/>
      <c r="I160" s="157"/>
      <c r="J160" s="42"/>
      <c r="K160" s="39"/>
    </row>
    <row r="161" spans="1:11" x14ac:dyDescent="0.2">
      <c r="A161" s="151"/>
      <c r="B161" s="160"/>
      <c r="C161" s="33" t="s">
        <v>108</v>
      </c>
      <c r="D161" s="163"/>
      <c r="E161" s="166"/>
      <c r="F161" s="154"/>
      <c r="G161" s="154"/>
      <c r="H161" s="154"/>
      <c r="I161" s="157"/>
      <c r="J161" s="42"/>
      <c r="K161" s="39"/>
    </row>
    <row r="162" spans="1:11" x14ac:dyDescent="0.2">
      <c r="A162" s="151"/>
      <c r="B162" s="160"/>
      <c r="C162" s="33" t="s">
        <v>108</v>
      </c>
      <c r="D162" s="163"/>
      <c r="E162" s="166"/>
      <c r="F162" s="154"/>
      <c r="G162" s="154"/>
      <c r="H162" s="154"/>
      <c r="I162" s="157"/>
      <c r="J162" s="42"/>
      <c r="K162" s="39"/>
    </row>
    <row r="163" spans="1:11" x14ac:dyDescent="0.2">
      <c r="A163" s="152"/>
      <c r="B163" s="161"/>
      <c r="C163" s="33" t="s">
        <v>108</v>
      </c>
      <c r="D163" s="164"/>
      <c r="E163" s="167"/>
      <c r="F163" s="155"/>
      <c r="G163" s="155"/>
      <c r="H163" s="155"/>
      <c r="I163" s="158"/>
      <c r="J163" s="42"/>
      <c r="K163" s="39"/>
    </row>
    <row r="164" spans="1:11" ht="12.75" customHeight="1" x14ac:dyDescent="0.2">
      <c r="A164" s="34" t="s">
        <v>93</v>
      </c>
      <c r="B164" s="174" t="s">
        <v>80</v>
      </c>
      <c r="C164" s="175"/>
      <c r="D164" s="175"/>
      <c r="E164" s="175"/>
      <c r="F164" s="176"/>
      <c r="G164" s="97">
        <f>SUM(G165,G172,G179,G186,G193,G200,G207,G214,G221,G228)</f>
        <v>0</v>
      </c>
      <c r="H164" s="97">
        <f>SUM(H165,H172,H179,H186,H193,H200,H207,H214,H221,H228)</f>
        <v>0</v>
      </c>
      <c r="I164" s="41"/>
      <c r="J164" s="28"/>
    </row>
    <row r="165" spans="1:11" ht="12.75" customHeight="1" x14ac:dyDescent="0.2">
      <c r="A165" s="168" t="s">
        <v>94</v>
      </c>
      <c r="B165" s="171" t="s">
        <v>144</v>
      </c>
      <c r="C165" s="103" t="s">
        <v>145</v>
      </c>
      <c r="D165" s="105"/>
      <c r="E165" s="106"/>
      <c r="F165" s="100"/>
      <c r="G165" s="98">
        <f>SUM(G166:G171)</f>
        <v>0</v>
      </c>
      <c r="H165" s="98">
        <f>ROUND(G165*$D$7,2)</f>
        <v>0</v>
      </c>
      <c r="I165" s="171"/>
    </row>
    <row r="166" spans="1:11" x14ac:dyDescent="0.2">
      <c r="A166" s="169"/>
      <c r="B166" s="172"/>
      <c r="C166" s="104" t="s">
        <v>146</v>
      </c>
      <c r="D166" s="43"/>
      <c r="E166" s="44"/>
      <c r="F166" s="39"/>
      <c r="G166" s="100">
        <f t="shared" ref="G166:G171" si="22">ROUND(E166*F166,2)</f>
        <v>0</v>
      </c>
      <c r="H166" s="45"/>
      <c r="I166" s="172"/>
    </row>
    <row r="167" spans="1:11" ht="13.5" customHeight="1" x14ac:dyDescent="0.2">
      <c r="A167" s="169"/>
      <c r="B167" s="172"/>
      <c r="C167" s="104" t="s">
        <v>147</v>
      </c>
      <c r="D167" s="43"/>
      <c r="E167" s="44"/>
      <c r="F167" s="39"/>
      <c r="G167" s="100">
        <f t="shared" si="22"/>
        <v>0</v>
      </c>
      <c r="H167" s="45"/>
      <c r="I167" s="172"/>
    </row>
    <row r="168" spans="1:11" x14ac:dyDescent="0.2">
      <c r="A168" s="169"/>
      <c r="B168" s="172"/>
      <c r="C168" s="104" t="s">
        <v>148</v>
      </c>
      <c r="D168" s="43"/>
      <c r="E168" s="44"/>
      <c r="F168" s="39"/>
      <c r="G168" s="100">
        <f t="shared" si="22"/>
        <v>0</v>
      </c>
      <c r="H168" s="45"/>
      <c r="I168" s="172"/>
    </row>
    <row r="169" spans="1:11" x14ac:dyDescent="0.2">
      <c r="A169" s="169"/>
      <c r="B169" s="172"/>
      <c r="C169" s="104" t="s">
        <v>149</v>
      </c>
      <c r="D169" s="43"/>
      <c r="E169" s="44"/>
      <c r="F169" s="39"/>
      <c r="G169" s="100">
        <f t="shared" si="22"/>
        <v>0</v>
      </c>
      <c r="H169" s="45"/>
      <c r="I169" s="172"/>
    </row>
    <row r="170" spans="1:11" x14ac:dyDescent="0.2">
      <c r="A170" s="169"/>
      <c r="B170" s="172"/>
      <c r="C170" s="45" t="s">
        <v>150</v>
      </c>
      <c r="D170" s="43"/>
      <c r="E170" s="44"/>
      <c r="F170" s="39"/>
      <c r="G170" s="100">
        <f t="shared" si="22"/>
        <v>0</v>
      </c>
      <c r="H170" s="45"/>
      <c r="I170" s="172"/>
    </row>
    <row r="171" spans="1:11" x14ac:dyDescent="0.2">
      <c r="A171" s="170"/>
      <c r="B171" s="173"/>
      <c r="C171" s="45" t="s">
        <v>150</v>
      </c>
      <c r="D171" s="43"/>
      <c r="E171" s="44"/>
      <c r="F171" s="39"/>
      <c r="G171" s="100">
        <f t="shared" si="22"/>
        <v>0</v>
      </c>
      <c r="H171" s="45"/>
      <c r="I171" s="173"/>
    </row>
    <row r="172" spans="1:11" ht="12.75" customHeight="1" x14ac:dyDescent="0.2">
      <c r="A172" s="168" t="s">
        <v>95</v>
      </c>
      <c r="B172" s="171" t="s">
        <v>144</v>
      </c>
      <c r="C172" s="103" t="s">
        <v>145</v>
      </c>
      <c r="D172" s="105"/>
      <c r="E172" s="106"/>
      <c r="F172" s="100"/>
      <c r="G172" s="98">
        <f>SUM(G173:G178)</f>
        <v>0</v>
      </c>
      <c r="H172" s="98">
        <f>ROUND(G172*$D$7,2)</f>
        <v>0</v>
      </c>
      <c r="I172" s="171"/>
    </row>
    <row r="173" spans="1:11" x14ac:dyDescent="0.2">
      <c r="A173" s="169"/>
      <c r="B173" s="172"/>
      <c r="C173" s="104" t="s">
        <v>146</v>
      </c>
      <c r="D173" s="43"/>
      <c r="E173" s="44"/>
      <c r="F173" s="39"/>
      <c r="G173" s="100">
        <f t="shared" ref="G173:G178" si="23">ROUND(E173*F173,2)</f>
        <v>0</v>
      </c>
      <c r="H173" s="45"/>
      <c r="I173" s="172"/>
    </row>
    <row r="174" spans="1:11" x14ac:dyDescent="0.2">
      <c r="A174" s="169"/>
      <c r="B174" s="172"/>
      <c r="C174" s="104" t="s">
        <v>147</v>
      </c>
      <c r="D174" s="43"/>
      <c r="E174" s="44"/>
      <c r="F174" s="39"/>
      <c r="G174" s="100">
        <f t="shared" si="23"/>
        <v>0</v>
      </c>
      <c r="H174" s="45"/>
      <c r="I174" s="172"/>
    </row>
    <row r="175" spans="1:11" x14ac:dyDescent="0.2">
      <c r="A175" s="169"/>
      <c r="B175" s="172"/>
      <c r="C175" s="104" t="s">
        <v>148</v>
      </c>
      <c r="D175" s="43"/>
      <c r="E175" s="44"/>
      <c r="F175" s="39"/>
      <c r="G175" s="100">
        <f t="shared" si="23"/>
        <v>0</v>
      </c>
      <c r="H175" s="45"/>
      <c r="I175" s="172"/>
    </row>
    <row r="176" spans="1:11" x14ac:dyDescent="0.2">
      <c r="A176" s="169"/>
      <c r="B176" s="172"/>
      <c r="C176" s="104" t="s">
        <v>149</v>
      </c>
      <c r="D176" s="43"/>
      <c r="E176" s="44"/>
      <c r="F176" s="39"/>
      <c r="G176" s="100">
        <f t="shared" si="23"/>
        <v>0</v>
      </c>
      <c r="H176" s="45"/>
      <c r="I176" s="172"/>
    </row>
    <row r="177" spans="1:9" x14ac:dyDescent="0.2">
      <c r="A177" s="169"/>
      <c r="B177" s="172"/>
      <c r="C177" s="45" t="s">
        <v>150</v>
      </c>
      <c r="D177" s="43"/>
      <c r="E177" s="44"/>
      <c r="F177" s="39"/>
      <c r="G177" s="100">
        <f t="shared" si="23"/>
        <v>0</v>
      </c>
      <c r="H177" s="45"/>
      <c r="I177" s="172"/>
    </row>
    <row r="178" spans="1:9" x14ac:dyDescent="0.2">
      <c r="A178" s="170"/>
      <c r="B178" s="173"/>
      <c r="C178" s="45" t="s">
        <v>150</v>
      </c>
      <c r="D178" s="43"/>
      <c r="E178" s="44"/>
      <c r="F178" s="39"/>
      <c r="G178" s="100">
        <f t="shared" si="23"/>
        <v>0</v>
      </c>
      <c r="H178" s="45"/>
      <c r="I178" s="173"/>
    </row>
    <row r="179" spans="1:9" ht="12.75" customHeight="1" x14ac:dyDescent="0.2">
      <c r="A179" s="168" t="s">
        <v>96</v>
      </c>
      <c r="B179" s="171" t="s">
        <v>144</v>
      </c>
      <c r="C179" s="103" t="s">
        <v>145</v>
      </c>
      <c r="D179" s="105"/>
      <c r="E179" s="106"/>
      <c r="F179" s="100"/>
      <c r="G179" s="98">
        <f>SUM(G180:G185)</f>
        <v>0</v>
      </c>
      <c r="H179" s="98">
        <f>ROUND(G179*$D$7,2)</f>
        <v>0</v>
      </c>
      <c r="I179" s="171"/>
    </row>
    <row r="180" spans="1:9" x14ac:dyDescent="0.2">
      <c r="A180" s="169"/>
      <c r="B180" s="172"/>
      <c r="C180" s="104" t="s">
        <v>146</v>
      </c>
      <c r="D180" s="43"/>
      <c r="E180" s="44"/>
      <c r="F180" s="39"/>
      <c r="G180" s="100">
        <f t="shared" ref="G180:G185" si="24">ROUND(E180*F180,2)</f>
        <v>0</v>
      </c>
      <c r="H180" s="45"/>
      <c r="I180" s="172"/>
    </row>
    <row r="181" spans="1:9" x14ac:dyDescent="0.2">
      <c r="A181" s="169"/>
      <c r="B181" s="172"/>
      <c r="C181" s="104" t="s">
        <v>147</v>
      </c>
      <c r="D181" s="43"/>
      <c r="E181" s="44"/>
      <c r="F181" s="39"/>
      <c r="G181" s="100">
        <f t="shared" si="24"/>
        <v>0</v>
      </c>
      <c r="H181" s="45"/>
      <c r="I181" s="172"/>
    </row>
    <row r="182" spans="1:9" x14ac:dyDescent="0.2">
      <c r="A182" s="169"/>
      <c r="B182" s="172"/>
      <c r="C182" s="104" t="s">
        <v>148</v>
      </c>
      <c r="D182" s="43"/>
      <c r="E182" s="44"/>
      <c r="F182" s="39"/>
      <c r="G182" s="100">
        <f t="shared" si="24"/>
        <v>0</v>
      </c>
      <c r="H182" s="45"/>
      <c r="I182" s="172"/>
    </row>
    <row r="183" spans="1:9" x14ac:dyDescent="0.2">
      <c r="A183" s="169"/>
      <c r="B183" s="172"/>
      <c r="C183" s="104" t="s">
        <v>149</v>
      </c>
      <c r="D183" s="43"/>
      <c r="E183" s="44"/>
      <c r="F183" s="39"/>
      <c r="G183" s="100">
        <f t="shared" si="24"/>
        <v>0</v>
      </c>
      <c r="H183" s="45"/>
      <c r="I183" s="172"/>
    </row>
    <row r="184" spans="1:9" x14ac:dyDescent="0.2">
      <c r="A184" s="169"/>
      <c r="B184" s="172"/>
      <c r="C184" s="45" t="s">
        <v>150</v>
      </c>
      <c r="D184" s="43"/>
      <c r="E184" s="44"/>
      <c r="F184" s="39"/>
      <c r="G184" s="100">
        <f t="shared" si="24"/>
        <v>0</v>
      </c>
      <c r="H184" s="45"/>
      <c r="I184" s="172"/>
    </row>
    <row r="185" spans="1:9" x14ac:dyDescent="0.2">
      <c r="A185" s="170"/>
      <c r="B185" s="173"/>
      <c r="C185" s="45" t="s">
        <v>150</v>
      </c>
      <c r="D185" s="43"/>
      <c r="E185" s="44"/>
      <c r="F185" s="39"/>
      <c r="G185" s="100">
        <f t="shared" si="24"/>
        <v>0</v>
      </c>
      <c r="H185" s="45"/>
      <c r="I185" s="173"/>
    </row>
    <row r="186" spans="1:9" ht="12.75" customHeight="1" x14ac:dyDescent="0.2">
      <c r="A186" s="168" t="s">
        <v>97</v>
      </c>
      <c r="B186" s="171" t="s">
        <v>144</v>
      </c>
      <c r="C186" s="103" t="s">
        <v>145</v>
      </c>
      <c r="D186" s="105"/>
      <c r="E186" s="106"/>
      <c r="F186" s="100"/>
      <c r="G186" s="98">
        <f>SUM(G187:G192)</f>
        <v>0</v>
      </c>
      <c r="H186" s="98">
        <f>ROUND(G186*$D$7,2)</f>
        <v>0</v>
      </c>
      <c r="I186" s="171"/>
    </row>
    <row r="187" spans="1:9" ht="12.75" customHeight="1" x14ac:dyDescent="0.2">
      <c r="A187" s="169"/>
      <c r="B187" s="172"/>
      <c r="C187" s="104" t="s">
        <v>146</v>
      </c>
      <c r="D187" s="43"/>
      <c r="E187" s="44"/>
      <c r="F187" s="39"/>
      <c r="G187" s="100">
        <f t="shared" ref="G187:G192" si="25">ROUND(E187*F187,2)</f>
        <v>0</v>
      </c>
      <c r="H187" s="45"/>
      <c r="I187" s="172"/>
    </row>
    <row r="188" spans="1:9" ht="12.75" customHeight="1" x14ac:dyDescent="0.2">
      <c r="A188" s="169"/>
      <c r="B188" s="172"/>
      <c r="C188" s="104" t="s">
        <v>147</v>
      </c>
      <c r="D188" s="43"/>
      <c r="E188" s="44"/>
      <c r="F188" s="39"/>
      <c r="G188" s="100">
        <f t="shared" si="25"/>
        <v>0</v>
      </c>
      <c r="H188" s="45"/>
      <c r="I188" s="172"/>
    </row>
    <row r="189" spans="1:9" ht="12.75" customHeight="1" x14ac:dyDescent="0.2">
      <c r="A189" s="169"/>
      <c r="B189" s="172"/>
      <c r="C189" s="104" t="s">
        <v>148</v>
      </c>
      <c r="D189" s="43"/>
      <c r="E189" s="44"/>
      <c r="F189" s="39"/>
      <c r="G189" s="100">
        <f t="shared" si="25"/>
        <v>0</v>
      </c>
      <c r="H189" s="45"/>
      <c r="I189" s="172"/>
    </row>
    <row r="190" spans="1:9" ht="12.75" customHeight="1" x14ac:dyDescent="0.2">
      <c r="A190" s="169"/>
      <c r="B190" s="172"/>
      <c r="C190" s="104" t="s">
        <v>149</v>
      </c>
      <c r="D190" s="43"/>
      <c r="E190" s="44"/>
      <c r="F190" s="39"/>
      <c r="G190" s="100">
        <f t="shared" si="25"/>
        <v>0</v>
      </c>
      <c r="H190" s="45"/>
      <c r="I190" s="172"/>
    </row>
    <row r="191" spans="1:9" ht="12.75" customHeight="1" x14ac:dyDescent="0.2">
      <c r="A191" s="169"/>
      <c r="B191" s="172"/>
      <c r="C191" s="45" t="s">
        <v>150</v>
      </c>
      <c r="D191" s="43"/>
      <c r="E191" s="44"/>
      <c r="F191" s="39"/>
      <c r="G191" s="100">
        <f t="shared" si="25"/>
        <v>0</v>
      </c>
      <c r="H191" s="45"/>
      <c r="I191" s="172"/>
    </row>
    <row r="192" spans="1:9" ht="12.75" customHeight="1" x14ac:dyDescent="0.2">
      <c r="A192" s="170"/>
      <c r="B192" s="173"/>
      <c r="C192" s="45" t="s">
        <v>150</v>
      </c>
      <c r="D192" s="43"/>
      <c r="E192" s="44"/>
      <c r="F192" s="39"/>
      <c r="G192" s="100">
        <f t="shared" si="25"/>
        <v>0</v>
      </c>
      <c r="H192" s="45"/>
      <c r="I192" s="173"/>
    </row>
    <row r="193" spans="1:9" ht="12.75" customHeight="1" x14ac:dyDescent="0.2">
      <c r="A193" s="168" t="s">
        <v>98</v>
      </c>
      <c r="B193" s="171" t="s">
        <v>144</v>
      </c>
      <c r="C193" s="103" t="s">
        <v>145</v>
      </c>
      <c r="D193" s="105"/>
      <c r="E193" s="106"/>
      <c r="F193" s="100"/>
      <c r="G193" s="98">
        <f>SUM(G194:G199)</f>
        <v>0</v>
      </c>
      <c r="H193" s="98">
        <f>ROUND(G193*$D$7,2)</f>
        <v>0</v>
      </c>
      <c r="I193" s="171"/>
    </row>
    <row r="194" spans="1:9" ht="12.75" customHeight="1" x14ac:dyDescent="0.2">
      <c r="A194" s="169"/>
      <c r="B194" s="172"/>
      <c r="C194" s="104" t="s">
        <v>146</v>
      </c>
      <c r="D194" s="43"/>
      <c r="E194" s="44"/>
      <c r="F194" s="39"/>
      <c r="G194" s="100">
        <f t="shared" ref="G194:G199" si="26">ROUND(E194*F194,2)</f>
        <v>0</v>
      </c>
      <c r="H194" s="45"/>
      <c r="I194" s="172"/>
    </row>
    <row r="195" spans="1:9" ht="12.75" customHeight="1" x14ac:dyDescent="0.2">
      <c r="A195" s="169"/>
      <c r="B195" s="172"/>
      <c r="C195" s="104" t="s">
        <v>147</v>
      </c>
      <c r="D195" s="43"/>
      <c r="E195" s="44"/>
      <c r="F195" s="39"/>
      <c r="G195" s="100">
        <f t="shared" si="26"/>
        <v>0</v>
      </c>
      <c r="H195" s="45"/>
      <c r="I195" s="172"/>
    </row>
    <row r="196" spans="1:9" ht="12.75" customHeight="1" x14ac:dyDescent="0.2">
      <c r="A196" s="169"/>
      <c r="B196" s="172"/>
      <c r="C196" s="104" t="s">
        <v>148</v>
      </c>
      <c r="D196" s="43"/>
      <c r="E196" s="44"/>
      <c r="F196" s="39"/>
      <c r="G196" s="100">
        <f t="shared" si="26"/>
        <v>0</v>
      </c>
      <c r="H196" s="45"/>
      <c r="I196" s="172"/>
    </row>
    <row r="197" spans="1:9" ht="12.75" customHeight="1" x14ac:dyDescent="0.2">
      <c r="A197" s="169"/>
      <c r="B197" s="172"/>
      <c r="C197" s="104" t="s">
        <v>149</v>
      </c>
      <c r="D197" s="43"/>
      <c r="E197" s="44"/>
      <c r="F197" s="39"/>
      <c r="G197" s="100">
        <f t="shared" si="26"/>
        <v>0</v>
      </c>
      <c r="H197" s="45"/>
      <c r="I197" s="172"/>
    </row>
    <row r="198" spans="1:9" ht="12.75" customHeight="1" x14ac:dyDescent="0.2">
      <c r="A198" s="169"/>
      <c r="B198" s="172"/>
      <c r="C198" s="45" t="s">
        <v>150</v>
      </c>
      <c r="D198" s="43"/>
      <c r="E198" s="44"/>
      <c r="F198" s="39"/>
      <c r="G198" s="100">
        <f t="shared" si="26"/>
        <v>0</v>
      </c>
      <c r="H198" s="45"/>
      <c r="I198" s="172"/>
    </row>
    <row r="199" spans="1:9" ht="12.75" customHeight="1" x14ac:dyDescent="0.2">
      <c r="A199" s="170"/>
      <c r="B199" s="173"/>
      <c r="C199" s="45" t="s">
        <v>150</v>
      </c>
      <c r="D199" s="43"/>
      <c r="E199" s="44"/>
      <c r="F199" s="39"/>
      <c r="G199" s="100">
        <f t="shared" si="26"/>
        <v>0</v>
      </c>
      <c r="H199" s="45"/>
      <c r="I199" s="173"/>
    </row>
    <row r="200" spans="1:9" ht="12.75" customHeight="1" x14ac:dyDescent="0.2">
      <c r="A200" s="168" t="s">
        <v>200</v>
      </c>
      <c r="B200" s="171" t="s">
        <v>144</v>
      </c>
      <c r="C200" s="103" t="s">
        <v>145</v>
      </c>
      <c r="D200" s="105"/>
      <c r="E200" s="106"/>
      <c r="F200" s="100"/>
      <c r="G200" s="98">
        <f>SUM(G201:G206)</f>
        <v>0</v>
      </c>
      <c r="H200" s="98">
        <f>ROUND(G200*$D$7,2)</f>
        <v>0</v>
      </c>
      <c r="I200" s="171"/>
    </row>
    <row r="201" spans="1:9" ht="12.75" customHeight="1" x14ac:dyDescent="0.2">
      <c r="A201" s="169"/>
      <c r="B201" s="172"/>
      <c r="C201" s="104" t="s">
        <v>146</v>
      </c>
      <c r="D201" s="43"/>
      <c r="E201" s="44"/>
      <c r="F201" s="39"/>
      <c r="G201" s="100">
        <f t="shared" ref="G201:G206" si="27">ROUND(E201*F201,2)</f>
        <v>0</v>
      </c>
      <c r="H201" s="45"/>
      <c r="I201" s="172"/>
    </row>
    <row r="202" spans="1:9" ht="12.75" customHeight="1" x14ac:dyDescent="0.2">
      <c r="A202" s="169"/>
      <c r="B202" s="172"/>
      <c r="C202" s="104" t="s">
        <v>147</v>
      </c>
      <c r="D202" s="43"/>
      <c r="E202" s="44"/>
      <c r="F202" s="39"/>
      <c r="G202" s="100">
        <f t="shared" si="27"/>
        <v>0</v>
      </c>
      <c r="H202" s="45"/>
      <c r="I202" s="172"/>
    </row>
    <row r="203" spans="1:9" ht="12.75" customHeight="1" x14ac:dyDescent="0.2">
      <c r="A203" s="169"/>
      <c r="B203" s="172"/>
      <c r="C203" s="104" t="s">
        <v>148</v>
      </c>
      <c r="D203" s="43"/>
      <c r="E203" s="44"/>
      <c r="F203" s="39"/>
      <c r="G203" s="100">
        <f t="shared" si="27"/>
        <v>0</v>
      </c>
      <c r="H203" s="45"/>
      <c r="I203" s="172"/>
    </row>
    <row r="204" spans="1:9" ht="12.75" customHeight="1" x14ac:dyDescent="0.2">
      <c r="A204" s="169"/>
      <c r="B204" s="172"/>
      <c r="C204" s="104" t="s">
        <v>149</v>
      </c>
      <c r="D204" s="43"/>
      <c r="E204" s="44"/>
      <c r="F204" s="39"/>
      <c r="G204" s="100">
        <f t="shared" si="27"/>
        <v>0</v>
      </c>
      <c r="H204" s="45"/>
      <c r="I204" s="172"/>
    </row>
    <row r="205" spans="1:9" ht="12.75" customHeight="1" x14ac:dyDescent="0.2">
      <c r="A205" s="169"/>
      <c r="B205" s="172"/>
      <c r="C205" s="45" t="s">
        <v>150</v>
      </c>
      <c r="D205" s="43"/>
      <c r="E205" s="44"/>
      <c r="F205" s="39"/>
      <c r="G205" s="100">
        <f t="shared" si="27"/>
        <v>0</v>
      </c>
      <c r="H205" s="45"/>
      <c r="I205" s="172"/>
    </row>
    <row r="206" spans="1:9" ht="12.75" customHeight="1" x14ac:dyDescent="0.2">
      <c r="A206" s="170"/>
      <c r="B206" s="173"/>
      <c r="C206" s="45" t="s">
        <v>150</v>
      </c>
      <c r="D206" s="43"/>
      <c r="E206" s="44"/>
      <c r="F206" s="39"/>
      <c r="G206" s="100">
        <f t="shared" si="27"/>
        <v>0</v>
      </c>
      <c r="H206" s="45"/>
      <c r="I206" s="173"/>
    </row>
    <row r="207" spans="1:9" ht="12.75" customHeight="1" x14ac:dyDescent="0.2">
      <c r="A207" s="168" t="s">
        <v>201</v>
      </c>
      <c r="B207" s="171" t="s">
        <v>144</v>
      </c>
      <c r="C207" s="103" t="s">
        <v>145</v>
      </c>
      <c r="D207" s="105"/>
      <c r="E207" s="106"/>
      <c r="F207" s="100"/>
      <c r="G207" s="98">
        <f>SUM(G208:G213)</f>
        <v>0</v>
      </c>
      <c r="H207" s="98">
        <f>ROUND(G207*$D$7,2)</f>
        <v>0</v>
      </c>
      <c r="I207" s="171"/>
    </row>
    <row r="208" spans="1:9" ht="12.75" customHeight="1" x14ac:dyDescent="0.2">
      <c r="A208" s="169"/>
      <c r="B208" s="172"/>
      <c r="C208" s="104" t="s">
        <v>146</v>
      </c>
      <c r="D208" s="43"/>
      <c r="E208" s="44"/>
      <c r="F208" s="39"/>
      <c r="G208" s="100">
        <f t="shared" ref="G208:G213" si="28">ROUND(E208*F208,2)</f>
        <v>0</v>
      </c>
      <c r="H208" s="45"/>
      <c r="I208" s="172"/>
    </row>
    <row r="209" spans="1:9" ht="12.75" customHeight="1" x14ac:dyDescent="0.2">
      <c r="A209" s="169"/>
      <c r="B209" s="172"/>
      <c r="C209" s="104" t="s">
        <v>147</v>
      </c>
      <c r="D209" s="43"/>
      <c r="E209" s="44"/>
      <c r="F209" s="39"/>
      <c r="G209" s="100">
        <f t="shared" si="28"/>
        <v>0</v>
      </c>
      <c r="H209" s="45"/>
      <c r="I209" s="172"/>
    </row>
    <row r="210" spans="1:9" ht="12.75" customHeight="1" x14ac:dyDescent="0.2">
      <c r="A210" s="169"/>
      <c r="B210" s="172"/>
      <c r="C210" s="104" t="s">
        <v>148</v>
      </c>
      <c r="D210" s="43"/>
      <c r="E210" s="44"/>
      <c r="F210" s="39"/>
      <c r="G210" s="100">
        <f t="shared" si="28"/>
        <v>0</v>
      </c>
      <c r="H210" s="45"/>
      <c r="I210" s="172"/>
    </row>
    <row r="211" spans="1:9" ht="12.75" customHeight="1" x14ac:dyDescent="0.2">
      <c r="A211" s="169"/>
      <c r="B211" s="172"/>
      <c r="C211" s="104" t="s">
        <v>149</v>
      </c>
      <c r="D211" s="43"/>
      <c r="E211" s="44"/>
      <c r="F211" s="39"/>
      <c r="G211" s="100">
        <f t="shared" si="28"/>
        <v>0</v>
      </c>
      <c r="H211" s="45"/>
      <c r="I211" s="172"/>
    </row>
    <row r="212" spans="1:9" ht="12.75" customHeight="1" x14ac:dyDescent="0.2">
      <c r="A212" s="169"/>
      <c r="B212" s="172"/>
      <c r="C212" s="45" t="s">
        <v>150</v>
      </c>
      <c r="D212" s="43"/>
      <c r="E212" s="44"/>
      <c r="F212" s="39"/>
      <c r="G212" s="100">
        <f t="shared" si="28"/>
        <v>0</v>
      </c>
      <c r="H212" s="45"/>
      <c r="I212" s="172"/>
    </row>
    <row r="213" spans="1:9" ht="12.75" customHeight="1" x14ac:dyDescent="0.2">
      <c r="A213" s="170"/>
      <c r="B213" s="173"/>
      <c r="C213" s="45" t="s">
        <v>150</v>
      </c>
      <c r="D213" s="43"/>
      <c r="E213" s="44"/>
      <c r="F213" s="39"/>
      <c r="G213" s="100">
        <f t="shared" si="28"/>
        <v>0</v>
      </c>
      <c r="H213" s="45"/>
      <c r="I213" s="173"/>
    </row>
    <row r="214" spans="1:9" ht="12.75" customHeight="1" x14ac:dyDescent="0.2">
      <c r="A214" s="168" t="s">
        <v>202</v>
      </c>
      <c r="B214" s="171" t="s">
        <v>144</v>
      </c>
      <c r="C214" s="103" t="s">
        <v>145</v>
      </c>
      <c r="D214" s="105"/>
      <c r="E214" s="106"/>
      <c r="F214" s="100"/>
      <c r="G214" s="98">
        <f>SUM(G215:G220)</f>
        <v>0</v>
      </c>
      <c r="H214" s="98">
        <f>ROUND(G214*$D$7,2)</f>
        <v>0</v>
      </c>
      <c r="I214" s="171"/>
    </row>
    <row r="215" spans="1:9" ht="12.75" customHeight="1" x14ac:dyDescent="0.2">
      <c r="A215" s="169"/>
      <c r="B215" s="172"/>
      <c r="C215" s="104" t="s">
        <v>146</v>
      </c>
      <c r="D215" s="43"/>
      <c r="E215" s="44"/>
      <c r="F215" s="39"/>
      <c r="G215" s="100">
        <f t="shared" ref="G215:G220" si="29">ROUND(E215*F215,2)</f>
        <v>0</v>
      </c>
      <c r="H215" s="45"/>
      <c r="I215" s="172"/>
    </row>
    <row r="216" spans="1:9" ht="12.75" customHeight="1" x14ac:dyDescent="0.2">
      <c r="A216" s="169"/>
      <c r="B216" s="172"/>
      <c r="C216" s="104" t="s">
        <v>147</v>
      </c>
      <c r="D216" s="43"/>
      <c r="E216" s="44"/>
      <c r="F216" s="39"/>
      <c r="G216" s="100">
        <f t="shared" si="29"/>
        <v>0</v>
      </c>
      <c r="H216" s="45"/>
      <c r="I216" s="172"/>
    </row>
    <row r="217" spans="1:9" ht="12.75" customHeight="1" x14ac:dyDescent="0.2">
      <c r="A217" s="169"/>
      <c r="B217" s="172"/>
      <c r="C217" s="104" t="s">
        <v>148</v>
      </c>
      <c r="D217" s="43"/>
      <c r="E217" s="44"/>
      <c r="F217" s="39"/>
      <c r="G217" s="100">
        <f t="shared" si="29"/>
        <v>0</v>
      </c>
      <c r="H217" s="45"/>
      <c r="I217" s="172"/>
    </row>
    <row r="218" spans="1:9" ht="12.75" customHeight="1" x14ac:dyDescent="0.2">
      <c r="A218" s="169"/>
      <c r="B218" s="172"/>
      <c r="C218" s="104" t="s">
        <v>149</v>
      </c>
      <c r="D218" s="43"/>
      <c r="E218" s="44"/>
      <c r="F218" s="39"/>
      <c r="G218" s="100">
        <f t="shared" si="29"/>
        <v>0</v>
      </c>
      <c r="H218" s="45"/>
      <c r="I218" s="172"/>
    </row>
    <row r="219" spans="1:9" ht="12.75" customHeight="1" x14ac:dyDescent="0.2">
      <c r="A219" s="169"/>
      <c r="B219" s="172"/>
      <c r="C219" s="45" t="s">
        <v>150</v>
      </c>
      <c r="D219" s="43"/>
      <c r="E219" s="44"/>
      <c r="F219" s="39"/>
      <c r="G219" s="100">
        <f t="shared" si="29"/>
        <v>0</v>
      </c>
      <c r="H219" s="45"/>
      <c r="I219" s="172"/>
    </row>
    <row r="220" spans="1:9" ht="12.75" customHeight="1" x14ac:dyDescent="0.2">
      <c r="A220" s="170"/>
      <c r="B220" s="173"/>
      <c r="C220" s="45" t="s">
        <v>150</v>
      </c>
      <c r="D220" s="43"/>
      <c r="E220" s="44"/>
      <c r="F220" s="39"/>
      <c r="G220" s="100">
        <f t="shared" si="29"/>
        <v>0</v>
      </c>
      <c r="H220" s="45"/>
      <c r="I220" s="173"/>
    </row>
    <row r="221" spans="1:9" ht="12.75" customHeight="1" x14ac:dyDescent="0.2">
      <c r="A221" s="168" t="s">
        <v>203</v>
      </c>
      <c r="B221" s="171" t="s">
        <v>144</v>
      </c>
      <c r="C221" s="103" t="s">
        <v>145</v>
      </c>
      <c r="D221" s="105"/>
      <c r="E221" s="106"/>
      <c r="F221" s="100"/>
      <c r="G221" s="98">
        <f>SUM(G222:G227)</f>
        <v>0</v>
      </c>
      <c r="H221" s="98">
        <f>ROUND(G221*$D$7,2)</f>
        <v>0</v>
      </c>
      <c r="I221" s="171"/>
    </row>
    <row r="222" spans="1:9" ht="12.75" customHeight="1" x14ac:dyDescent="0.2">
      <c r="A222" s="169"/>
      <c r="B222" s="172"/>
      <c r="C222" s="104" t="s">
        <v>146</v>
      </c>
      <c r="D222" s="43"/>
      <c r="E222" s="44"/>
      <c r="F222" s="39"/>
      <c r="G222" s="100">
        <f t="shared" ref="G222:G227" si="30">ROUND(E222*F222,2)</f>
        <v>0</v>
      </c>
      <c r="H222" s="45"/>
      <c r="I222" s="172"/>
    </row>
    <row r="223" spans="1:9" ht="12.75" customHeight="1" x14ac:dyDescent="0.2">
      <c r="A223" s="169"/>
      <c r="B223" s="172"/>
      <c r="C223" s="104" t="s">
        <v>147</v>
      </c>
      <c r="D223" s="43"/>
      <c r="E223" s="44"/>
      <c r="F223" s="39"/>
      <c r="G223" s="100">
        <f t="shared" si="30"/>
        <v>0</v>
      </c>
      <c r="H223" s="45"/>
      <c r="I223" s="172"/>
    </row>
    <row r="224" spans="1:9" ht="12.75" customHeight="1" x14ac:dyDescent="0.2">
      <c r="A224" s="169"/>
      <c r="B224" s="172"/>
      <c r="C224" s="104" t="s">
        <v>148</v>
      </c>
      <c r="D224" s="43"/>
      <c r="E224" s="44"/>
      <c r="F224" s="39"/>
      <c r="G224" s="100">
        <f t="shared" si="30"/>
        <v>0</v>
      </c>
      <c r="H224" s="45"/>
      <c r="I224" s="172"/>
    </row>
    <row r="225" spans="1:12" ht="12.75" customHeight="1" x14ac:dyDescent="0.2">
      <c r="A225" s="169"/>
      <c r="B225" s="172"/>
      <c r="C225" s="104" t="s">
        <v>149</v>
      </c>
      <c r="D225" s="43"/>
      <c r="E225" s="44"/>
      <c r="F225" s="39"/>
      <c r="G225" s="100">
        <f t="shared" si="30"/>
        <v>0</v>
      </c>
      <c r="H225" s="45"/>
      <c r="I225" s="172"/>
    </row>
    <row r="226" spans="1:12" ht="12.75" customHeight="1" x14ac:dyDescent="0.2">
      <c r="A226" s="169"/>
      <c r="B226" s="172"/>
      <c r="C226" s="45" t="s">
        <v>150</v>
      </c>
      <c r="D226" s="43"/>
      <c r="E226" s="44"/>
      <c r="F226" s="39"/>
      <c r="G226" s="100">
        <f t="shared" si="30"/>
        <v>0</v>
      </c>
      <c r="H226" s="45"/>
      <c r="I226" s="172"/>
    </row>
    <row r="227" spans="1:12" ht="12.75" customHeight="1" x14ac:dyDescent="0.2">
      <c r="A227" s="170"/>
      <c r="B227" s="173"/>
      <c r="C227" s="45" t="s">
        <v>150</v>
      </c>
      <c r="D227" s="43"/>
      <c r="E227" s="44"/>
      <c r="F227" s="39"/>
      <c r="G227" s="100">
        <f t="shared" si="30"/>
        <v>0</v>
      </c>
      <c r="H227" s="45"/>
      <c r="I227" s="173"/>
    </row>
    <row r="228" spans="1:12" ht="12.75" customHeight="1" x14ac:dyDescent="0.2">
      <c r="A228" s="168" t="s">
        <v>204</v>
      </c>
      <c r="B228" s="171" t="s">
        <v>144</v>
      </c>
      <c r="C228" s="103" t="s">
        <v>145</v>
      </c>
      <c r="D228" s="105"/>
      <c r="E228" s="106"/>
      <c r="F228" s="100"/>
      <c r="G228" s="98">
        <f>SUM(G229:G234)</f>
        <v>0</v>
      </c>
      <c r="H228" s="98">
        <f>ROUND(G228*$D$7,2)</f>
        <v>0</v>
      </c>
      <c r="I228" s="171"/>
    </row>
    <row r="229" spans="1:12" ht="12.75" customHeight="1" x14ac:dyDescent="0.2">
      <c r="A229" s="169"/>
      <c r="B229" s="172"/>
      <c r="C229" s="104" t="s">
        <v>146</v>
      </c>
      <c r="D229" s="43"/>
      <c r="E229" s="44"/>
      <c r="F229" s="39"/>
      <c r="G229" s="100">
        <f t="shared" ref="G229:G234" si="31">ROUND(E229*F229,2)</f>
        <v>0</v>
      </c>
      <c r="H229" s="45"/>
      <c r="I229" s="172"/>
    </row>
    <row r="230" spans="1:12" ht="12.75" customHeight="1" x14ac:dyDescent="0.2">
      <c r="A230" s="169"/>
      <c r="B230" s="172"/>
      <c r="C230" s="104" t="s">
        <v>147</v>
      </c>
      <c r="D230" s="43"/>
      <c r="E230" s="44"/>
      <c r="F230" s="39"/>
      <c r="G230" s="100">
        <f t="shared" si="31"/>
        <v>0</v>
      </c>
      <c r="H230" s="45"/>
      <c r="I230" s="172"/>
    </row>
    <row r="231" spans="1:12" ht="12.75" customHeight="1" x14ac:dyDescent="0.2">
      <c r="A231" s="169"/>
      <c r="B231" s="172"/>
      <c r="C231" s="104" t="s">
        <v>148</v>
      </c>
      <c r="D231" s="43"/>
      <c r="E231" s="44"/>
      <c r="F231" s="39"/>
      <c r="G231" s="100">
        <f t="shared" si="31"/>
        <v>0</v>
      </c>
      <c r="H231" s="45"/>
      <c r="I231" s="172"/>
    </row>
    <row r="232" spans="1:12" x14ac:dyDescent="0.2">
      <c r="A232" s="169"/>
      <c r="B232" s="172"/>
      <c r="C232" s="104" t="s">
        <v>149</v>
      </c>
      <c r="D232" s="43"/>
      <c r="E232" s="44"/>
      <c r="F232" s="39"/>
      <c r="G232" s="100">
        <f t="shared" si="31"/>
        <v>0</v>
      </c>
      <c r="H232" s="45"/>
      <c r="I232" s="172"/>
    </row>
    <row r="233" spans="1:12" x14ac:dyDescent="0.2">
      <c r="A233" s="169"/>
      <c r="B233" s="172"/>
      <c r="C233" s="45" t="s">
        <v>150</v>
      </c>
      <c r="D233" s="43"/>
      <c r="E233" s="44"/>
      <c r="F233" s="39"/>
      <c r="G233" s="100">
        <f t="shared" si="31"/>
        <v>0</v>
      </c>
      <c r="H233" s="45"/>
      <c r="I233" s="172"/>
    </row>
    <row r="234" spans="1:12" x14ac:dyDescent="0.2">
      <c r="A234" s="170"/>
      <c r="B234" s="173"/>
      <c r="C234" s="45" t="s">
        <v>150</v>
      </c>
      <c r="D234" s="43"/>
      <c r="E234" s="44"/>
      <c r="F234" s="39"/>
      <c r="G234" s="100">
        <f t="shared" si="31"/>
        <v>0</v>
      </c>
      <c r="H234" s="45"/>
      <c r="I234" s="173"/>
    </row>
    <row r="235" spans="1:12" ht="26.25" customHeight="1" x14ac:dyDescent="0.2">
      <c r="A235" s="34" t="s">
        <v>99</v>
      </c>
      <c r="B235" s="137" t="s">
        <v>81</v>
      </c>
      <c r="C235" s="137"/>
      <c r="D235" s="137"/>
      <c r="E235" s="137"/>
      <c r="F235" s="137"/>
      <c r="G235" s="97">
        <f>SUM(G236:G252)</f>
        <v>0</v>
      </c>
      <c r="H235" s="97">
        <f>SUM(H236:H252)</f>
        <v>0</v>
      </c>
      <c r="I235" s="41"/>
      <c r="J235" s="28"/>
      <c r="K235" s="37" t="s">
        <v>143</v>
      </c>
      <c r="L235" s="37" t="s">
        <v>138</v>
      </c>
    </row>
    <row r="236" spans="1:12" x14ac:dyDescent="0.2">
      <c r="A236" s="29" t="s">
        <v>100</v>
      </c>
      <c r="B236" s="135" t="s">
        <v>72</v>
      </c>
      <c r="C236" s="135"/>
      <c r="D236" s="102" t="s">
        <v>120</v>
      </c>
      <c r="E236" s="46"/>
      <c r="F236" s="96">
        <f>K236*L236</f>
        <v>0</v>
      </c>
      <c r="G236" s="96">
        <f t="shared" si="0"/>
        <v>0</v>
      </c>
      <c r="H236" s="96">
        <f>ROUND(G236*$D$7,2)</f>
        <v>0</v>
      </c>
      <c r="I236" s="33"/>
      <c r="J236" s="28"/>
      <c r="K236" s="39"/>
      <c r="L236" s="39"/>
    </row>
    <row r="237" spans="1:12" x14ac:dyDescent="0.2">
      <c r="A237" s="29" t="s">
        <v>101</v>
      </c>
      <c r="B237" s="135" t="s">
        <v>72</v>
      </c>
      <c r="C237" s="135"/>
      <c r="D237" s="102" t="s">
        <v>120</v>
      </c>
      <c r="E237" s="46"/>
      <c r="F237" s="96">
        <f t="shared" ref="F237:F252" si="32">K237*L237</f>
        <v>0</v>
      </c>
      <c r="G237" s="96">
        <f t="shared" si="0"/>
        <v>0</v>
      </c>
      <c r="H237" s="96">
        <f t="shared" ref="H237:H252" si="33">ROUND(G237*$D$7,2)</f>
        <v>0</v>
      </c>
      <c r="I237" s="33"/>
      <c r="J237" s="28"/>
      <c r="K237" s="39"/>
      <c r="L237" s="39"/>
    </row>
    <row r="238" spans="1:12" x14ac:dyDescent="0.2">
      <c r="A238" s="29" t="s">
        <v>102</v>
      </c>
      <c r="B238" s="135" t="s">
        <v>72</v>
      </c>
      <c r="C238" s="135"/>
      <c r="D238" s="102" t="s">
        <v>120</v>
      </c>
      <c r="E238" s="46"/>
      <c r="F238" s="96">
        <f t="shared" si="32"/>
        <v>0</v>
      </c>
      <c r="G238" s="96">
        <f t="shared" si="0"/>
        <v>0</v>
      </c>
      <c r="H238" s="96">
        <f t="shared" si="33"/>
        <v>0</v>
      </c>
      <c r="I238" s="33"/>
      <c r="J238" s="28"/>
      <c r="K238" s="39"/>
      <c r="L238" s="39"/>
    </row>
    <row r="239" spans="1:12" x14ac:dyDescent="0.2">
      <c r="A239" s="29" t="s">
        <v>103</v>
      </c>
      <c r="B239" s="135" t="s">
        <v>72</v>
      </c>
      <c r="C239" s="135"/>
      <c r="D239" s="102" t="s">
        <v>120</v>
      </c>
      <c r="E239" s="46"/>
      <c r="F239" s="96">
        <f t="shared" si="32"/>
        <v>0</v>
      </c>
      <c r="G239" s="96">
        <f t="shared" si="0"/>
        <v>0</v>
      </c>
      <c r="H239" s="96">
        <f t="shared" si="33"/>
        <v>0</v>
      </c>
      <c r="I239" s="33"/>
      <c r="J239" s="28"/>
      <c r="K239" s="39"/>
      <c r="L239" s="39"/>
    </row>
    <row r="240" spans="1:12" x14ac:dyDescent="0.2">
      <c r="A240" s="29" t="s">
        <v>104</v>
      </c>
      <c r="B240" s="135" t="s">
        <v>72</v>
      </c>
      <c r="C240" s="135"/>
      <c r="D240" s="102" t="s">
        <v>120</v>
      </c>
      <c r="E240" s="46"/>
      <c r="F240" s="96">
        <f t="shared" si="32"/>
        <v>0</v>
      </c>
      <c r="G240" s="96">
        <f t="shared" si="0"/>
        <v>0</v>
      </c>
      <c r="H240" s="96">
        <f t="shared" si="33"/>
        <v>0</v>
      </c>
      <c r="I240" s="33"/>
      <c r="J240" s="28"/>
      <c r="K240" s="39"/>
      <c r="L240" s="39"/>
    </row>
    <row r="241" spans="1:12" x14ac:dyDescent="0.2">
      <c r="A241" s="29" t="s">
        <v>251</v>
      </c>
      <c r="B241" s="135" t="s">
        <v>72</v>
      </c>
      <c r="C241" s="135"/>
      <c r="D241" s="102" t="s">
        <v>120</v>
      </c>
      <c r="E241" s="46"/>
      <c r="F241" s="96">
        <f t="shared" si="32"/>
        <v>0</v>
      </c>
      <c r="G241" s="96">
        <f t="shared" si="0"/>
        <v>0</v>
      </c>
      <c r="H241" s="96">
        <f t="shared" si="33"/>
        <v>0</v>
      </c>
      <c r="I241" s="33"/>
      <c r="J241" s="28"/>
      <c r="K241" s="39"/>
      <c r="L241" s="39"/>
    </row>
    <row r="242" spans="1:12" x14ac:dyDescent="0.2">
      <c r="A242" s="29" t="s">
        <v>252</v>
      </c>
      <c r="B242" s="135" t="s">
        <v>72</v>
      </c>
      <c r="C242" s="135"/>
      <c r="D242" s="102" t="s">
        <v>120</v>
      </c>
      <c r="E242" s="46"/>
      <c r="F242" s="96">
        <f t="shared" si="32"/>
        <v>0</v>
      </c>
      <c r="G242" s="96">
        <f t="shared" si="0"/>
        <v>0</v>
      </c>
      <c r="H242" s="96">
        <f t="shared" si="33"/>
        <v>0</v>
      </c>
      <c r="I242" s="33"/>
      <c r="J242" s="28"/>
      <c r="K242" s="39"/>
      <c r="L242" s="39"/>
    </row>
    <row r="243" spans="1:12" x14ac:dyDescent="0.2">
      <c r="A243" s="29" t="s">
        <v>253</v>
      </c>
      <c r="B243" s="135" t="s">
        <v>72</v>
      </c>
      <c r="C243" s="135"/>
      <c r="D243" s="102" t="s">
        <v>120</v>
      </c>
      <c r="E243" s="46"/>
      <c r="F243" s="96">
        <f t="shared" si="32"/>
        <v>0</v>
      </c>
      <c r="G243" s="96">
        <f t="shared" si="0"/>
        <v>0</v>
      </c>
      <c r="H243" s="96">
        <f t="shared" si="33"/>
        <v>0</v>
      </c>
      <c r="I243" s="33"/>
      <c r="J243" s="28"/>
      <c r="K243" s="39"/>
      <c r="L243" s="39"/>
    </row>
    <row r="244" spans="1:12" x14ac:dyDescent="0.2">
      <c r="A244" s="29" t="s">
        <v>254</v>
      </c>
      <c r="B244" s="135" t="s">
        <v>72</v>
      </c>
      <c r="C244" s="135"/>
      <c r="D244" s="102" t="s">
        <v>120</v>
      </c>
      <c r="E244" s="46"/>
      <c r="F244" s="96">
        <f t="shared" si="32"/>
        <v>0</v>
      </c>
      <c r="G244" s="96">
        <f t="shared" si="0"/>
        <v>0</v>
      </c>
      <c r="H244" s="96">
        <f t="shared" si="33"/>
        <v>0</v>
      </c>
      <c r="I244" s="33"/>
      <c r="J244" s="28"/>
      <c r="K244" s="39"/>
      <c r="L244" s="39"/>
    </row>
    <row r="245" spans="1:12" x14ac:dyDescent="0.2">
      <c r="A245" s="29" t="s">
        <v>255</v>
      </c>
      <c r="B245" s="135" t="s">
        <v>72</v>
      </c>
      <c r="C245" s="135"/>
      <c r="D245" s="102" t="s">
        <v>120</v>
      </c>
      <c r="E245" s="46"/>
      <c r="F245" s="96">
        <f t="shared" si="32"/>
        <v>0</v>
      </c>
      <c r="G245" s="96">
        <f t="shared" si="0"/>
        <v>0</v>
      </c>
      <c r="H245" s="96">
        <f t="shared" si="33"/>
        <v>0</v>
      </c>
      <c r="I245" s="33"/>
      <c r="J245" s="28"/>
      <c r="K245" s="39"/>
      <c r="L245" s="39"/>
    </row>
    <row r="246" spans="1:12" x14ac:dyDescent="0.2">
      <c r="A246" s="29" t="s">
        <v>256</v>
      </c>
      <c r="B246" s="135" t="s">
        <v>72</v>
      </c>
      <c r="C246" s="135"/>
      <c r="D246" s="102" t="s">
        <v>120</v>
      </c>
      <c r="E246" s="46"/>
      <c r="F246" s="96">
        <f t="shared" si="32"/>
        <v>0</v>
      </c>
      <c r="G246" s="96">
        <f t="shared" si="0"/>
        <v>0</v>
      </c>
      <c r="H246" s="96">
        <f t="shared" si="33"/>
        <v>0</v>
      </c>
      <c r="I246" s="33"/>
      <c r="J246" s="28"/>
      <c r="K246" s="39"/>
      <c r="L246" s="39"/>
    </row>
    <row r="247" spans="1:12" x14ac:dyDescent="0.2">
      <c r="A247" s="29" t="s">
        <v>257</v>
      </c>
      <c r="B247" s="135" t="s">
        <v>72</v>
      </c>
      <c r="C247" s="135"/>
      <c r="D247" s="102" t="s">
        <v>120</v>
      </c>
      <c r="E247" s="46"/>
      <c r="F247" s="96">
        <f t="shared" si="32"/>
        <v>0</v>
      </c>
      <c r="G247" s="96">
        <f t="shared" si="0"/>
        <v>0</v>
      </c>
      <c r="H247" s="96">
        <f t="shared" si="33"/>
        <v>0</v>
      </c>
      <c r="I247" s="33"/>
      <c r="J247" s="28"/>
      <c r="K247" s="39"/>
      <c r="L247" s="39"/>
    </row>
    <row r="248" spans="1:12" x14ac:dyDescent="0.2">
      <c r="A248" s="29" t="s">
        <v>258</v>
      </c>
      <c r="B248" s="135" t="s">
        <v>72</v>
      </c>
      <c r="C248" s="135"/>
      <c r="D248" s="102" t="s">
        <v>120</v>
      </c>
      <c r="E248" s="46"/>
      <c r="F248" s="96">
        <f t="shared" si="32"/>
        <v>0</v>
      </c>
      <c r="G248" s="96">
        <f t="shared" si="0"/>
        <v>0</v>
      </c>
      <c r="H248" s="96">
        <f t="shared" si="33"/>
        <v>0</v>
      </c>
      <c r="I248" s="33"/>
      <c r="J248" s="28"/>
      <c r="K248" s="39"/>
      <c r="L248" s="39"/>
    </row>
    <row r="249" spans="1:12" x14ac:dyDescent="0.2">
      <c r="A249" s="29" t="s">
        <v>259</v>
      </c>
      <c r="B249" s="135" t="s">
        <v>72</v>
      </c>
      <c r="C249" s="135"/>
      <c r="D249" s="102" t="s">
        <v>120</v>
      </c>
      <c r="E249" s="46"/>
      <c r="F249" s="96">
        <f t="shared" si="32"/>
        <v>0</v>
      </c>
      <c r="G249" s="96">
        <f t="shared" si="0"/>
        <v>0</v>
      </c>
      <c r="H249" s="96">
        <f t="shared" si="33"/>
        <v>0</v>
      </c>
      <c r="I249" s="33"/>
      <c r="J249" s="28"/>
      <c r="K249" s="39"/>
      <c r="L249" s="39"/>
    </row>
    <row r="250" spans="1:12" x14ac:dyDescent="0.2">
      <c r="A250" s="29" t="s">
        <v>260</v>
      </c>
      <c r="B250" s="135" t="s">
        <v>72</v>
      </c>
      <c r="C250" s="135"/>
      <c r="D250" s="102" t="s">
        <v>120</v>
      </c>
      <c r="E250" s="46"/>
      <c r="F250" s="96">
        <f t="shared" si="32"/>
        <v>0</v>
      </c>
      <c r="G250" s="96">
        <f t="shared" si="0"/>
        <v>0</v>
      </c>
      <c r="H250" s="96">
        <f t="shared" si="33"/>
        <v>0</v>
      </c>
      <c r="I250" s="33"/>
      <c r="J250" s="28"/>
      <c r="K250" s="39"/>
      <c r="L250" s="39"/>
    </row>
    <row r="251" spans="1:12" x14ac:dyDescent="0.2">
      <c r="A251" s="29" t="s">
        <v>261</v>
      </c>
      <c r="B251" s="135" t="s">
        <v>72</v>
      </c>
      <c r="C251" s="135"/>
      <c r="D251" s="102" t="s">
        <v>120</v>
      </c>
      <c r="E251" s="46"/>
      <c r="F251" s="96">
        <f t="shared" si="32"/>
        <v>0</v>
      </c>
      <c r="G251" s="96">
        <f t="shared" si="0"/>
        <v>0</v>
      </c>
      <c r="H251" s="96">
        <f t="shared" si="33"/>
        <v>0</v>
      </c>
      <c r="I251" s="33"/>
      <c r="J251" s="28"/>
      <c r="K251" s="39"/>
      <c r="L251" s="39"/>
    </row>
    <row r="252" spans="1:12" x14ac:dyDescent="0.2">
      <c r="A252" s="29" t="s">
        <v>262</v>
      </c>
      <c r="B252" s="135" t="s">
        <v>72</v>
      </c>
      <c r="C252" s="135"/>
      <c r="D252" s="102" t="s">
        <v>120</v>
      </c>
      <c r="E252" s="46"/>
      <c r="F252" s="96">
        <f t="shared" si="32"/>
        <v>0</v>
      </c>
      <c r="G252" s="96">
        <f t="shared" si="0"/>
        <v>0</v>
      </c>
      <c r="H252" s="96">
        <f t="shared" si="33"/>
        <v>0</v>
      </c>
      <c r="I252" s="33"/>
      <c r="J252" s="28"/>
      <c r="K252" s="39"/>
      <c r="L252" s="39"/>
    </row>
    <row r="253" spans="1:12" ht="26.25" customHeight="1" x14ac:dyDescent="0.2">
      <c r="A253" s="34" t="s">
        <v>248</v>
      </c>
      <c r="B253" s="137" t="s">
        <v>105</v>
      </c>
      <c r="C253" s="137"/>
      <c r="D253" s="137"/>
      <c r="E253" s="137"/>
      <c r="F253" s="137"/>
      <c r="G253" s="97">
        <f>SUM(G254:G258)</f>
        <v>0</v>
      </c>
      <c r="H253" s="97">
        <f>SUM(H254:H258)</f>
        <v>0</v>
      </c>
      <c r="I253" s="41"/>
      <c r="J253" s="28"/>
      <c r="K253" s="37" t="s">
        <v>143</v>
      </c>
      <c r="L253" s="37" t="s">
        <v>138</v>
      </c>
    </row>
    <row r="254" spans="1:12" x14ac:dyDescent="0.2">
      <c r="A254" s="29" t="s">
        <v>263</v>
      </c>
      <c r="B254" s="135" t="s">
        <v>106</v>
      </c>
      <c r="C254" s="135"/>
      <c r="D254" s="102" t="s">
        <v>120</v>
      </c>
      <c r="E254" s="46"/>
      <c r="F254" s="96">
        <f>K254*L254</f>
        <v>0</v>
      </c>
      <c r="G254" s="96">
        <f t="shared" ref="G254:G258" si="34">ROUND(E254*F254,2)</f>
        <v>0</v>
      </c>
      <c r="H254" s="96">
        <f t="shared" ref="H254:H258" si="35">ROUND(G254*$D$7,2)</f>
        <v>0</v>
      </c>
      <c r="I254" s="33"/>
      <c r="J254" s="28"/>
      <c r="K254" s="39"/>
      <c r="L254" s="39"/>
    </row>
    <row r="255" spans="1:12" x14ac:dyDescent="0.2">
      <c r="A255" s="29" t="s">
        <v>264</v>
      </c>
      <c r="B255" s="135" t="s">
        <v>106</v>
      </c>
      <c r="C255" s="135"/>
      <c r="D255" s="102" t="s">
        <v>120</v>
      </c>
      <c r="E255" s="46"/>
      <c r="F255" s="96">
        <f t="shared" ref="F255:F258" si="36">K255*L255</f>
        <v>0</v>
      </c>
      <c r="G255" s="96">
        <f t="shared" si="34"/>
        <v>0</v>
      </c>
      <c r="H255" s="96">
        <f t="shared" si="35"/>
        <v>0</v>
      </c>
      <c r="I255" s="33"/>
      <c r="J255" s="28"/>
      <c r="K255" s="39"/>
      <c r="L255" s="39"/>
    </row>
    <row r="256" spans="1:12" x14ac:dyDescent="0.2">
      <c r="A256" s="29" t="s">
        <v>265</v>
      </c>
      <c r="B256" s="135" t="s">
        <v>106</v>
      </c>
      <c r="C256" s="135"/>
      <c r="D256" s="102" t="s">
        <v>120</v>
      </c>
      <c r="E256" s="46"/>
      <c r="F256" s="96">
        <f t="shared" si="36"/>
        <v>0</v>
      </c>
      <c r="G256" s="96">
        <f t="shared" si="34"/>
        <v>0</v>
      </c>
      <c r="H256" s="96">
        <f t="shared" si="35"/>
        <v>0</v>
      </c>
      <c r="I256" s="33"/>
      <c r="J256" s="28"/>
      <c r="K256" s="39"/>
      <c r="L256" s="39"/>
    </row>
    <row r="257" spans="1:12" x14ac:dyDescent="0.2">
      <c r="A257" s="29" t="s">
        <v>266</v>
      </c>
      <c r="B257" s="135" t="s">
        <v>106</v>
      </c>
      <c r="C257" s="135"/>
      <c r="D257" s="102" t="s">
        <v>120</v>
      </c>
      <c r="E257" s="46"/>
      <c r="F257" s="96">
        <f t="shared" si="36"/>
        <v>0</v>
      </c>
      <c r="G257" s="96">
        <f t="shared" si="34"/>
        <v>0</v>
      </c>
      <c r="H257" s="96">
        <f t="shared" si="35"/>
        <v>0</v>
      </c>
      <c r="I257" s="33"/>
      <c r="J257" s="28"/>
      <c r="K257" s="39"/>
      <c r="L257" s="39"/>
    </row>
    <row r="258" spans="1:12" x14ac:dyDescent="0.2">
      <c r="A258" s="29" t="s">
        <v>267</v>
      </c>
      <c r="B258" s="135" t="s">
        <v>106</v>
      </c>
      <c r="C258" s="135"/>
      <c r="D258" s="102" t="s">
        <v>120</v>
      </c>
      <c r="E258" s="46"/>
      <c r="F258" s="96">
        <f t="shared" si="36"/>
        <v>0</v>
      </c>
      <c r="G258" s="96">
        <f t="shared" si="34"/>
        <v>0</v>
      </c>
      <c r="H258" s="96">
        <f t="shared" si="35"/>
        <v>0</v>
      </c>
      <c r="I258" s="33"/>
      <c r="J258" s="28"/>
      <c r="K258" s="39"/>
      <c r="L258" s="39"/>
    </row>
    <row r="259" spans="1:12" ht="12.75" customHeight="1" x14ac:dyDescent="0.2">
      <c r="A259" s="136" t="s">
        <v>43</v>
      </c>
      <c r="B259" s="136"/>
      <c r="C259" s="136"/>
      <c r="D259" s="136"/>
      <c r="E259" s="136"/>
      <c r="F259" s="136"/>
      <c r="G259" s="95">
        <f>G10+G21</f>
        <v>0</v>
      </c>
      <c r="H259" s="95">
        <f>H10+H21</f>
        <v>0</v>
      </c>
      <c r="I259" s="27"/>
      <c r="J259" s="28"/>
    </row>
    <row r="260" spans="1:12" x14ac:dyDescent="0.2">
      <c r="G260" s="47"/>
      <c r="H260" s="47"/>
    </row>
  </sheetData>
  <sheetProtection algorithmName="SHA-512" hashValue="DZdyfY8IWOwrvKP0etBTZ2lPuVHxGuG4ffQP5ZsTxGBYFmSZL3idK496JyYNgXoQlTwZwik1XiMQnm8VLIy/qg==" saltValue="gX5I0g1tcN9W0a6qa0Nzqg==" spinCount="100000" sheet="1" formatRows="0"/>
  <mergeCells count="249">
    <mergeCell ref="B256:C256"/>
    <mergeCell ref="B257:C257"/>
    <mergeCell ref="B258:C258"/>
    <mergeCell ref="A259:F259"/>
    <mergeCell ref="B250:C250"/>
    <mergeCell ref="B251:C251"/>
    <mergeCell ref="B252:C252"/>
    <mergeCell ref="B253:F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A228:A234"/>
    <mergeCell ref="B228:B234"/>
    <mergeCell ref="I228:I234"/>
    <mergeCell ref="B235:F235"/>
    <mergeCell ref="B236:C236"/>
    <mergeCell ref="B237:C237"/>
    <mergeCell ref="A214:A220"/>
    <mergeCell ref="B214:B220"/>
    <mergeCell ref="I214:I220"/>
    <mergeCell ref="A221:A227"/>
    <mergeCell ref="B221:B227"/>
    <mergeCell ref="I221:I227"/>
    <mergeCell ref="A200:A206"/>
    <mergeCell ref="B200:B206"/>
    <mergeCell ref="I200:I206"/>
    <mergeCell ref="A207:A213"/>
    <mergeCell ref="B207:B213"/>
    <mergeCell ref="I207:I213"/>
    <mergeCell ref="A186:A192"/>
    <mergeCell ref="B186:B192"/>
    <mergeCell ref="I186:I192"/>
    <mergeCell ref="A193:A199"/>
    <mergeCell ref="B193:B199"/>
    <mergeCell ref="I193:I199"/>
    <mergeCell ref="A172:A178"/>
    <mergeCell ref="B172:B178"/>
    <mergeCell ref="I172:I178"/>
    <mergeCell ref="A179:A185"/>
    <mergeCell ref="B179:B185"/>
    <mergeCell ref="I179:I185"/>
    <mergeCell ref="H159:H163"/>
    <mergeCell ref="I159:I163"/>
    <mergeCell ref="B164:F164"/>
    <mergeCell ref="A165:A171"/>
    <mergeCell ref="B165:B171"/>
    <mergeCell ref="I165:I171"/>
    <mergeCell ref="A159:A163"/>
    <mergeCell ref="B159:B163"/>
    <mergeCell ref="D159:D163"/>
    <mergeCell ref="E159:E163"/>
    <mergeCell ref="F159:F163"/>
    <mergeCell ref="G159:G163"/>
    <mergeCell ref="H149:H153"/>
    <mergeCell ref="I149:I153"/>
    <mergeCell ref="A154:A158"/>
    <mergeCell ref="B154:B158"/>
    <mergeCell ref="D154:D158"/>
    <mergeCell ref="E154:E158"/>
    <mergeCell ref="F154:F158"/>
    <mergeCell ref="G154:G158"/>
    <mergeCell ref="H154:H158"/>
    <mergeCell ref="I154:I158"/>
    <mergeCell ref="A149:A153"/>
    <mergeCell ref="B149:B153"/>
    <mergeCell ref="D149:D153"/>
    <mergeCell ref="E149:E153"/>
    <mergeCell ref="F149:F153"/>
    <mergeCell ref="G149:G153"/>
    <mergeCell ref="H139:H143"/>
    <mergeCell ref="I139:I143"/>
    <mergeCell ref="A144:A148"/>
    <mergeCell ref="B144:B148"/>
    <mergeCell ref="D144:D148"/>
    <mergeCell ref="E144:E148"/>
    <mergeCell ref="F144:F148"/>
    <mergeCell ref="G144:G148"/>
    <mergeCell ref="H144:H148"/>
    <mergeCell ref="I144:I148"/>
    <mergeCell ref="A139:A143"/>
    <mergeCell ref="B139:B143"/>
    <mergeCell ref="D139:D143"/>
    <mergeCell ref="E139:E143"/>
    <mergeCell ref="F139:F143"/>
    <mergeCell ref="G139:G143"/>
    <mergeCell ref="A134:A138"/>
    <mergeCell ref="B134:B138"/>
    <mergeCell ref="D134:D138"/>
    <mergeCell ref="E134:E138"/>
    <mergeCell ref="F134:F138"/>
    <mergeCell ref="G134:G138"/>
    <mergeCell ref="H134:H138"/>
    <mergeCell ref="I134:I138"/>
    <mergeCell ref="A129:A133"/>
    <mergeCell ref="B129:B133"/>
    <mergeCell ref="D129:D133"/>
    <mergeCell ref="E129:E133"/>
    <mergeCell ref="F129:F133"/>
    <mergeCell ref="G129:G133"/>
    <mergeCell ref="A124:A128"/>
    <mergeCell ref="B124:B128"/>
    <mergeCell ref="D124:D128"/>
    <mergeCell ref="E124:E128"/>
    <mergeCell ref="F124:F128"/>
    <mergeCell ref="G124:G128"/>
    <mergeCell ref="H124:H128"/>
    <mergeCell ref="I124:I128"/>
    <mergeCell ref="H129:H133"/>
    <mergeCell ref="I129:I133"/>
    <mergeCell ref="G114:G118"/>
    <mergeCell ref="H114:H118"/>
    <mergeCell ref="I114:I118"/>
    <mergeCell ref="A119:A123"/>
    <mergeCell ref="B119:B123"/>
    <mergeCell ref="D119:D123"/>
    <mergeCell ref="E119:E123"/>
    <mergeCell ref="F119:F123"/>
    <mergeCell ref="G119:G123"/>
    <mergeCell ref="H119:H123"/>
    <mergeCell ref="I119:I123"/>
    <mergeCell ref="B110:C110"/>
    <mergeCell ref="B111:C111"/>
    <mergeCell ref="B112:C112"/>
    <mergeCell ref="B113:F113"/>
    <mergeCell ref="A114:A118"/>
    <mergeCell ref="B114:B118"/>
    <mergeCell ref="D114:D118"/>
    <mergeCell ref="E114:E118"/>
    <mergeCell ref="F114:F118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F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F55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</mergeCells>
  <conditionalFormatting sqref="L10:L20">
    <cfRule type="duplicateValues" dxfId="7" priority="1"/>
  </conditionalFormatting>
  <dataValidations count="9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14:I163"/>
    <dataValidation type="list" allowBlank="1" showInputMessage="1" showErrorMessage="1" sqref="D1:I1">
      <formula1>"Moksliniai tyrimai, Eksperimentinė plėtra"</formula1>
    </dataValidation>
    <dataValidation allowBlank="1" showErrorMessage="1" sqref="F114:F163"/>
    <dataValidation allowBlank="1" showInputMessage="1" showErrorMessage="1" prompt="Įveskite vienos pareigybės darbuotojų fizinio rodiklio pasiekimui skiriamą darbo laiką valandomis." sqref="E114:E163"/>
    <dataValidation type="list" allowBlank="1" showInputMessage="1" showErrorMessage="1" prompt="Pasirinkite finansavimo intensyvumą vadovaudamiesi Aprašo 52 punktu." sqref="D7">
      <formula1>"0%,25%,35%,40%,45%,50%,60%,65%,70%,75%,80%"</formula1>
    </dataValidation>
    <dataValidation type="list" allowBlank="1" showInputMessage="1" showErrorMessage="1" sqref="J1">
      <formula1>"Taikomieji (pramoniniai) moksliniai tyrimai, Eksperimentinė plėtra (bandomoji taikomoji veikla)"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18" max="17" man="1"/>
    <brk id="163" max="17" man="1"/>
    <brk id="206" max="17" man="1"/>
  </rowBreaks>
  <colBreaks count="1" manualBreakCount="1">
    <brk id="9" max="209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46">
    <tabColor rgb="FF92D050"/>
    <pageSetUpPr fitToPage="1"/>
  </sheetPr>
  <dimension ref="A1:S260"/>
  <sheetViews>
    <sheetView zoomScale="85" zoomScaleNormal="85" zoomScaleSheetLayoutView="100" workbookViewId="0">
      <pane ySplit="9" topLeftCell="A10" activePane="bottomLeft" state="frozen"/>
      <selection activeCell="B26" sqref="B26"/>
      <selection pane="bottomLeft" activeCell="H7" sqref="H7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91"/>
      <c r="B1" s="91"/>
      <c r="C1" s="91" t="s">
        <v>88</v>
      </c>
      <c r="D1" s="143"/>
      <c r="E1" s="143"/>
      <c r="F1" s="143"/>
      <c r="G1" s="143"/>
      <c r="H1" s="143"/>
      <c r="I1" s="143"/>
      <c r="J1" s="21"/>
    </row>
    <row r="2" spans="1:10" ht="13.5" customHeight="1" x14ac:dyDescent="0.2">
      <c r="A2" s="91"/>
      <c r="B2" s="91"/>
      <c r="C2" s="91" t="s">
        <v>85</v>
      </c>
      <c r="D2" s="92"/>
      <c r="E2" s="21"/>
      <c r="F2" s="21"/>
      <c r="G2" s="21"/>
      <c r="H2" s="21"/>
      <c r="I2" s="21"/>
      <c r="J2" s="21"/>
    </row>
    <row r="3" spans="1:10" x14ac:dyDescent="0.2">
      <c r="A3" s="142" t="s">
        <v>73</v>
      </c>
      <c r="B3" s="142"/>
      <c r="C3" s="142"/>
      <c r="D3" s="143"/>
      <c r="E3" s="143"/>
      <c r="F3" s="143"/>
      <c r="G3" s="143"/>
      <c r="H3" s="143"/>
      <c r="I3" s="144"/>
      <c r="J3" s="21"/>
    </row>
    <row r="4" spans="1:10" ht="12.75" customHeight="1" x14ac:dyDescent="0.2">
      <c r="A4" s="91"/>
      <c r="B4" s="91"/>
      <c r="C4" s="91" t="s">
        <v>139</v>
      </c>
      <c r="D4" s="148"/>
      <c r="E4" s="148"/>
      <c r="F4" s="149" t="s">
        <v>140</v>
      </c>
      <c r="G4" s="149"/>
      <c r="H4" s="94"/>
      <c r="I4" s="21"/>
      <c r="J4" s="21"/>
    </row>
    <row r="5" spans="1:10" x14ac:dyDescent="0.2">
      <c r="A5" s="142" t="s">
        <v>137</v>
      </c>
      <c r="B5" s="142"/>
      <c r="C5" s="142"/>
      <c r="D5" s="147"/>
      <c r="E5" s="147"/>
      <c r="F5" s="147"/>
      <c r="G5" s="147"/>
      <c r="H5" s="147"/>
      <c r="I5" s="143"/>
      <c r="J5" s="21"/>
    </row>
    <row r="6" spans="1:10" x14ac:dyDescent="0.2">
      <c r="A6" s="91"/>
      <c r="B6" s="91"/>
      <c r="C6" s="91" t="s">
        <v>211</v>
      </c>
      <c r="D6" s="147"/>
      <c r="E6" s="147"/>
      <c r="F6" s="147"/>
      <c r="G6" s="147"/>
      <c r="H6" s="147"/>
      <c r="I6" s="147"/>
      <c r="J6" s="21"/>
    </row>
    <row r="7" spans="1:10" x14ac:dyDescent="0.2">
      <c r="A7" s="91"/>
      <c r="B7" s="91"/>
      <c r="C7" s="91" t="s">
        <v>89</v>
      </c>
      <c r="D7" s="59"/>
      <c r="E7" s="21"/>
      <c r="F7" s="21"/>
      <c r="G7" s="24" t="s">
        <v>158</v>
      </c>
      <c r="H7" s="23" t="s">
        <v>268</v>
      </c>
      <c r="I7" s="21"/>
      <c r="J7" s="21"/>
    </row>
    <row r="8" spans="1:10" ht="6" customHeight="1" x14ac:dyDescent="0.2"/>
    <row r="9" spans="1:10" ht="38.25" x14ac:dyDescent="0.2">
      <c r="A9" s="93" t="s">
        <v>4</v>
      </c>
      <c r="B9" s="145" t="s">
        <v>175</v>
      </c>
      <c r="C9" s="145"/>
      <c r="D9" s="93" t="s">
        <v>1</v>
      </c>
      <c r="E9" s="93" t="s">
        <v>2</v>
      </c>
      <c r="F9" s="93" t="s">
        <v>3</v>
      </c>
      <c r="G9" s="93" t="s">
        <v>87</v>
      </c>
      <c r="H9" s="93" t="s">
        <v>86</v>
      </c>
      <c r="I9" s="93" t="s">
        <v>11</v>
      </c>
      <c r="J9" s="25"/>
    </row>
    <row r="10" spans="1:10" ht="27.75" customHeight="1" x14ac:dyDescent="0.2">
      <c r="A10" s="26">
        <v>4</v>
      </c>
      <c r="B10" s="146" t="s">
        <v>92</v>
      </c>
      <c r="C10" s="146"/>
      <c r="D10" s="146"/>
      <c r="E10" s="146"/>
      <c r="F10" s="146"/>
      <c r="G10" s="95">
        <f>SUM(G11:G20)</f>
        <v>0</v>
      </c>
      <c r="H10" s="95">
        <f>SUM(H11:H20)</f>
        <v>0</v>
      </c>
      <c r="I10" s="27"/>
      <c r="J10" s="28"/>
    </row>
    <row r="11" spans="1:10" ht="12.75" customHeight="1" x14ac:dyDescent="0.2">
      <c r="A11" s="29" t="s">
        <v>13</v>
      </c>
      <c r="B11" s="135" t="s">
        <v>12</v>
      </c>
      <c r="C11" s="135"/>
      <c r="D11" s="30"/>
      <c r="E11" s="31"/>
      <c r="F11" s="32"/>
      <c r="G11" s="96">
        <f t="shared" ref="G11:G252" si="0">ROUND(E11*F11,2)</f>
        <v>0</v>
      </c>
      <c r="H11" s="96">
        <f t="shared" ref="H11:H112" si="1">ROUND(G11*$D$7,2)</f>
        <v>0</v>
      </c>
      <c r="I11" s="33"/>
      <c r="J11" s="28"/>
    </row>
    <row r="12" spans="1:10" ht="12.75" customHeight="1" x14ac:dyDescent="0.2">
      <c r="A12" s="29" t="s">
        <v>14</v>
      </c>
      <c r="B12" s="135" t="s">
        <v>12</v>
      </c>
      <c r="C12" s="135"/>
      <c r="D12" s="30"/>
      <c r="E12" s="31"/>
      <c r="F12" s="32"/>
      <c r="G12" s="96">
        <f t="shared" si="0"/>
        <v>0</v>
      </c>
      <c r="H12" s="96">
        <f t="shared" si="1"/>
        <v>0</v>
      </c>
      <c r="I12" s="33"/>
      <c r="J12" s="28"/>
    </row>
    <row r="13" spans="1:10" ht="12.75" customHeight="1" x14ac:dyDescent="0.2">
      <c r="A13" s="29" t="s">
        <v>15</v>
      </c>
      <c r="B13" s="135" t="s">
        <v>12</v>
      </c>
      <c r="C13" s="135"/>
      <c r="D13" s="30"/>
      <c r="E13" s="31"/>
      <c r="F13" s="32"/>
      <c r="G13" s="96">
        <f t="shared" si="0"/>
        <v>0</v>
      </c>
      <c r="H13" s="96">
        <f t="shared" si="1"/>
        <v>0</v>
      </c>
      <c r="I13" s="33"/>
      <c r="J13" s="28"/>
    </row>
    <row r="14" spans="1:10" ht="12.75" customHeight="1" x14ac:dyDescent="0.2">
      <c r="A14" s="29" t="s">
        <v>16</v>
      </c>
      <c r="B14" s="135" t="s">
        <v>12</v>
      </c>
      <c r="C14" s="135"/>
      <c r="D14" s="30"/>
      <c r="E14" s="31"/>
      <c r="F14" s="32"/>
      <c r="G14" s="96">
        <f t="shared" si="0"/>
        <v>0</v>
      </c>
      <c r="H14" s="96">
        <f t="shared" si="1"/>
        <v>0</v>
      </c>
      <c r="I14" s="33"/>
      <c r="J14" s="28"/>
    </row>
    <row r="15" spans="1:10" ht="12.75" customHeight="1" x14ac:dyDescent="0.2">
      <c r="A15" s="29" t="s">
        <v>17</v>
      </c>
      <c r="B15" s="135" t="s">
        <v>12</v>
      </c>
      <c r="C15" s="135"/>
      <c r="D15" s="30"/>
      <c r="E15" s="31"/>
      <c r="F15" s="32"/>
      <c r="G15" s="96">
        <f t="shared" si="0"/>
        <v>0</v>
      </c>
      <c r="H15" s="96">
        <f t="shared" si="1"/>
        <v>0</v>
      </c>
      <c r="I15" s="33"/>
      <c r="J15" s="28"/>
    </row>
    <row r="16" spans="1:10" ht="12.75" customHeight="1" x14ac:dyDescent="0.2">
      <c r="A16" s="29" t="s">
        <v>18</v>
      </c>
      <c r="B16" s="135" t="s">
        <v>12</v>
      </c>
      <c r="C16" s="135"/>
      <c r="D16" s="30"/>
      <c r="E16" s="31"/>
      <c r="F16" s="32"/>
      <c r="G16" s="96">
        <f t="shared" si="0"/>
        <v>0</v>
      </c>
      <c r="H16" s="96">
        <f t="shared" si="1"/>
        <v>0</v>
      </c>
      <c r="I16" s="33"/>
      <c r="J16" s="28"/>
    </row>
    <row r="17" spans="1:10" ht="12.75" customHeight="1" x14ac:dyDescent="0.2">
      <c r="A17" s="29" t="s">
        <v>19</v>
      </c>
      <c r="B17" s="135" t="s">
        <v>12</v>
      </c>
      <c r="C17" s="135"/>
      <c r="D17" s="30"/>
      <c r="E17" s="31"/>
      <c r="F17" s="32"/>
      <c r="G17" s="96">
        <f t="shared" si="0"/>
        <v>0</v>
      </c>
      <c r="H17" s="96">
        <f t="shared" si="1"/>
        <v>0</v>
      </c>
      <c r="I17" s="33"/>
      <c r="J17" s="28"/>
    </row>
    <row r="18" spans="1:10" ht="12.75" customHeight="1" x14ac:dyDescent="0.2">
      <c r="A18" s="29" t="s">
        <v>20</v>
      </c>
      <c r="B18" s="135" t="s">
        <v>12</v>
      </c>
      <c r="C18" s="135"/>
      <c r="D18" s="30"/>
      <c r="E18" s="31"/>
      <c r="F18" s="32"/>
      <c r="G18" s="96">
        <f t="shared" si="0"/>
        <v>0</v>
      </c>
      <c r="H18" s="96">
        <f t="shared" si="1"/>
        <v>0</v>
      </c>
      <c r="I18" s="33"/>
      <c r="J18" s="28"/>
    </row>
    <row r="19" spans="1:10" ht="12.75" customHeight="1" x14ac:dyDescent="0.2">
      <c r="A19" s="29" t="s">
        <v>21</v>
      </c>
      <c r="B19" s="135" t="s">
        <v>12</v>
      </c>
      <c r="C19" s="135"/>
      <c r="D19" s="30"/>
      <c r="E19" s="31"/>
      <c r="F19" s="32"/>
      <c r="G19" s="96">
        <f t="shared" si="0"/>
        <v>0</v>
      </c>
      <c r="H19" s="96">
        <f t="shared" si="1"/>
        <v>0</v>
      </c>
      <c r="I19" s="33"/>
      <c r="J19" s="28"/>
    </row>
    <row r="20" spans="1:10" ht="12.75" customHeight="1" x14ac:dyDescent="0.2">
      <c r="A20" s="29" t="s">
        <v>22</v>
      </c>
      <c r="B20" s="135" t="s">
        <v>12</v>
      </c>
      <c r="C20" s="135"/>
      <c r="D20" s="30"/>
      <c r="E20" s="31"/>
      <c r="F20" s="32"/>
      <c r="G20" s="96">
        <f t="shared" si="0"/>
        <v>0</v>
      </c>
      <c r="H20" s="96">
        <f t="shared" si="1"/>
        <v>0</v>
      </c>
      <c r="I20" s="33"/>
      <c r="J20" s="28"/>
    </row>
    <row r="21" spans="1:10" x14ac:dyDescent="0.2">
      <c r="A21" s="26">
        <v>5</v>
      </c>
      <c r="B21" s="146" t="s">
        <v>6</v>
      </c>
      <c r="C21" s="146"/>
      <c r="D21" s="146"/>
      <c r="E21" s="146"/>
      <c r="F21" s="146"/>
      <c r="G21" s="95">
        <f>G22+G33+G44+G55+G83+G113+G164+G235+G253</f>
        <v>0</v>
      </c>
      <c r="H21" s="95">
        <f>H22+H33+H44+H55+H83+H113+H164+H235+H253</f>
        <v>0</v>
      </c>
      <c r="I21" s="27"/>
      <c r="J21" s="28"/>
    </row>
    <row r="22" spans="1:10" x14ac:dyDescent="0.2">
      <c r="A22" s="34" t="s">
        <v>7</v>
      </c>
      <c r="B22" s="138" t="s">
        <v>109</v>
      </c>
      <c r="C22" s="139"/>
      <c r="D22" s="139"/>
      <c r="E22" s="139"/>
      <c r="F22" s="140"/>
      <c r="G22" s="97">
        <f>SUM(G23:G32)</f>
        <v>0</v>
      </c>
      <c r="H22" s="97">
        <f>SUM(H23:H32)</f>
        <v>0</v>
      </c>
      <c r="I22" s="35"/>
      <c r="J22" s="36"/>
    </row>
    <row r="23" spans="1:10" x14ac:dyDescent="0.2">
      <c r="A23" s="29" t="s">
        <v>23</v>
      </c>
      <c r="B23" s="135" t="s">
        <v>54</v>
      </c>
      <c r="C23" s="135"/>
      <c r="D23" s="30"/>
      <c r="E23" s="31"/>
      <c r="F23" s="32"/>
      <c r="G23" s="96">
        <f t="shared" ref="G23:G32" si="2">ROUND(E23*F23,2)</f>
        <v>0</v>
      </c>
      <c r="H23" s="96">
        <f t="shared" si="1"/>
        <v>0</v>
      </c>
      <c r="I23" s="33"/>
      <c r="J23" s="28"/>
    </row>
    <row r="24" spans="1:10" x14ac:dyDescent="0.2">
      <c r="A24" s="29" t="s">
        <v>24</v>
      </c>
      <c r="B24" s="135" t="s">
        <v>54</v>
      </c>
      <c r="C24" s="135"/>
      <c r="D24" s="30"/>
      <c r="E24" s="31"/>
      <c r="F24" s="32"/>
      <c r="G24" s="96">
        <f t="shared" si="2"/>
        <v>0</v>
      </c>
      <c r="H24" s="96">
        <f t="shared" si="1"/>
        <v>0</v>
      </c>
      <c r="I24" s="33"/>
      <c r="J24" s="28"/>
    </row>
    <row r="25" spans="1:10" x14ac:dyDescent="0.2">
      <c r="A25" s="29" t="s">
        <v>25</v>
      </c>
      <c r="B25" s="135" t="s">
        <v>54</v>
      </c>
      <c r="C25" s="135"/>
      <c r="D25" s="30"/>
      <c r="E25" s="31"/>
      <c r="F25" s="32"/>
      <c r="G25" s="96">
        <f t="shared" si="2"/>
        <v>0</v>
      </c>
      <c r="H25" s="96">
        <f t="shared" si="1"/>
        <v>0</v>
      </c>
      <c r="I25" s="33"/>
      <c r="J25" s="28"/>
    </row>
    <row r="26" spans="1:10" x14ac:dyDescent="0.2">
      <c r="A26" s="29" t="s">
        <v>26</v>
      </c>
      <c r="B26" s="135" t="s">
        <v>54</v>
      </c>
      <c r="C26" s="135"/>
      <c r="D26" s="30"/>
      <c r="E26" s="31"/>
      <c r="F26" s="32"/>
      <c r="G26" s="96">
        <f t="shared" si="2"/>
        <v>0</v>
      </c>
      <c r="H26" s="96">
        <f t="shared" si="1"/>
        <v>0</v>
      </c>
      <c r="I26" s="33"/>
      <c r="J26" s="28"/>
    </row>
    <row r="27" spans="1:10" x14ac:dyDescent="0.2">
      <c r="A27" s="29" t="s">
        <v>27</v>
      </c>
      <c r="B27" s="135" t="s">
        <v>54</v>
      </c>
      <c r="C27" s="135"/>
      <c r="D27" s="30"/>
      <c r="E27" s="31"/>
      <c r="F27" s="32"/>
      <c r="G27" s="96">
        <f t="shared" si="2"/>
        <v>0</v>
      </c>
      <c r="H27" s="96">
        <f t="shared" si="1"/>
        <v>0</v>
      </c>
      <c r="I27" s="33"/>
      <c r="J27" s="28"/>
    </row>
    <row r="28" spans="1:10" x14ac:dyDescent="0.2">
      <c r="A28" s="29" t="s">
        <v>28</v>
      </c>
      <c r="B28" s="135" t="s">
        <v>54</v>
      </c>
      <c r="C28" s="135"/>
      <c r="D28" s="30"/>
      <c r="E28" s="31"/>
      <c r="F28" s="32"/>
      <c r="G28" s="96">
        <f t="shared" si="2"/>
        <v>0</v>
      </c>
      <c r="H28" s="96">
        <f t="shared" si="1"/>
        <v>0</v>
      </c>
      <c r="I28" s="33"/>
      <c r="J28" s="28"/>
    </row>
    <row r="29" spans="1:10" x14ac:dyDescent="0.2">
      <c r="A29" s="29" t="s">
        <v>29</v>
      </c>
      <c r="B29" s="135" t="s">
        <v>54</v>
      </c>
      <c r="C29" s="135"/>
      <c r="D29" s="30"/>
      <c r="E29" s="31"/>
      <c r="F29" s="32"/>
      <c r="G29" s="96">
        <f t="shared" si="2"/>
        <v>0</v>
      </c>
      <c r="H29" s="96">
        <f t="shared" si="1"/>
        <v>0</v>
      </c>
      <c r="I29" s="33"/>
      <c r="J29" s="28"/>
    </row>
    <row r="30" spans="1:10" x14ac:dyDescent="0.2">
      <c r="A30" s="29" t="s">
        <v>30</v>
      </c>
      <c r="B30" s="135" t="s">
        <v>54</v>
      </c>
      <c r="C30" s="135"/>
      <c r="D30" s="30"/>
      <c r="E30" s="31"/>
      <c r="F30" s="32"/>
      <c r="G30" s="96">
        <f t="shared" si="2"/>
        <v>0</v>
      </c>
      <c r="H30" s="96">
        <f t="shared" si="1"/>
        <v>0</v>
      </c>
      <c r="I30" s="33"/>
      <c r="J30" s="28"/>
    </row>
    <row r="31" spans="1:10" x14ac:dyDescent="0.2">
      <c r="A31" s="29" t="s">
        <v>31</v>
      </c>
      <c r="B31" s="135" t="s">
        <v>54</v>
      </c>
      <c r="C31" s="135"/>
      <c r="D31" s="30"/>
      <c r="E31" s="31"/>
      <c r="F31" s="32"/>
      <c r="G31" s="96">
        <f t="shared" si="2"/>
        <v>0</v>
      </c>
      <c r="H31" s="96">
        <f t="shared" si="1"/>
        <v>0</v>
      </c>
      <c r="I31" s="33"/>
      <c r="J31" s="28"/>
    </row>
    <row r="32" spans="1:10" x14ac:dyDescent="0.2">
      <c r="A32" s="29" t="s">
        <v>32</v>
      </c>
      <c r="B32" s="135" t="s">
        <v>54</v>
      </c>
      <c r="C32" s="135"/>
      <c r="D32" s="30"/>
      <c r="E32" s="31"/>
      <c r="F32" s="32"/>
      <c r="G32" s="96">
        <f t="shared" si="2"/>
        <v>0</v>
      </c>
      <c r="H32" s="96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38" t="s">
        <v>250</v>
      </c>
      <c r="C33" s="139"/>
      <c r="D33" s="139"/>
      <c r="E33" s="139"/>
      <c r="F33" s="140"/>
      <c r="G33" s="97">
        <f>SUM(G34:G43)</f>
        <v>0</v>
      </c>
      <c r="H33" s="97">
        <f>SUM(H34:H43)</f>
        <v>0</v>
      </c>
      <c r="I33" s="35"/>
      <c r="J33" s="36"/>
    </row>
    <row r="34" spans="1:10" x14ac:dyDescent="0.2">
      <c r="A34" s="29" t="s">
        <v>33</v>
      </c>
      <c r="B34" s="135" t="s">
        <v>54</v>
      </c>
      <c r="C34" s="135"/>
      <c r="D34" s="30"/>
      <c r="E34" s="31"/>
      <c r="F34" s="32"/>
      <c r="G34" s="96">
        <f t="shared" ref="G34:G43" si="3">ROUND(E34*F34,2)</f>
        <v>0</v>
      </c>
      <c r="H34" s="96">
        <f t="shared" si="1"/>
        <v>0</v>
      </c>
      <c r="I34" s="33"/>
      <c r="J34" s="28"/>
    </row>
    <row r="35" spans="1:10" x14ac:dyDescent="0.2">
      <c r="A35" s="29" t="s">
        <v>34</v>
      </c>
      <c r="B35" s="135" t="s">
        <v>54</v>
      </c>
      <c r="C35" s="135"/>
      <c r="D35" s="30"/>
      <c r="E35" s="31"/>
      <c r="F35" s="32"/>
      <c r="G35" s="96">
        <f t="shared" si="3"/>
        <v>0</v>
      </c>
      <c r="H35" s="96">
        <f t="shared" si="1"/>
        <v>0</v>
      </c>
      <c r="I35" s="33"/>
      <c r="J35" s="28"/>
    </row>
    <row r="36" spans="1:10" x14ac:dyDescent="0.2">
      <c r="A36" s="29" t="s">
        <v>35</v>
      </c>
      <c r="B36" s="135" t="s">
        <v>54</v>
      </c>
      <c r="C36" s="135"/>
      <c r="D36" s="30"/>
      <c r="E36" s="31"/>
      <c r="F36" s="32"/>
      <c r="G36" s="96">
        <f t="shared" si="3"/>
        <v>0</v>
      </c>
      <c r="H36" s="96">
        <f t="shared" si="1"/>
        <v>0</v>
      </c>
      <c r="I36" s="33"/>
      <c r="J36" s="28"/>
    </row>
    <row r="37" spans="1:10" x14ac:dyDescent="0.2">
      <c r="A37" s="29" t="s">
        <v>36</v>
      </c>
      <c r="B37" s="135" t="s">
        <v>54</v>
      </c>
      <c r="C37" s="135"/>
      <c r="D37" s="30"/>
      <c r="E37" s="31"/>
      <c r="F37" s="32"/>
      <c r="G37" s="96">
        <f t="shared" si="3"/>
        <v>0</v>
      </c>
      <c r="H37" s="96">
        <f t="shared" si="1"/>
        <v>0</v>
      </c>
      <c r="I37" s="33"/>
      <c r="J37" s="28"/>
    </row>
    <row r="38" spans="1:10" x14ac:dyDescent="0.2">
      <c r="A38" s="29" t="s">
        <v>37</v>
      </c>
      <c r="B38" s="135" t="s">
        <v>54</v>
      </c>
      <c r="C38" s="135"/>
      <c r="D38" s="30"/>
      <c r="E38" s="31"/>
      <c r="F38" s="32"/>
      <c r="G38" s="96">
        <f t="shared" si="3"/>
        <v>0</v>
      </c>
      <c r="H38" s="96">
        <f t="shared" si="1"/>
        <v>0</v>
      </c>
      <c r="I38" s="33"/>
      <c r="J38" s="28"/>
    </row>
    <row r="39" spans="1:10" x14ac:dyDescent="0.2">
      <c r="A39" s="29" t="s">
        <v>38</v>
      </c>
      <c r="B39" s="135" t="s">
        <v>54</v>
      </c>
      <c r="C39" s="135"/>
      <c r="D39" s="30"/>
      <c r="E39" s="31"/>
      <c r="F39" s="32"/>
      <c r="G39" s="96">
        <f t="shared" si="3"/>
        <v>0</v>
      </c>
      <c r="H39" s="96">
        <f t="shared" si="1"/>
        <v>0</v>
      </c>
      <c r="I39" s="33"/>
      <c r="J39" s="28"/>
    </row>
    <row r="40" spans="1:10" x14ac:dyDescent="0.2">
      <c r="A40" s="29" t="s">
        <v>39</v>
      </c>
      <c r="B40" s="135" t="s">
        <v>54</v>
      </c>
      <c r="C40" s="135"/>
      <c r="D40" s="30"/>
      <c r="E40" s="31"/>
      <c r="F40" s="32"/>
      <c r="G40" s="96">
        <f t="shared" si="3"/>
        <v>0</v>
      </c>
      <c r="H40" s="96">
        <f t="shared" si="1"/>
        <v>0</v>
      </c>
      <c r="I40" s="33"/>
      <c r="J40" s="28"/>
    </row>
    <row r="41" spans="1:10" x14ac:dyDescent="0.2">
      <c r="A41" s="29" t="s">
        <v>40</v>
      </c>
      <c r="B41" s="135" t="s">
        <v>54</v>
      </c>
      <c r="C41" s="135"/>
      <c r="D41" s="30"/>
      <c r="E41" s="31"/>
      <c r="F41" s="32"/>
      <c r="G41" s="96">
        <f t="shared" si="3"/>
        <v>0</v>
      </c>
      <c r="H41" s="96">
        <f t="shared" si="1"/>
        <v>0</v>
      </c>
      <c r="I41" s="33"/>
      <c r="J41" s="28"/>
    </row>
    <row r="42" spans="1:10" x14ac:dyDescent="0.2">
      <c r="A42" s="29" t="s">
        <v>41</v>
      </c>
      <c r="B42" s="135" t="s">
        <v>54</v>
      </c>
      <c r="C42" s="135"/>
      <c r="D42" s="30"/>
      <c r="E42" s="31"/>
      <c r="F42" s="32"/>
      <c r="G42" s="96">
        <f t="shared" si="3"/>
        <v>0</v>
      </c>
      <c r="H42" s="96">
        <f t="shared" si="1"/>
        <v>0</v>
      </c>
      <c r="I42" s="33"/>
      <c r="J42" s="28"/>
    </row>
    <row r="43" spans="1:10" x14ac:dyDescent="0.2">
      <c r="A43" s="29" t="s">
        <v>42</v>
      </c>
      <c r="B43" s="135" t="s">
        <v>54</v>
      </c>
      <c r="C43" s="135"/>
      <c r="D43" s="30"/>
      <c r="E43" s="31"/>
      <c r="F43" s="32"/>
      <c r="G43" s="96">
        <f t="shared" si="3"/>
        <v>0</v>
      </c>
      <c r="H43" s="96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1" t="s">
        <v>228</v>
      </c>
      <c r="C44" s="139"/>
      <c r="D44" s="139"/>
      <c r="E44" s="139"/>
      <c r="F44" s="140"/>
      <c r="G44" s="97">
        <f>SUM(G45:G54)</f>
        <v>0</v>
      </c>
      <c r="H44" s="97">
        <f>SUM(H45:H54)</f>
        <v>0</v>
      </c>
      <c r="I44" s="35"/>
      <c r="J44" s="36"/>
    </row>
    <row r="45" spans="1:10" x14ac:dyDescent="0.2">
      <c r="A45" s="29" t="s">
        <v>44</v>
      </c>
      <c r="B45" s="135" t="s">
        <v>54</v>
      </c>
      <c r="C45" s="135"/>
      <c r="D45" s="30"/>
      <c r="E45" s="31"/>
      <c r="F45" s="32"/>
      <c r="G45" s="96">
        <f t="shared" ref="G45:G54" si="4">ROUND(E45*F45,2)</f>
        <v>0</v>
      </c>
      <c r="H45" s="96">
        <f t="shared" ref="H45:H54" si="5">ROUND(G45*$D$7,2)</f>
        <v>0</v>
      </c>
      <c r="I45" s="33"/>
      <c r="J45" s="36"/>
    </row>
    <row r="46" spans="1:10" x14ac:dyDescent="0.2">
      <c r="A46" s="29" t="s">
        <v>45</v>
      </c>
      <c r="B46" s="135" t="s">
        <v>54</v>
      </c>
      <c r="C46" s="135"/>
      <c r="D46" s="30"/>
      <c r="E46" s="31"/>
      <c r="F46" s="32"/>
      <c r="G46" s="96">
        <f t="shared" si="4"/>
        <v>0</v>
      </c>
      <c r="H46" s="96">
        <f t="shared" si="5"/>
        <v>0</v>
      </c>
      <c r="I46" s="33"/>
      <c r="J46" s="36"/>
    </row>
    <row r="47" spans="1:10" x14ac:dyDescent="0.2">
      <c r="A47" s="29" t="s">
        <v>46</v>
      </c>
      <c r="B47" s="135" t="s">
        <v>54</v>
      </c>
      <c r="C47" s="135"/>
      <c r="D47" s="30"/>
      <c r="E47" s="31"/>
      <c r="F47" s="32"/>
      <c r="G47" s="96">
        <f t="shared" si="4"/>
        <v>0</v>
      </c>
      <c r="H47" s="96">
        <f t="shared" si="5"/>
        <v>0</v>
      </c>
      <c r="I47" s="33"/>
      <c r="J47" s="36"/>
    </row>
    <row r="48" spans="1:10" x14ac:dyDescent="0.2">
      <c r="A48" s="29" t="s">
        <v>47</v>
      </c>
      <c r="B48" s="135" t="s">
        <v>54</v>
      </c>
      <c r="C48" s="135"/>
      <c r="D48" s="30"/>
      <c r="E48" s="31"/>
      <c r="F48" s="32"/>
      <c r="G48" s="96">
        <f t="shared" si="4"/>
        <v>0</v>
      </c>
      <c r="H48" s="96">
        <f t="shared" si="5"/>
        <v>0</v>
      </c>
      <c r="I48" s="33"/>
      <c r="J48" s="36"/>
    </row>
    <row r="49" spans="1:10" x14ac:dyDescent="0.2">
      <c r="A49" s="29" t="s">
        <v>48</v>
      </c>
      <c r="B49" s="135" t="s">
        <v>54</v>
      </c>
      <c r="C49" s="135"/>
      <c r="D49" s="30"/>
      <c r="E49" s="31"/>
      <c r="F49" s="32"/>
      <c r="G49" s="96">
        <f t="shared" si="4"/>
        <v>0</v>
      </c>
      <c r="H49" s="96">
        <f t="shared" si="5"/>
        <v>0</v>
      </c>
      <c r="I49" s="33"/>
      <c r="J49" s="36"/>
    </row>
    <row r="50" spans="1:10" x14ac:dyDescent="0.2">
      <c r="A50" s="29" t="s">
        <v>49</v>
      </c>
      <c r="B50" s="135" t="s">
        <v>54</v>
      </c>
      <c r="C50" s="135"/>
      <c r="D50" s="30"/>
      <c r="E50" s="31"/>
      <c r="F50" s="32"/>
      <c r="G50" s="96">
        <f t="shared" si="4"/>
        <v>0</v>
      </c>
      <c r="H50" s="96">
        <f t="shared" si="5"/>
        <v>0</v>
      </c>
      <c r="I50" s="33"/>
      <c r="J50" s="36"/>
    </row>
    <row r="51" spans="1:10" x14ac:dyDescent="0.2">
      <c r="A51" s="29" t="s">
        <v>50</v>
      </c>
      <c r="B51" s="135" t="s">
        <v>54</v>
      </c>
      <c r="C51" s="135"/>
      <c r="D51" s="30"/>
      <c r="E51" s="31"/>
      <c r="F51" s="32"/>
      <c r="G51" s="96">
        <f t="shared" si="4"/>
        <v>0</v>
      </c>
      <c r="H51" s="96">
        <f t="shared" si="5"/>
        <v>0</v>
      </c>
      <c r="I51" s="33"/>
      <c r="J51" s="36"/>
    </row>
    <row r="52" spans="1:10" x14ac:dyDescent="0.2">
      <c r="A52" s="29" t="s">
        <v>51</v>
      </c>
      <c r="B52" s="135" t="s">
        <v>54</v>
      </c>
      <c r="C52" s="135"/>
      <c r="D52" s="30"/>
      <c r="E52" s="31"/>
      <c r="F52" s="32"/>
      <c r="G52" s="96">
        <f t="shared" si="4"/>
        <v>0</v>
      </c>
      <c r="H52" s="96">
        <f t="shared" si="5"/>
        <v>0</v>
      </c>
      <c r="I52" s="33"/>
      <c r="J52" s="36"/>
    </row>
    <row r="53" spans="1:10" x14ac:dyDescent="0.2">
      <c r="A53" s="29" t="s">
        <v>52</v>
      </c>
      <c r="B53" s="135" t="s">
        <v>54</v>
      </c>
      <c r="C53" s="135"/>
      <c r="D53" s="30"/>
      <c r="E53" s="31"/>
      <c r="F53" s="32"/>
      <c r="G53" s="96">
        <f t="shared" si="4"/>
        <v>0</v>
      </c>
      <c r="H53" s="96">
        <f t="shared" si="5"/>
        <v>0</v>
      </c>
      <c r="I53" s="33"/>
      <c r="J53" s="36"/>
    </row>
    <row r="54" spans="1:10" x14ac:dyDescent="0.2">
      <c r="A54" s="29" t="s">
        <v>53</v>
      </c>
      <c r="B54" s="135" t="s">
        <v>54</v>
      </c>
      <c r="C54" s="135"/>
      <c r="D54" s="30"/>
      <c r="E54" s="31"/>
      <c r="F54" s="32"/>
      <c r="G54" s="96">
        <f t="shared" si="4"/>
        <v>0</v>
      </c>
      <c r="H54" s="96">
        <f t="shared" si="5"/>
        <v>0</v>
      </c>
      <c r="I54" s="33"/>
      <c r="J54" s="36"/>
    </row>
    <row r="55" spans="1:10" ht="25.5" customHeight="1" x14ac:dyDescent="0.2">
      <c r="A55" s="34" t="s">
        <v>10</v>
      </c>
      <c r="B55" s="138" t="s">
        <v>174</v>
      </c>
      <c r="C55" s="139"/>
      <c r="D55" s="139"/>
      <c r="E55" s="139"/>
      <c r="F55" s="140"/>
      <c r="G55" s="97">
        <f>SUM(G56:G82)</f>
        <v>0</v>
      </c>
      <c r="H55" s="97">
        <f>SUM(H56:H82)</f>
        <v>0</v>
      </c>
      <c r="I55" s="35"/>
      <c r="J55" s="36"/>
    </row>
    <row r="56" spans="1:10" x14ac:dyDescent="0.2">
      <c r="A56" s="29" t="s">
        <v>55</v>
      </c>
      <c r="B56" s="135" t="s">
        <v>12</v>
      </c>
      <c r="C56" s="135"/>
      <c r="D56" s="30"/>
      <c r="E56" s="31"/>
      <c r="F56" s="32"/>
      <c r="G56" s="96">
        <f t="shared" ref="G56:G82" si="6">ROUND(E56*F56,2)</f>
        <v>0</v>
      </c>
      <c r="H56" s="96">
        <f t="shared" ref="H56:H82" si="7">ROUND(G56*$D$7,2)</f>
        <v>0</v>
      </c>
      <c r="I56" s="33"/>
      <c r="J56" s="28"/>
    </row>
    <row r="57" spans="1:10" x14ac:dyDescent="0.2">
      <c r="A57" s="29" t="s">
        <v>56</v>
      </c>
      <c r="B57" s="135" t="s">
        <v>12</v>
      </c>
      <c r="C57" s="135"/>
      <c r="D57" s="30"/>
      <c r="E57" s="31"/>
      <c r="F57" s="32"/>
      <c r="G57" s="96">
        <f t="shared" si="6"/>
        <v>0</v>
      </c>
      <c r="H57" s="96">
        <f t="shared" si="7"/>
        <v>0</v>
      </c>
      <c r="I57" s="33"/>
      <c r="J57" s="28"/>
    </row>
    <row r="58" spans="1:10" x14ac:dyDescent="0.2">
      <c r="A58" s="29" t="s">
        <v>57</v>
      </c>
      <c r="B58" s="135" t="s">
        <v>12</v>
      </c>
      <c r="C58" s="135"/>
      <c r="D58" s="30"/>
      <c r="E58" s="31"/>
      <c r="F58" s="32"/>
      <c r="G58" s="96">
        <f t="shared" si="6"/>
        <v>0</v>
      </c>
      <c r="H58" s="96">
        <f t="shared" si="7"/>
        <v>0</v>
      </c>
      <c r="I58" s="33"/>
      <c r="J58" s="28"/>
    </row>
    <row r="59" spans="1:10" x14ac:dyDescent="0.2">
      <c r="A59" s="29" t="s">
        <v>58</v>
      </c>
      <c r="B59" s="135" t="s">
        <v>12</v>
      </c>
      <c r="C59" s="135"/>
      <c r="D59" s="30"/>
      <c r="E59" s="31"/>
      <c r="F59" s="32"/>
      <c r="G59" s="96">
        <f t="shared" si="6"/>
        <v>0</v>
      </c>
      <c r="H59" s="96">
        <f t="shared" si="7"/>
        <v>0</v>
      </c>
      <c r="I59" s="33"/>
      <c r="J59" s="28"/>
    </row>
    <row r="60" spans="1:10" x14ac:dyDescent="0.2">
      <c r="A60" s="29" t="s">
        <v>59</v>
      </c>
      <c r="B60" s="135" t="s">
        <v>12</v>
      </c>
      <c r="C60" s="135"/>
      <c r="D60" s="30"/>
      <c r="E60" s="31"/>
      <c r="F60" s="32"/>
      <c r="G60" s="96">
        <f t="shared" si="6"/>
        <v>0</v>
      </c>
      <c r="H60" s="96">
        <f t="shared" si="7"/>
        <v>0</v>
      </c>
      <c r="I60" s="33"/>
      <c r="J60" s="28"/>
    </row>
    <row r="61" spans="1:10" x14ac:dyDescent="0.2">
      <c r="A61" s="29" t="s">
        <v>60</v>
      </c>
      <c r="B61" s="135" t="s">
        <v>12</v>
      </c>
      <c r="C61" s="135"/>
      <c r="D61" s="30"/>
      <c r="E61" s="31"/>
      <c r="F61" s="32"/>
      <c r="G61" s="96">
        <f t="shared" si="6"/>
        <v>0</v>
      </c>
      <c r="H61" s="96">
        <f t="shared" si="7"/>
        <v>0</v>
      </c>
      <c r="I61" s="33"/>
      <c r="J61" s="28"/>
    </row>
    <row r="62" spans="1:10" x14ac:dyDescent="0.2">
      <c r="A62" s="29" t="s">
        <v>61</v>
      </c>
      <c r="B62" s="135" t="s">
        <v>12</v>
      </c>
      <c r="C62" s="135"/>
      <c r="D62" s="30"/>
      <c r="E62" s="31"/>
      <c r="F62" s="32"/>
      <c r="G62" s="96">
        <f t="shared" si="6"/>
        <v>0</v>
      </c>
      <c r="H62" s="96">
        <f t="shared" si="7"/>
        <v>0</v>
      </c>
      <c r="I62" s="33"/>
      <c r="J62" s="28"/>
    </row>
    <row r="63" spans="1:10" x14ac:dyDescent="0.2">
      <c r="A63" s="29" t="s">
        <v>62</v>
      </c>
      <c r="B63" s="135" t="s">
        <v>12</v>
      </c>
      <c r="C63" s="135"/>
      <c r="D63" s="30"/>
      <c r="E63" s="31"/>
      <c r="F63" s="32"/>
      <c r="G63" s="96">
        <f t="shared" si="6"/>
        <v>0</v>
      </c>
      <c r="H63" s="96">
        <f t="shared" si="7"/>
        <v>0</v>
      </c>
      <c r="I63" s="33"/>
      <c r="J63" s="28"/>
    </row>
    <row r="64" spans="1:10" x14ac:dyDescent="0.2">
      <c r="A64" s="29" t="s">
        <v>63</v>
      </c>
      <c r="B64" s="135" t="s">
        <v>12</v>
      </c>
      <c r="C64" s="135"/>
      <c r="D64" s="30"/>
      <c r="E64" s="31"/>
      <c r="F64" s="32"/>
      <c r="G64" s="96">
        <f t="shared" si="6"/>
        <v>0</v>
      </c>
      <c r="H64" s="96">
        <f t="shared" si="7"/>
        <v>0</v>
      </c>
      <c r="I64" s="33"/>
      <c r="J64" s="28"/>
    </row>
    <row r="65" spans="1:10" x14ac:dyDescent="0.2">
      <c r="A65" s="29" t="s">
        <v>64</v>
      </c>
      <c r="B65" s="135" t="s">
        <v>12</v>
      </c>
      <c r="C65" s="135"/>
      <c r="D65" s="30"/>
      <c r="E65" s="31"/>
      <c r="F65" s="32"/>
      <c r="G65" s="96">
        <f t="shared" si="6"/>
        <v>0</v>
      </c>
      <c r="H65" s="96">
        <f t="shared" si="7"/>
        <v>0</v>
      </c>
      <c r="I65" s="33"/>
      <c r="J65" s="28"/>
    </row>
    <row r="66" spans="1:10" x14ac:dyDescent="0.2">
      <c r="A66" s="29" t="s">
        <v>130</v>
      </c>
      <c r="B66" s="135" t="s">
        <v>12</v>
      </c>
      <c r="C66" s="135"/>
      <c r="D66" s="30"/>
      <c r="E66" s="31"/>
      <c r="F66" s="32"/>
      <c r="G66" s="96">
        <f t="shared" si="6"/>
        <v>0</v>
      </c>
      <c r="H66" s="96">
        <f t="shared" si="7"/>
        <v>0</v>
      </c>
      <c r="I66" s="33"/>
      <c r="J66" s="28"/>
    </row>
    <row r="67" spans="1:10" x14ac:dyDescent="0.2">
      <c r="A67" s="29" t="s">
        <v>131</v>
      </c>
      <c r="B67" s="135" t="s">
        <v>12</v>
      </c>
      <c r="C67" s="135"/>
      <c r="D67" s="30"/>
      <c r="E67" s="31"/>
      <c r="F67" s="32"/>
      <c r="G67" s="96">
        <f t="shared" si="6"/>
        <v>0</v>
      </c>
      <c r="H67" s="96">
        <f t="shared" si="7"/>
        <v>0</v>
      </c>
      <c r="I67" s="33"/>
      <c r="J67" s="28"/>
    </row>
    <row r="68" spans="1:10" x14ac:dyDescent="0.2">
      <c r="A68" s="29" t="s">
        <v>132</v>
      </c>
      <c r="B68" s="135" t="s">
        <v>12</v>
      </c>
      <c r="C68" s="135"/>
      <c r="D68" s="30"/>
      <c r="E68" s="31"/>
      <c r="F68" s="32"/>
      <c r="G68" s="96">
        <f t="shared" si="6"/>
        <v>0</v>
      </c>
      <c r="H68" s="96">
        <f t="shared" si="7"/>
        <v>0</v>
      </c>
      <c r="I68" s="33"/>
      <c r="J68" s="28"/>
    </row>
    <row r="69" spans="1:10" x14ac:dyDescent="0.2">
      <c r="A69" s="29" t="s">
        <v>133</v>
      </c>
      <c r="B69" s="135" t="s">
        <v>12</v>
      </c>
      <c r="C69" s="135"/>
      <c r="D69" s="30"/>
      <c r="E69" s="31"/>
      <c r="F69" s="32"/>
      <c r="G69" s="96">
        <f t="shared" si="6"/>
        <v>0</v>
      </c>
      <c r="H69" s="96">
        <f t="shared" si="7"/>
        <v>0</v>
      </c>
      <c r="I69" s="33"/>
      <c r="J69" s="28"/>
    </row>
    <row r="70" spans="1:10" x14ac:dyDescent="0.2">
      <c r="A70" s="29" t="s">
        <v>134</v>
      </c>
      <c r="B70" s="135" t="s">
        <v>12</v>
      </c>
      <c r="C70" s="135"/>
      <c r="D70" s="30"/>
      <c r="E70" s="31"/>
      <c r="F70" s="32"/>
      <c r="G70" s="96">
        <f t="shared" si="6"/>
        <v>0</v>
      </c>
      <c r="H70" s="96">
        <f t="shared" si="7"/>
        <v>0</v>
      </c>
      <c r="I70" s="33"/>
      <c r="J70" s="28"/>
    </row>
    <row r="71" spans="1:10" x14ac:dyDescent="0.2">
      <c r="A71" s="29" t="s">
        <v>188</v>
      </c>
      <c r="B71" s="135" t="s">
        <v>12</v>
      </c>
      <c r="C71" s="135"/>
      <c r="D71" s="30"/>
      <c r="E71" s="31"/>
      <c r="F71" s="32"/>
      <c r="G71" s="96">
        <f t="shared" si="6"/>
        <v>0</v>
      </c>
      <c r="H71" s="96">
        <f t="shared" si="7"/>
        <v>0</v>
      </c>
      <c r="I71" s="33"/>
      <c r="J71" s="28"/>
    </row>
    <row r="72" spans="1:10" x14ac:dyDescent="0.2">
      <c r="A72" s="29" t="s">
        <v>189</v>
      </c>
      <c r="B72" s="135" t="s">
        <v>12</v>
      </c>
      <c r="C72" s="135"/>
      <c r="D72" s="30"/>
      <c r="E72" s="31"/>
      <c r="F72" s="32"/>
      <c r="G72" s="96">
        <f t="shared" si="6"/>
        <v>0</v>
      </c>
      <c r="H72" s="96">
        <f t="shared" si="7"/>
        <v>0</v>
      </c>
      <c r="I72" s="33"/>
      <c r="J72" s="28"/>
    </row>
    <row r="73" spans="1:10" x14ac:dyDescent="0.2">
      <c r="A73" s="29" t="s">
        <v>190</v>
      </c>
      <c r="B73" s="135" t="s">
        <v>12</v>
      </c>
      <c r="C73" s="135"/>
      <c r="D73" s="30"/>
      <c r="E73" s="31"/>
      <c r="F73" s="32"/>
      <c r="G73" s="96">
        <f t="shared" si="6"/>
        <v>0</v>
      </c>
      <c r="H73" s="96">
        <f t="shared" si="7"/>
        <v>0</v>
      </c>
      <c r="I73" s="33"/>
      <c r="J73" s="28"/>
    </row>
    <row r="74" spans="1:10" x14ac:dyDescent="0.2">
      <c r="A74" s="29" t="s">
        <v>191</v>
      </c>
      <c r="B74" s="135" t="s">
        <v>12</v>
      </c>
      <c r="C74" s="135"/>
      <c r="D74" s="30"/>
      <c r="E74" s="31"/>
      <c r="F74" s="32"/>
      <c r="G74" s="96">
        <f t="shared" si="6"/>
        <v>0</v>
      </c>
      <c r="H74" s="96">
        <f t="shared" si="7"/>
        <v>0</v>
      </c>
      <c r="I74" s="33"/>
      <c r="J74" s="28"/>
    </row>
    <row r="75" spans="1:10" x14ac:dyDescent="0.2">
      <c r="A75" s="29" t="s">
        <v>192</v>
      </c>
      <c r="B75" s="135" t="s">
        <v>12</v>
      </c>
      <c r="C75" s="135"/>
      <c r="D75" s="30"/>
      <c r="E75" s="31"/>
      <c r="F75" s="32"/>
      <c r="G75" s="96">
        <f t="shared" si="6"/>
        <v>0</v>
      </c>
      <c r="H75" s="96">
        <f t="shared" si="7"/>
        <v>0</v>
      </c>
      <c r="I75" s="33"/>
      <c r="J75" s="28"/>
    </row>
    <row r="76" spans="1:10" x14ac:dyDescent="0.2">
      <c r="A76" s="29" t="s">
        <v>193</v>
      </c>
      <c r="B76" s="135" t="s">
        <v>12</v>
      </c>
      <c r="C76" s="135"/>
      <c r="D76" s="30"/>
      <c r="E76" s="31"/>
      <c r="F76" s="32"/>
      <c r="G76" s="96">
        <f t="shared" si="6"/>
        <v>0</v>
      </c>
      <c r="H76" s="96">
        <f t="shared" si="7"/>
        <v>0</v>
      </c>
      <c r="I76" s="33"/>
      <c r="J76" s="28"/>
    </row>
    <row r="77" spans="1:10" x14ac:dyDescent="0.2">
      <c r="A77" s="29" t="s">
        <v>194</v>
      </c>
      <c r="B77" s="135" t="s">
        <v>12</v>
      </c>
      <c r="C77" s="135"/>
      <c r="D77" s="30"/>
      <c r="E77" s="31"/>
      <c r="F77" s="32"/>
      <c r="G77" s="96">
        <f t="shared" si="6"/>
        <v>0</v>
      </c>
      <c r="H77" s="96">
        <f t="shared" si="7"/>
        <v>0</v>
      </c>
      <c r="I77" s="33"/>
      <c r="J77" s="28"/>
    </row>
    <row r="78" spans="1:10" x14ac:dyDescent="0.2">
      <c r="A78" s="29" t="s">
        <v>195</v>
      </c>
      <c r="B78" s="135" t="s">
        <v>12</v>
      </c>
      <c r="C78" s="135"/>
      <c r="D78" s="30"/>
      <c r="E78" s="31"/>
      <c r="F78" s="32"/>
      <c r="G78" s="96">
        <f t="shared" si="6"/>
        <v>0</v>
      </c>
      <c r="H78" s="96">
        <f t="shared" si="7"/>
        <v>0</v>
      </c>
      <c r="I78" s="33"/>
      <c r="J78" s="28"/>
    </row>
    <row r="79" spans="1:10" x14ac:dyDescent="0.2">
      <c r="A79" s="29" t="s">
        <v>196</v>
      </c>
      <c r="B79" s="135" t="s">
        <v>12</v>
      </c>
      <c r="C79" s="135"/>
      <c r="D79" s="30"/>
      <c r="E79" s="31"/>
      <c r="F79" s="32"/>
      <c r="G79" s="96">
        <f t="shared" si="6"/>
        <v>0</v>
      </c>
      <c r="H79" s="96">
        <f t="shared" si="7"/>
        <v>0</v>
      </c>
      <c r="I79" s="33"/>
      <c r="J79" s="28"/>
    </row>
    <row r="80" spans="1:10" x14ac:dyDescent="0.2">
      <c r="A80" s="29" t="s">
        <v>197</v>
      </c>
      <c r="B80" s="135" t="s">
        <v>12</v>
      </c>
      <c r="C80" s="135"/>
      <c r="D80" s="30"/>
      <c r="E80" s="31"/>
      <c r="F80" s="32"/>
      <c r="G80" s="96">
        <f t="shared" si="6"/>
        <v>0</v>
      </c>
      <c r="H80" s="96">
        <f t="shared" si="7"/>
        <v>0</v>
      </c>
      <c r="I80" s="33"/>
      <c r="J80" s="28"/>
    </row>
    <row r="81" spans="1:19" x14ac:dyDescent="0.2">
      <c r="A81" s="29" t="s">
        <v>198</v>
      </c>
      <c r="B81" s="135" t="s">
        <v>12</v>
      </c>
      <c r="C81" s="135"/>
      <c r="D81" s="30"/>
      <c r="E81" s="31"/>
      <c r="F81" s="32"/>
      <c r="G81" s="96">
        <f t="shared" si="6"/>
        <v>0</v>
      </c>
      <c r="H81" s="96">
        <f t="shared" si="7"/>
        <v>0</v>
      </c>
      <c r="I81" s="33"/>
      <c r="J81" s="28"/>
    </row>
    <row r="82" spans="1:19" x14ac:dyDescent="0.2">
      <c r="A82" s="29" t="s">
        <v>199</v>
      </c>
      <c r="B82" s="135" t="s">
        <v>12</v>
      </c>
      <c r="C82" s="135"/>
      <c r="D82" s="30"/>
      <c r="E82" s="31"/>
      <c r="F82" s="32"/>
      <c r="G82" s="96">
        <f t="shared" si="6"/>
        <v>0</v>
      </c>
      <c r="H82" s="96">
        <f t="shared" si="7"/>
        <v>0</v>
      </c>
      <c r="I82" s="33"/>
      <c r="J82" s="28"/>
    </row>
    <row r="83" spans="1:19" ht="51.75" customHeight="1" x14ac:dyDescent="0.2">
      <c r="A83" s="34" t="s">
        <v>65</v>
      </c>
      <c r="B83" s="138" t="s">
        <v>110</v>
      </c>
      <c r="C83" s="139"/>
      <c r="D83" s="139"/>
      <c r="E83" s="139"/>
      <c r="F83" s="140"/>
      <c r="G83" s="97">
        <f>SUM(G84:G112)</f>
        <v>0</v>
      </c>
      <c r="H83" s="97">
        <f>SUM(H84:H112)</f>
        <v>0</v>
      </c>
      <c r="I83" s="35"/>
      <c r="J83" s="28"/>
      <c r="K83" s="37" t="s">
        <v>112</v>
      </c>
      <c r="L83" s="37" t="s">
        <v>113</v>
      </c>
      <c r="M83" s="37" t="s">
        <v>114</v>
      </c>
      <c r="N83" s="37" t="s">
        <v>115</v>
      </c>
      <c r="O83" s="37" t="s">
        <v>116</v>
      </c>
      <c r="P83" s="37" t="s">
        <v>117</v>
      </c>
      <c r="Q83" s="37" t="s">
        <v>118</v>
      </c>
      <c r="R83" s="37" t="s">
        <v>119</v>
      </c>
    </row>
    <row r="84" spans="1:19" ht="12.75" customHeight="1" x14ac:dyDescent="0.2">
      <c r="A84" s="29" t="s">
        <v>66</v>
      </c>
      <c r="B84" s="135" t="s">
        <v>111</v>
      </c>
      <c r="C84" s="135"/>
      <c r="D84" s="30"/>
      <c r="E84" s="99">
        <v>1</v>
      </c>
      <c r="F84" s="96">
        <f t="shared" ref="F84:F112" si="8">R84</f>
        <v>0</v>
      </c>
      <c r="G84" s="96">
        <f t="shared" ref="G84:G112" si="9">ROUND(E84*F84,2)</f>
        <v>0</v>
      </c>
      <c r="H84" s="96">
        <f t="shared" si="1"/>
        <v>0</v>
      </c>
      <c r="I84" s="33"/>
      <c r="J84" s="28"/>
      <c r="K84" s="38"/>
      <c r="L84" s="39"/>
      <c r="M84" s="39"/>
      <c r="N84" s="39"/>
      <c r="O84" s="100" t="str">
        <f>IFERROR(ROUND((L84-N84)/M84,2),"0")</f>
        <v>0</v>
      </c>
      <c r="P84" s="39"/>
      <c r="Q84" s="40"/>
      <c r="R84" s="100">
        <f>O84*P84*Q84</f>
        <v>0</v>
      </c>
      <c r="S84" s="101" t="str">
        <f ca="1">IF(K84=0," ",IF(K84+(M84*30.5)&lt;TODAY(),"DĖMESIO! Patikrinkite, ar nurodytas turtas dar nėra nudėvėtas, amortizuotas"," "))</f>
        <v xml:space="preserve"> </v>
      </c>
    </row>
    <row r="85" spans="1:19" ht="12.75" customHeight="1" x14ac:dyDescent="0.2">
      <c r="A85" s="29" t="s">
        <v>67</v>
      </c>
      <c r="B85" s="135" t="s">
        <v>111</v>
      </c>
      <c r="C85" s="135"/>
      <c r="D85" s="30"/>
      <c r="E85" s="99">
        <v>1</v>
      </c>
      <c r="F85" s="96">
        <f t="shared" si="8"/>
        <v>0</v>
      </c>
      <c r="G85" s="96">
        <f t="shared" si="9"/>
        <v>0</v>
      </c>
      <c r="H85" s="96">
        <f t="shared" si="1"/>
        <v>0</v>
      </c>
      <c r="I85" s="33"/>
      <c r="J85" s="28"/>
      <c r="K85" s="38"/>
      <c r="L85" s="39"/>
      <c r="M85" s="39"/>
      <c r="N85" s="39"/>
      <c r="O85" s="100" t="str">
        <f t="shared" ref="O85:O112" si="10">IFERROR(ROUND((L85-N85)/M85,2),"0")</f>
        <v>0</v>
      </c>
      <c r="P85" s="39"/>
      <c r="Q85" s="40"/>
      <c r="R85" s="100">
        <f t="shared" ref="R85:R112" si="11">O85*P85*Q85</f>
        <v>0</v>
      </c>
      <c r="S85" s="101" t="str">
        <f t="shared" ref="S85:S112" ca="1" si="12">IF(K85=0," ",IF(K85+(M85*30.5)&lt;TODAY(),"DĖMESIO! Patikrinkite, ar nurodytas turtas dar nėra nudėvėtas, amortizuotas"," "))</f>
        <v xml:space="preserve"> </v>
      </c>
    </row>
    <row r="86" spans="1:19" ht="12.75" customHeight="1" x14ac:dyDescent="0.2">
      <c r="A86" s="29" t="s">
        <v>68</v>
      </c>
      <c r="B86" s="135" t="s">
        <v>111</v>
      </c>
      <c r="C86" s="135"/>
      <c r="D86" s="30"/>
      <c r="E86" s="99">
        <v>1</v>
      </c>
      <c r="F86" s="96">
        <f t="shared" si="8"/>
        <v>0</v>
      </c>
      <c r="G86" s="96">
        <f t="shared" si="9"/>
        <v>0</v>
      </c>
      <c r="H86" s="96">
        <f t="shared" si="1"/>
        <v>0</v>
      </c>
      <c r="I86" s="33"/>
      <c r="J86" s="28"/>
      <c r="K86" s="38"/>
      <c r="L86" s="39"/>
      <c r="M86" s="39"/>
      <c r="N86" s="39"/>
      <c r="O86" s="100" t="str">
        <f t="shared" si="10"/>
        <v>0</v>
      </c>
      <c r="P86" s="39"/>
      <c r="Q86" s="40"/>
      <c r="R86" s="100">
        <f t="shared" si="11"/>
        <v>0</v>
      </c>
      <c r="S86" s="101" t="str">
        <f t="shared" ca="1" si="12"/>
        <v xml:space="preserve"> </v>
      </c>
    </row>
    <row r="87" spans="1:19" ht="12.75" customHeight="1" x14ac:dyDescent="0.2">
      <c r="A87" s="29" t="s">
        <v>69</v>
      </c>
      <c r="B87" s="135" t="s">
        <v>111</v>
      </c>
      <c r="C87" s="135"/>
      <c r="D87" s="30"/>
      <c r="E87" s="99">
        <v>1</v>
      </c>
      <c r="F87" s="96">
        <f t="shared" si="8"/>
        <v>0</v>
      </c>
      <c r="G87" s="96">
        <f t="shared" si="9"/>
        <v>0</v>
      </c>
      <c r="H87" s="96">
        <f t="shared" si="1"/>
        <v>0</v>
      </c>
      <c r="I87" s="33"/>
      <c r="J87" s="28"/>
      <c r="K87" s="38"/>
      <c r="L87" s="39"/>
      <c r="M87" s="39"/>
      <c r="N87" s="39"/>
      <c r="O87" s="100" t="str">
        <f t="shared" si="10"/>
        <v>0</v>
      </c>
      <c r="P87" s="39"/>
      <c r="Q87" s="40"/>
      <c r="R87" s="100">
        <f t="shared" si="11"/>
        <v>0</v>
      </c>
      <c r="S87" s="101" t="str">
        <f t="shared" ca="1" si="12"/>
        <v xml:space="preserve"> </v>
      </c>
    </row>
    <row r="88" spans="1:19" ht="12.75" customHeight="1" x14ac:dyDescent="0.2">
      <c r="A88" s="29" t="s">
        <v>70</v>
      </c>
      <c r="B88" s="135" t="s">
        <v>111</v>
      </c>
      <c r="C88" s="135"/>
      <c r="D88" s="30"/>
      <c r="E88" s="99">
        <v>1</v>
      </c>
      <c r="F88" s="96">
        <f t="shared" si="8"/>
        <v>0</v>
      </c>
      <c r="G88" s="96">
        <f t="shared" si="9"/>
        <v>0</v>
      </c>
      <c r="H88" s="96">
        <f t="shared" si="1"/>
        <v>0</v>
      </c>
      <c r="I88" s="33"/>
      <c r="J88" s="28"/>
      <c r="K88" s="38"/>
      <c r="L88" s="39"/>
      <c r="M88" s="39"/>
      <c r="N88" s="39"/>
      <c r="O88" s="100" t="str">
        <f t="shared" si="10"/>
        <v>0</v>
      </c>
      <c r="P88" s="39"/>
      <c r="Q88" s="40"/>
      <c r="R88" s="100">
        <f t="shared" si="11"/>
        <v>0</v>
      </c>
      <c r="S88" s="101" t="str">
        <f t="shared" ca="1" si="12"/>
        <v xml:space="preserve"> </v>
      </c>
    </row>
    <row r="89" spans="1:19" ht="12.75" customHeight="1" x14ac:dyDescent="0.2">
      <c r="A89" s="29" t="s">
        <v>74</v>
      </c>
      <c r="B89" s="135" t="s">
        <v>111</v>
      </c>
      <c r="C89" s="135"/>
      <c r="D89" s="30"/>
      <c r="E89" s="99">
        <v>1</v>
      </c>
      <c r="F89" s="96">
        <f t="shared" si="8"/>
        <v>0</v>
      </c>
      <c r="G89" s="96">
        <f t="shared" si="9"/>
        <v>0</v>
      </c>
      <c r="H89" s="96">
        <f t="shared" si="1"/>
        <v>0</v>
      </c>
      <c r="I89" s="33"/>
      <c r="J89" s="28"/>
      <c r="K89" s="38"/>
      <c r="L89" s="39"/>
      <c r="M89" s="39"/>
      <c r="N89" s="39"/>
      <c r="O89" s="100" t="str">
        <f t="shared" si="10"/>
        <v>0</v>
      </c>
      <c r="P89" s="39"/>
      <c r="Q89" s="40"/>
      <c r="R89" s="100">
        <f t="shared" si="11"/>
        <v>0</v>
      </c>
      <c r="S89" s="101" t="str">
        <f t="shared" ca="1" si="12"/>
        <v xml:space="preserve"> </v>
      </c>
    </row>
    <row r="90" spans="1:19" ht="12.75" customHeight="1" x14ac:dyDescent="0.2">
      <c r="A90" s="29" t="s">
        <v>75</v>
      </c>
      <c r="B90" s="135" t="s">
        <v>111</v>
      </c>
      <c r="C90" s="135"/>
      <c r="D90" s="30"/>
      <c r="E90" s="99">
        <v>1</v>
      </c>
      <c r="F90" s="96">
        <f t="shared" si="8"/>
        <v>0</v>
      </c>
      <c r="G90" s="96">
        <f t="shared" si="9"/>
        <v>0</v>
      </c>
      <c r="H90" s="96">
        <f t="shared" si="1"/>
        <v>0</v>
      </c>
      <c r="I90" s="33"/>
      <c r="J90" s="28"/>
      <c r="K90" s="38"/>
      <c r="L90" s="39"/>
      <c r="M90" s="39"/>
      <c r="N90" s="39"/>
      <c r="O90" s="100" t="str">
        <f t="shared" si="10"/>
        <v>0</v>
      </c>
      <c r="P90" s="39"/>
      <c r="Q90" s="40"/>
      <c r="R90" s="100">
        <f t="shared" si="11"/>
        <v>0</v>
      </c>
      <c r="S90" s="101" t="str">
        <f t="shared" ca="1" si="12"/>
        <v xml:space="preserve"> </v>
      </c>
    </row>
    <row r="91" spans="1:19" ht="12.75" customHeight="1" x14ac:dyDescent="0.2">
      <c r="A91" s="29" t="s">
        <v>76</v>
      </c>
      <c r="B91" s="135" t="s">
        <v>111</v>
      </c>
      <c r="C91" s="135"/>
      <c r="D91" s="30"/>
      <c r="E91" s="99">
        <v>1</v>
      </c>
      <c r="F91" s="96">
        <f t="shared" si="8"/>
        <v>0</v>
      </c>
      <c r="G91" s="96">
        <f t="shared" si="9"/>
        <v>0</v>
      </c>
      <c r="H91" s="96">
        <f t="shared" si="1"/>
        <v>0</v>
      </c>
      <c r="I91" s="33"/>
      <c r="J91" s="28"/>
      <c r="K91" s="38"/>
      <c r="L91" s="39"/>
      <c r="M91" s="39"/>
      <c r="N91" s="39"/>
      <c r="O91" s="100" t="str">
        <f t="shared" si="10"/>
        <v>0</v>
      </c>
      <c r="P91" s="39"/>
      <c r="Q91" s="40"/>
      <c r="R91" s="100">
        <f t="shared" si="11"/>
        <v>0</v>
      </c>
      <c r="S91" s="101" t="str">
        <f t="shared" ca="1" si="12"/>
        <v xml:space="preserve"> </v>
      </c>
    </row>
    <row r="92" spans="1:19" ht="12.75" customHeight="1" x14ac:dyDescent="0.2">
      <c r="A92" s="29" t="s">
        <v>77</v>
      </c>
      <c r="B92" s="135" t="s">
        <v>111</v>
      </c>
      <c r="C92" s="135"/>
      <c r="D92" s="30"/>
      <c r="E92" s="99">
        <v>1</v>
      </c>
      <c r="F92" s="96">
        <f t="shared" si="8"/>
        <v>0</v>
      </c>
      <c r="G92" s="96">
        <f t="shared" si="9"/>
        <v>0</v>
      </c>
      <c r="H92" s="96">
        <f t="shared" si="1"/>
        <v>0</v>
      </c>
      <c r="I92" s="33"/>
      <c r="J92" s="28"/>
      <c r="K92" s="38"/>
      <c r="L92" s="39"/>
      <c r="M92" s="39"/>
      <c r="N92" s="39"/>
      <c r="O92" s="100" t="str">
        <f t="shared" si="10"/>
        <v>0</v>
      </c>
      <c r="P92" s="39"/>
      <c r="Q92" s="40"/>
      <c r="R92" s="100">
        <f t="shared" si="11"/>
        <v>0</v>
      </c>
      <c r="S92" s="101" t="str">
        <f t="shared" ca="1" si="12"/>
        <v xml:space="preserve"> </v>
      </c>
    </row>
    <row r="93" spans="1:19" ht="12.75" customHeight="1" x14ac:dyDescent="0.2">
      <c r="A93" s="29" t="s">
        <v>78</v>
      </c>
      <c r="B93" s="135" t="s">
        <v>111</v>
      </c>
      <c r="C93" s="135"/>
      <c r="D93" s="30"/>
      <c r="E93" s="99">
        <v>1</v>
      </c>
      <c r="F93" s="96">
        <f t="shared" si="8"/>
        <v>0</v>
      </c>
      <c r="G93" s="96">
        <f t="shared" si="9"/>
        <v>0</v>
      </c>
      <c r="H93" s="96">
        <f t="shared" si="1"/>
        <v>0</v>
      </c>
      <c r="I93" s="33"/>
      <c r="J93" s="28"/>
      <c r="K93" s="38"/>
      <c r="L93" s="39"/>
      <c r="M93" s="39"/>
      <c r="N93" s="39"/>
      <c r="O93" s="100" t="str">
        <f t="shared" si="10"/>
        <v>0</v>
      </c>
      <c r="P93" s="39"/>
      <c r="Q93" s="40"/>
      <c r="R93" s="100">
        <f t="shared" si="11"/>
        <v>0</v>
      </c>
      <c r="S93" s="101" t="str">
        <f t="shared" ca="1" si="12"/>
        <v xml:space="preserve"> </v>
      </c>
    </row>
    <row r="94" spans="1:19" ht="12.75" customHeight="1" x14ac:dyDescent="0.2">
      <c r="A94" s="29" t="s">
        <v>229</v>
      </c>
      <c r="B94" s="135" t="s">
        <v>111</v>
      </c>
      <c r="C94" s="135"/>
      <c r="D94" s="30"/>
      <c r="E94" s="99">
        <v>1</v>
      </c>
      <c r="F94" s="96">
        <f t="shared" si="8"/>
        <v>0</v>
      </c>
      <c r="G94" s="96">
        <f t="shared" si="9"/>
        <v>0</v>
      </c>
      <c r="H94" s="96">
        <f t="shared" si="1"/>
        <v>0</v>
      </c>
      <c r="I94" s="33"/>
      <c r="J94" s="28"/>
      <c r="K94" s="38"/>
      <c r="L94" s="39"/>
      <c r="M94" s="39"/>
      <c r="N94" s="39"/>
      <c r="O94" s="100" t="str">
        <f t="shared" si="10"/>
        <v>0</v>
      </c>
      <c r="P94" s="39"/>
      <c r="Q94" s="40"/>
      <c r="R94" s="100">
        <f t="shared" si="11"/>
        <v>0</v>
      </c>
      <c r="S94" s="101" t="str">
        <f t="shared" ca="1" si="12"/>
        <v xml:space="preserve"> </v>
      </c>
    </row>
    <row r="95" spans="1:19" ht="12.75" customHeight="1" x14ac:dyDescent="0.2">
      <c r="A95" s="29" t="s">
        <v>230</v>
      </c>
      <c r="B95" s="135" t="s">
        <v>111</v>
      </c>
      <c r="C95" s="135"/>
      <c r="D95" s="30"/>
      <c r="E95" s="99">
        <v>1</v>
      </c>
      <c r="F95" s="96">
        <f t="shared" si="8"/>
        <v>0</v>
      </c>
      <c r="G95" s="96">
        <f t="shared" si="9"/>
        <v>0</v>
      </c>
      <c r="H95" s="96">
        <f t="shared" si="1"/>
        <v>0</v>
      </c>
      <c r="I95" s="33"/>
      <c r="J95" s="28"/>
      <c r="K95" s="38"/>
      <c r="L95" s="39"/>
      <c r="M95" s="39"/>
      <c r="N95" s="39"/>
      <c r="O95" s="100" t="str">
        <f t="shared" si="10"/>
        <v>0</v>
      </c>
      <c r="P95" s="39"/>
      <c r="Q95" s="40"/>
      <c r="R95" s="100">
        <f t="shared" si="11"/>
        <v>0</v>
      </c>
      <c r="S95" s="101" t="str">
        <f t="shared" ca="1" si="12"/>
        <v xml:space="preserve"> </v>
      </c>
    </row>
    <row r="96" spans="1:19" ht="12.75" customHeight="1" x14ac:dyDescent="0.2">
      <c r="A96" s="29" t="s">
        <v>231</v>
      </c>
      <c r="B96" s="135" t="s">
        <v>111</v>
      </c>
      <c r="C96" s="135"/>
      <c r="D96" s="30"/>
      <c r="E96" s="99">
        <v>1</v>
      </c>
      <c r="F96" s="96">
        <f t="shared" si="8"/>
        <v>0</v>
      </c>
      <c r="G96" s="96">
        <f t="shared" si="9"/>
        <v>0</v>
      </c>
      <c r="H96" s="96">
        <f t="shared" si="1"/>
        <v>0</v>
      </c>
      <c r="I96" s="33"/>
      <c r="J96" s="28"/>
      <c r="K96" s="38"/>
      <c r="L96" s="39"/>
      <c r="M96" s="39"/>
      <c r="N96" s="39"/>
      <c r="O96" s="100" t="str">
        <f t="shared" si="10"/>
        <v>0</v>
      </c>
      <c r="P96" s="39"/>
      <c r="Q96" s="40"/>
      <c r="R96" s="100">
        <f t="shared" si="11"/>
        <v>0</v>
      </c>
      <c r="S96" s="101" t="str">
        <f t="shared" ca="1" si="12"/>
        <v xml:space="preserve"> </v>
      </c>
    </row>
    <row r="97" spans="1:19" ht="12.75" customHeight="1" x14ac:dyDescent="0.2">
      <c r="A97" s="29" t="s">
        <v>232</v>
      </c>
      <c r="B97" s="135" t="s">
        <v>111</v>
      </c>
      <c r="C97" s="135"/>
      <c r="D97" s="30"/>
      <c r="E97" s="99">
        <v>1</v>
      </c>
      <c r="F97" s="96">
        <f t="shared" si="8"/>
        <v>0</v>
      </c>
      <c r="G97" s="96">
        <f t="shared" si="9"/>
        <v>0</v>
      </c>
      <c r="H97" s="96">
        <f t="shared" si="1"/>
        <v>0</v>
      </c>
      <c r="I97" s="33"/>
      <c r="J97" s="28"/>
      <c r="K97" s="38"/>
      <c r="L97" s="39"/>
      <c r="M97" s="39"/>
      <c r="N97" s="39"/>
      <c r="O97" s="100" t="str">
        <f t="shared" si="10"/>
        <v>0</v>
      </c>
      <c r="P97" s="39"/>
      <c r="Q97" s="40"/>
      <c r="R97" s="100">
        <f t="shared" si="11"/>
        <v>0</v>
      </c>
      <c r="S97" s="101" t="str">
        <f t="shared" ca="1" si="12"/>
        <v xml:space="preserve"> </v>
      </c>
    </row>
    <row r="98" spans="1:19" ht="12.75" customHeight="1" x14ac:dyDescent="0.2">
      <c r="A98" s="29" t="s">
        <v>233</v>
      </c>
      <c r="B98" s="135" t="s">
        <v>111</v>
      </c>
      <c r="C98" s="135"/>
      <c r="D98" s="30"/>
      <c r="E98" s="99">
        <v>1</v>
      </c>
      <c r="F98" s="96">
        <f t="shared" si="8"/>
        <v>0</v>
      </c>
      <c r="G98" s="96">
        <f t="shared" si="9"/>
        <v>0</v>
      </c>
      <c r="H98" s="96">
        <f t="shared" si="1"/>
        <v>0</v>
      </c>
      <c r="I98" s="33"/>
      <c r="J98" s="28"/>
      <c r="K98" s="38"/>
      <c r="L98" s="39"/>
      <c r="M98" s="39"/>
      <c r="N98" s="39"/>
      <c r="O98" s="100" t="str">
        <f t="shared" si="10"/>
        <v>0</v>
      </c>
      <c r="P98" s="39"/>
      <c r="Q98" s="40"/>
      <c r="R98" s="100">
        <f t="shared" si="11"/>
        <v>0</v>
      </c>
      <c r="S98" s="101" t="str">
        <f t="shared" ca="1" si="12"/>
        <v xml:space="preserve"> </v>
      </c>
    </row>
    <row r="99" spans="1:19" ht="12.75" customHeight="1" x14ac:dyDescent="0.2">
      <c r="A99" s="29" t="s">
        <v>234</v>
      </c>
      <c r="B99" s="135" t="s">
        <v>111</v>
      </c>
      <c r="C99" s="135"/>
      <c r="D99" s="30"/>
      <c r="E99" s="99">
        <v>1</v>
      </c>
      <c r="F99" s="96">
        <f t="shared" si="8"/>
        <v>0</v>
      </c>
      <c r="G99" s="96">
        <f t="shared" si="9"/>
        <v>0</v>
      </c>
      <c r="H99" s="96">
        <f t="shared" si="1"/>
        <v>0</v>
      </c>
      <c r="I99" s="33"/>
      <c r="J99" s="28"/>
      <c r="K99" s="38"/>
      <c r="L99" s="39"/>
      <c r="M99" s="39"/>
      <c r="N99" s="39"/>
      <c r="O99" s="100" t="str">
        <f t="shared" si="10"/>
        <v>0</v>
      </c>
      <c r="P99" s="39"/>
      <c r="Q99" s="40"/>
      <c r="R99" s="100">
        <f t="shared" si="11"/>
        <v>0</v>
      </c>
      <c r="S99" s="101" t="str">
        <f t="shared" ca="1" si="12"/>
        <v xml:space="preserve"> </v>
      </c>
    </row>
    <row r="100" spans="1:19" ht="12.75" customHeight="1" x14ac:dyDescent="0.2">
      <c r="A100" s="29" t="s">
        <v>235</v>
      </c>
      <c r="B100" s="135" t="s">
        <v>111</v>
      </c>
      <c r="C100" s="135"/>
      <c r="D100" s="30"/>
      <c r="E100" s="99">
        <v>1</v>
      </c>
      <c r="F100" s="96">
        <f t="shared" si="8"/>
        <v>0</v>
      </c>
      <c r="G100" s="96">
        <f t="shared" si="9"/>
        <v>0</v>
      </c>
      <c r="H100" s="96">
        <f t="shared" si="1"/>
        <v>0</v>
      </c>
      <c r="I100" s="33"/>
      <c r="J100" s="28"/>
      <c r="K100" s="38"/>
      <c r="L100" s="39"/>
      <c r="M100" s="39"/>
      <c r="N100" s="39"/>
      <c r="O100" s="100" t="str">
        <f t="shared" si="10"/>
        <v>0</v>
      </c>
      <c r="P100" s="39"/>
      <c r="Q100" s="40"/>
      <c r="R100" s="100">
        <f t="shared" si="11"/>
        <v>0</v>
      </c>
      <c r="S100" s="101" t="str">
        <f t="shared" ca="1" si="12"/>
        <v xml:space="preserve"> </v>
      </c>
    </row>
    <row r="101" spans="1:19" ht="12.75" customHeight="1" x14ac:dyDescent="0.2">
      <c r="A101" s="29" t="s">
        <v>236</v>
      </c>
      <c r="B101" s="135" t="s">
        <v>111</v>
      </c>
      <c r="C101" s="135"/>
      <c r="D101" s="30"/>
      <c r="E101" s="99">
        <v>1</v>
      </c>
      <c r="F101" s="96">
        <f t="shared" si="8"/>
        <v>0</v>
      </c>
      <c r="G101" s="96">
        <f t="shared" si="9"/>
        <v>0</v>
      </c>
      <c r="H101" s="96">
        <f t="shared" si="1"/>
        <v>0</v>
      </c>
      <c r="I101" s="33"/>
      <c r="J101" s="28"/>
      <c r="K101" s="38"/>
      <c r="L101" s="39"/>
      <c r="M101" s="39"/>
      <c r="N101" s="39"/>
      <c r="O101" s="100" t="str">
        <f t="shared" si="10"/>
        <v>0</v>
      </c>
      <c r="P101" s="39"/>
      <c r="Q101" s="40"/>
      <c r="R101" s="100">
        <f t="shared" si="11"/>
        <v>0</v>
      </c>
      <c r="S101" s="101" t="str">
        <f t="shared" ca="1" si="12"/>
        <v xml:space="preserve"> </v>
      </c>
    </row>
    <row r="102" spans="1:19" ht="12.75" customHeight="1" x14ac:dyDescent="0.2">
      <c r="A102" s="29" t="s">
        <v>237</v>
      </c>
      <c r="B102" s="135" t="s">
        <v>111</v>
      </c>
      <c r="C102" s="135"/>
      <c r="D102" s="30"/>
      <c r="E102" s="99">
        <v>1</v>
      </c>
      <c r="F102" s="96">
        <f t="shared" si="8"/>
        <v>0</v>
      </c>
      <c r="G102" s="96">
        <f t="shared" si="9"/>
        <v>0</v>
      </c>
      <c r="H102" s="96">
        <f t="shared" si="1"/>
        <v>0</v>
      </c>
      <c r="I102" s="33"/>
      <c r="J102" s="28"/>
      <c r="K102" s="38"/>
      <c r="L102" s="39"/>
      <c r="M102" s="39"/>
      <c r="N102" s="39"/>
      <c r="O102" s="100" t="str">
        <f t="shared" si="10"/>
        <v>0</v>
      </c>
      <c r="P102" s="39"/>
      <c r="Q102" s="40"/>
      <c r="R102" s="100">
        <f t="shared" si="11"/>
        <v>0</v>
      </c>
      <c r="S102" s="101" t="str">
        <f t="shared" ca="1" si="12"/>
        <v xml:space="preserve"> </v>
      </c>
    </row>
    <row r="103" spans="1:19" ht="12.75" customHeight="1" x14ac:dyDescent="0.2">
      <c r="A103" s="29" t="s">
        <v>238</v>
      </c>
      <c r="B103" s="135" t="s">
        <v>111</v>
      </c>
      <c r="C103" s="135"/>
      <c r="D103" s="30"/>
      <c r="E103" s="99">
        <v>1</v>
      </c>
      <c r="F103" s="96">
        <f t="shared" si="8"/>
        <v>0</v>
      </c>
      <c r="G103" s="96">
        <f t="shared" si="9"/>
        <v>0</v>
      </c>
      <c r="H103" s="96">
        <f t="shared" si="1"/>
        <v>0</v>
      </c>
      <c r="I103" s="33"/>
      <c r="J103" s="28"/>
      <c r="K103" s="38"/>
      <c r="L103" s="39"/>
      <c r="M103" s="39"/>
      <c r="N103" s="39"/>
      <c r="O103" s="100" t="str">
        <f t="shared" si="10"/>
        <v>0</v>
      </c>
      <c r="P103" s="39"/>
      <c r="Q103" s="40"/>
      <c r="R103" s="100">
        <f t="shared" si="11"/>
        <v>0</v>
      </c>
      <c r="S103" s="101" t="str">
        <f t="shared" ca="1" si="12"/>
        <v xml:space="preserve"> </v>
      </c>
    </row>
    <row r="104" spans="1:19" ht="12.75" customHeight="1" x14ac:dyDescent="0.2">
      <c r="A104" s="29" t="s">
        <v>239</v>
      </c>
      <c r="B104" s="135" t="s">
        <v>111</v>
      </c>
      <c r="C104" s="135"/>
      <c r="D104" s="30"/>
      <c r="E104" s="99">
        <v>1</v>
      </c>
      <c r="F104" s="96">
        <f t="shared" si="8"/>
        <v>0</v>
      </c>
      <c r="G104" s="96">
        <f t="shared" si="9"/>
        <v>0</v>
      </c>
      <c r="H104" s="96">
        <f t="shared" si="1"/>
        <v>0</v>
      </c>
      <c r="I104" s="33"/>
      <c r="J104" s="28"/>
      <c r="K104" s="38"/>
      <c r="L104" s="39"/>
      <c r="M104" s="39"/>
      <c r="N104" s="39"/>
      <c r="O104" s="100" t="str">
        <f t="shared" si="10"/>
        <v>0</v>
      </c>
      <c r="P104" s="39"/>
      <c r="Q104" s="40"/>
      <c r="R104" s="100">
        <f t="shared" si="11"/>
        <v>0</v>
      </c>
      <c r="S104" s="101" t="str">
        <f t="shared" ca="1" si="12"/>
        <v xml:space="preserve"> </v>
      </c>
    </row>
    <row r="105" spans="1:19" ht="12.75" customHeight="1" x14ac:dyDescent="0.2">
      <c r="A105" s="29" t="s">
        <v>240</v>
      </c>
      <c r="B105" s="135" t="s">
        <v>111</v>
      </c>
      <c r="C105" s="135"/>
      <c r="D105" s="30"/>
      <c r="E105" s="99">
        <v>1</v>
      </c>
      <c r="F105" s="96">
        <f t="shared" si="8"/>
        <v>0</v>
      </c>
      <c r="G105" s="96">
        <f t="shared" si="9"/>
        <v>0</v>
      </c>
      <c r="H105" s="96">
        <f t="shared" si="1"/>
        <v>0</v>
      </c>
      <c r="I105" s="33"/>
      <c r="J105" s="28"/>
      <c r="K105" s="38"/>
      <c r="L105" s="39"/>
      <c r="M105" s="39"/>
      <c r="N105" s="39"/>
      <c r="O105" s="100" t="str">
        <f t="shared" si="10"/>
        <v>0</v>
      </c>
      <c r="P105" s="39"/>
      <c r="Q105" s="40"/>
      <c r="R105" s="100">
        <f t="shared" si="11"/>
        <v>0</v>
      </c>
      <c r="S105" s="101" t="str">
        <f t="shared" ca="1" si="12"/>
        <v xml:space="preserve"> </v>
      </c>
    </row>
    <row r="106" spans="1:19" ht="12.75" customHeight="1" x14ac:dyDescent="0.2">
      <c r="A106" s="29" t="s">
        <v>241</v>
      </c>
      <c r="B106" s="135" t="s">
        <v>111</v>
      </c>
      <c r="C106" s="135"/>
      <c r="D106" s="30"/>
      <c r="E106" s="99">
        <v>1</v>
      </c>
      <c r="F106" s="96">
        <f t="shared" si="8"/>
        <v>0</v>
      </c>
      <c r="G106" s="96">
        <f t="shared" si="9"/>
        <v>0</v>
      </c>
      <c r="H106" s="96">
        <f t="shared" si="1"/>
        <v>0</v>
      </c>
      <c r="I106" s="33"/>
      <c r="J106" s="28"/>
      <c r="K106" s="38"/>
      <c r="L106" s="39"/>
      <c r="M106" s="39"/>
      <c r="N106" s="39"/>
      <c r="O106" s="100" t="str">
        <f t="shared" si="10"/>
        <v>0</v>
      </c>
      <c r="P106" s="39"/>
      <c r="Q106" s="40"/>
      <c r="R106" s="100">
        <f t="shared" si="11"/>
        <v>0</v>
      </c>
      <c r="S106" s="101" t="str">
        <f t="shared" ca="1" si="12"/>
        <v xml:space="preserve"> </v>
      </c>
    </row>
    <row r="107" spans="1:19" ht="12.75" customHeight="1" x14ac:dyDescent="0.2">
      <c r="A107" s="29" t="s">
        <v>242</v>
      </c>
      <c r="B107" s="135" t="s">
        <v>111</v>
      </c>
      <c r="C107" s="135"/>
      <c r="D107" s="30"/>
      <c r="E107" s="99">
        <v>1</v>
      </c>
      <c r="F107" s="96">
        <f t="shared" si="8"/>
        <v>0</v>
      </c>
      <c r="G107" s="96">
        <f t="shared" si="9"/>
        <v>0</v>
      </c>
      <c r="H107" s="96">
        <f t="shared" si="1"/>
        <v>0</v>
      </c>
      <c r="I107" s="33"/>
      <c r="J107" s="28"/>
      <c r="K107" s="38"/>
      <c r="L107" s="39"/>
      <c r="M107" s="39"/>
      <c r="N107" s="39"/>
      <c r="O107" s="100" t="str">
        <f t="shared" si="10"/>
        <v>0</v>
      </c>
      <c r="P107" s="39"/>
      <c r="Q107" s="40"/>
      <c r="R107" s="100">
        <f t="shared" si="11"/>
        <v>0</v>
      </c>
      <c r="S107" s="101" t="str">
        <f t="shared" ca="1" si="12"/>
        <v xml:space="preserve"> </v>
      </c>
    </row>
    <row r="108" spans="1:19" ht="12.75" customHeight="1" x14ac:dyDescent="0.2">
      <c r="A108" s="29" t="s">
        <v>243</v>
      </c>
      <c r="B108" s="135" t="s">
        <v>111</v>
      </c>
      <c r="C108" s="135"/>
      <c r="D108" s="30"/>
      <c r="E108" s="99">
        <v>1</v>
      </c>
      <c r="F108" s="96">
        <f t="shared" si="8"/>
        <v>0</v>
      </c>
      <c r="G108" s="96">
        <f t="shared" si="9"/>
        <v>0</v>
      </c>
      <c r="H108" s="96">
        <f t="shared" si="1"/>
        <v>0</v>
      </c>
      <c r="I108" s="33"/>
      <c r="J108" s="28"/>
      <c r="K108" s="38"/>
      <c r="L108" s="39"/>
      <c r="M108" s="39"/>
      <c r="N108" s="39"/>
      <c r="O108" s="100" t="str">
        <f t="shared" si="10"/>
        <v>0</v>
      </c>
      <c r="P108" s="39"/>
      <c r="Q108" s="40"/>
      <c r="R108" s="100">
        <f t="shared" si="11"/>
        <v>0</v>
      </c>
      <c r="S108" s="101" t="str">
        <f t="shared" ca="1" si="12"/>
        <v xml:space="preserve"> </v>
      </c>
    </row>
    <row r="109" spans="1:19" ht="12.75" customHeight="1" x14ac:dyDescent="0.2">
      <c r="A109" s="29" t="s">
        <v>244</v>
      </c>
      <c r="B109" s="135" t="s">
        <v>111</v>
      </c>
      <c r="C109" s="135"/>
      <c r="D109" s="30"/>
      <c r="E109" s="99">
        <v>1</v>
      </c>
      <c r="F109" s="96">
        <f t="shared" si="8"/>
        <v>0</v>
      </c>
      <c r="G109" s="96">
        <f t="shared" si="9"/>
        <v>0</v>
      </c>
      <c r="H109" s="96">
        <f t="shared" si="1"/>
        <v>0</v>
      </c>
      <c r="I109" s="33"/>
      <c r="J109" s="28"/>
      <c r="K109" s="38"/>
      <c r="L109" s="39"/>
      <c r="M109" s="39"/>
      <c r="N109" s="39"/>
      <c r="O109" s="100" t="str">
        <f t="shared" si="10"/>
        <v>0</v>
      </c>
      <c r="P109" s="39"/>
      <c r="Q109" s="40"/>
      <c r="R109" s="100">
        <f t="shared" si="11"/>
        <v>0</v>
      </c>
      <c r="S109" s="101" t="str">
        <f t="shared" ca="1" si="12"/>
        <v xml:space="preserve"> </v>
      </c>
    </row>
    <row r="110" spans="1:19" ht="12.75" customHeight="1" x14ac:dyDescent="0.2">
      <c r="A110" s="29" t="s">
        <v>245</v>
      </c>
      <c r="B110" s="135" t="s">
        <v>111</v>
      </c>
      <c r="C110" s="135"/>
      <c r="D110" s="30"/>
      <c r="E110" s="99">
        <v>1</v>
      </c>
      <c r="F110" s="96">
        <f t="shared" si="8"/>
        <v>0</v>
      </c>
      <c r="G110" s="96">
        <f t="shared" si="9"/>
        <v>0</v>
      </c>
      <c r="H110" s="96">
        <f t="shared" si="1"/>
        <v>0</v>
      </c>
      <c r="I110" s="33"/>
      <c r="J110" s="28"/>
      <c r="K110" s="38"/>
      <c r="L110" s="39"/>
      <c r="M110" s="39"/>
      <c r="N110" s="39"/>
      <c r="O110" s="100" t="str">
        <f t="shared" si="10"/>
        <v>0</v>
      </c>
      <c r="P110" s="39"/>
      <c r="Q110" s="40"/>
      <c r="R110" s="100">
        <f t="shared" si="11"/>
        <v>0</v>
      </c>
      <c r="S110" s="101" t="str">
        <f t="shared" ca="1" si="12"/>
        <v xml:space="preserve"> </v>
      </c>
    </row>
    <row r="111" spans="1:19" ht="12.75" customHeight="1" x14ac:dyDescent="0.2">
      <c r="A111" s="29" t="s">
        <v>246</v>
      </c>
      <c r="B111" s="135" t="s">
        <v>111</v>
      </c>
      <c r="C111" s="135"/>
      <c r="D111" s="30"/>
      <c r="E111" s="99">
        <v>1</v>
      </c>
      <c r="F111" s="96">
        <f t="shared" si="8"/>
        <v>0</v>
      </c>
      <c r="G111" s="96">
        <f t="shared" si="9"/>
        <v>0</v>
      </c>
      <c r="H111" s="96">
        <f t="shared" si="1"/>
        <v>0</v>
      </c>
      <c r="I111" s="33"/>
      <c r="J111" s="28"/>
      <c r="K111" s="38"/>
      <c r="L111" s="39"/>
      <c r="M111" s="39"/>
      <c r="N111" s="39"/>
      <c r="O111" s="100" t="str">
        <f t="shared" si="10"/>
        <v>0</v>
      </c>
      <c r="P111" s="39"/>
      <c r="Q111" s="40"/>
      <c r="R111" s="100">
        <f t="shared" si="11"/>
        <v>0</v>
      </c>
      <c r="S111" s="101" t="str">
        <f t="shared" ca="1" si="12"/>
        <v xml:space="preserve"> </v>
      </c>
    </row>
    <row r="112" spans="1:19" ht="12.75" customHeight="1" x14ac:dyDescent="0.2">
      <c r="A112" s="29" t="s">
        <v>247</v>
      </c>
      <c r="B112" s="135" t="s">
        <v>111</v>
      </c>
      <c r="C112" s="135"/>
      <c r="D112" s="30"/>
      <c r="E112" s="99">
        <v>1</v>
      </c>
      <c r="F112" s="96">
        <f t="shared" si="8"/>
        <v>0</v>
      </c>
      <c r="G112" s="96">
        <f t="shared" si="9"/>
        <v>0</v>
      </c>
      <c r="H112" s="96">
        <f t="shared" si="1"/>
        <v>0</v>
      </c>
      <c r="I112" s="33"/>
      <c r="J112" s="28"/>
      <c r="K112" s="38"/>
      <c r="L112" s="39"/>
      <c r="M112" s="39"/>
      <c r="N112" s="39"/>
      <c r="O112" s="100" t="str">
        <f t="shared" si="10"/>
        <v>0</v>
      </c>
      <c r="P112" s="39"/>
      <c r="Q112" s="40"/>
      <c r="R112" s="100">
        <f t="shared" si="11"/>
        <v>0</v>
      </c>
      <c r="S112" s="101" t="str">
        <f t="shared" ca="1" si="12"/>
        <v xml:space="preserve"> </v>
      </c>
    </row>
    <row r="113" spans="1:11" ht="57" customHeight="1" x14ac:dyDescent="0.2">
      <c r="A113" s="34" t="s">
        <v>71</v>
      </c>
      <c r="B113" s="174" t="s">
        <v>79</v>
      </c>
      <c r="C113" s="175"/>
      <c r="D113" s="175"/>
      <c r="E113" s="175"/>
      <c r="F113" s="176"/>
      <c r="G113" s="97">
        <f>SUM(G114:G163)</f>
        <v>0</v>
      </c>
      <c r="H113" s="97">
        <f>SUM(H114:H163)</f>
        <v>0</v>
      </c>
      <c r="I113" s="41"/>
      <c r="J113" s="28"/>
      <c r="K113" s="37" t="s">
        <v>176</v>
      </c>
    </row>
    <row r="114" spans="1:11" x14ac:dyDescent="0.2">
      <c r="A114" s="150" t="s">
        <v>177</v>
      </c>
      <c r="B114" s="159" t="s">
        <v>107</v>
      </c>
      <c r="C114" s="33" t="s">
        <v>108</v>
      </c>
      <c r="D114" s="162" t="s">
        <v>5</v>
      </c>
      <c r="E114" s="165"/>
      <c r="F114" s="153" t="str">
        <f>IFERROR(ROUND(AVERAGE(K114:K118),2),"0")</f>
        <v>0</v>
      </c>
      <c r="G114" s="153">
        <f>ROUND(E114*F114,2)</f>
        <v>0</v>
      </c>
      <c r="H114" s="153">
        <f>ROUND(G114*$D$7,2)</f>
        <v>0</v>
      </c>
      <c r="I114" s="156"/>
      <c r="J114" s="42"/>
      <c r="K114" s="39"/>
    </row>
    <row r="115" spans="1:11" x14ac:dyDescent="0.2">
      <c r="A115" s="151"/>
      <c r="B115" s="160"/>
      <c r="C115" s="33" t="s">
        <v>108</v>
      </c>
      <c r="D115" s="163"/>
      <c r="E115" s="166"/>
      <c r="F115" s="154"/>
      <c r="G115" s="154"/>
      <c r="H115" s="154"/>
      <c r="I115" s="157"/>
      <c r="J115" s="42"/>
      <c r="K115" s="39"/>
    </row>
    <row r="116" spans="1:11" x14ac:dyDescent="0.2">
      <c r="A116" s="151"/>
      <c r="B116" s="160"/>
      <c r="C116" s="33" t="s">
        <v>108</v>
      </c>
      <c r="D116" s="163"/>
      <c r="E116" s="166"/>
      <c r="F116" s="154"/>
      <c r="G116" s="154"/>
      <c r="H116" s="154"/>
      <c r="I116" s="157"/>
      <c r="J116" s="42"/>
      <c r="K116" s="39"/>
    </row>
    <row r="117" spans="1:11" x14ac:dyDescent="0.2">
      <c r="A117" s="151"/>
      <c r="B117" s="160"/>
      <c r="C117" s="33" t="s">
        <v>108</v>
      </c>
      <c r="D117" s="163"/>
      <c r="E117" s="166"/>
      <c r="F117" s="154"/>
      <c r="G117" s="154"/>
      <c r="H117" s="154"/>
      <c r="I117" s="157"/>
      <c r="J117" s="42"/>
      <c r="K117" s="39"/>
    </row>
    <row r="118" spans="1:11" x14ac:dyDescent="0.2">
      <c r="A118" s="152"/>
      <c r="B118" s="161"/>
      <c r="C118" s="33" t="s">
        <v>108</v>
      </c>
      <c r="D118" s="164"/>
      <c r="E118" s="167"/>
      <c r="F118" s="155"/>
      <c r="G118" s="155"/>
      <c r="H118" s="155"/>
      <c r="I118" s="158"/>
      <c r="J118" s="42"/>
      <c r="K118" s="39"/>
    </row>
    <row r="119" spans="1:11" x14ac:dyDescent="0.2">
      <c r="A119" s="150" t="s">
        <v>178</v>
      </c>
      <c r="B119" s="159" t="s">
        <v>107</v>
      </c>
      <c r="C119" s="33" t="s">
        <v>108</v>
      </c>
      <c r="D119" s="162" t="s">
        <v>5</v>
      </c>
      <c r="E119" s="165"/>
      <c r="F119" s="153" t="str">
        <f t="shared" ref="F119" si="13">IFERROR(ROUND(AVERAGE(K119:K123),2),"0")</f>
        <v>0</v>
      </c>
      <c r="G119" s="153">
        <f>ROUND(E119*F119,2)</f>
        <v>0</v>
      </c>
      <c r="H119" s="153">
        <f>ROUND(G119*$D$7,2)</f>
        <v>0</v>
      </c>
      <c r="I119" s="156"/>
      <c r="J119" s="42"/>
      <c r="K119" s="39"/>
    </row>
    <row r="120" spans="1:11" x14ac:dyDescent="0.2">
      <c r="A120" s="151"/>
      <c r="B120" s="160"/>
      <c r="C120" s="33" t="s">
        <v>108</v>
      </c>
      <c r="D120" s="163"/>
      <c r="E120" s="166"/>
      <c r="F120" s="154"/>
      <c r="G120" s="154"/>
      <c r="H120" s="154"/>
      <c r="I120" s="157"/>
      <c r="J120" s="42"/>
      <c r="K120" s="39"/>
    </row>
    <row r="121" spans="1:11" x14ac:dyDescent="0.2">
      <c r="A121" s="151"/>
      <c r="B121" s="160"/>
      <c r="C121" s="33" t="s">
        <v>108</v>
      </c>
      <c r="D121" s="163"/>
      <c r="E121" s="166"/>
      <c r="F121" s="154"/>
      <c r="G121" s="154"/>
      <c r="H121" s="154"/>
      <c r="I121" s="157"/>
      <c r="J121" s="42"/>
      <c r="K121" s="39"/>
    </row>
    <row r="122" spans="1:11" x14ac:dyDescent="0.2">
      <c r="A122" s="151"/>
      <c r="B122" s="160"/>
      <c r="C122" s="33" t="s">
        <v>108</v>
      </c>
      <c r="D122" s="163"/>
      <c r="E122" s="166"/>
      <c r="F122" s="154"/>
      <c r="G122" s="154"/>
      <c r="H122" s="154"/>
      <c r="I122" s="157"/>
      <c r="J122" s="42"/>
      <c r="K122" s="39"/>
    </row>
    <row r="123" spans="1:11" x14ac:dyDescent="0.2">
      <c r="A123" s="152"/>
      <c r="B123" s="161"/>
      <c r="C123" s="33" t="s">
        <v>108</v>
      </c>
      <c r="D123" s="164"/>
      <c r="E123" s="167"/>
      <c r="F123" s="155"/>
      <c r="G123" s="155"/>
      <c r="H123" s="155"/>
      <c r="I123" s="158"/>
      <c r="J123" s="42"/>
      <c r="K123" s="39"/>
    </row>
    <row r="124" spans="1:11" x14ac:dyDescent="0.2">
      <c r="A124" s="150" t="s">
        <v>179</v>
      </c>
      <c r="B124" s="159" t="s">
        <v>107</v>
      </c>
      <c r="C124" s="33" t="s">
        <v>108</v>
      </c>
      <c r="D124" s="162" t="s">
        <v>5</v>
      </c>
      <c r="E124" s="165"/>
      <c r="F124" s="153" t="str">
        <f t="shared" ref="F124" si="14">IFERROR(ROUND(AVERAGE(K124:K128),2),"0")</f>
        <v>0</v>
      </c>
      <c r="G124" s="153">
        <f>ROUND(E124*F124,2)</f>
        <v>0</v>
      </c>
      <c r="H124" s="153">
        <f>ROUND(G124*$D$7,2)</f>
        <v>0</v>
      </c>
      <c r="I124" s="156"/>
      <c r="J124" s="42"/>
      <c r="K124" s="39"/>
    </row>
    <row r="125" spans="1:11" x14ac:dyDescent="0.2">
      <c r="A125" s="151"/>
      <c r="B125" s="160"/>
      <c r="C125" s="33" t="s">
        <v>108</v>
      </c>
      <c r="D125" s="163"/>
      <c r="E125" s="166"/>
      <c r="F125" s="154"/>
      <c r="G125" s="154"/>
      <c r="H125" s="154"/>
      <c r="I125" s="157"/>
      <c r="J125" s="42"/>
      <c r="K125" s="39"/>
    </row>
    <row r="126" spans="1:11" x14ac:dyDescent="0.2">
      <c r="A126" s="151"/>
      <c r="B126" s="160"/>
      <c r="C126" s="33" t="s">
        <v>108</v>
      </c>
      <c r="D126" s="163"/>
      <c r="E126" s="166"/>
      <c r="F126" s="154"/>
      <c r="G126" s="154"/>
      <c r="H126" s="154"/>
      <c r="I126" s="157"/>
      <c r="J126" s="42"/>
      <c r="K126" s="39"/>
    </row>
    <row r="127" spans="1:11" x14ac:dyDescent="0.2">
      <c r="A127" s="151"/>
      <c r="B127" s="160"/>
      <c r="C127" s="33" t="s">
        <v>108</v>
      </c>
      <c r="D127" s="163"/>
      <c r="E127" s="166"/>
      <c r="F127" s="154"/>
      <c r="G127" s="154"/>
      <c r="H127" s="154"/>
      <c r="I127" s="157"/>
      <c r="J127" s="42"/>
      <c r="K127" s="39"/>
    </row>
    <row r="128" spans="1:11" x14ac:dyDescent="0.2">
      <c r="A128" s="152"/>
      <c r="B128" s="161"/>
      <c r="C128" s="33" t="s">
        <v>108</v>
      </c>
      <c r="D128" s="164"/>
      <c r="E128" s="167"/>
      <c r="F128" s="155"/>
      <c r="G128" s="155"/>
      <c r="H128" s="155"/>
      <c r="I128" s="158"/>
      <c r="J128" s="42"/>
      <c r="K128" s="39"/>
    </row>
    <row r="129" spans="1:11" x14ac:dyDescent="0.2">
      <c r="A129" s="150" t="s">
        <v>180</v>
      </c>
      <c r="B129" s="159" t="s">
        <v>107</v>
      </c>
      <c r="C129" s="33" t="s">
        <v>108</v>
      </c>
      <c r="D129" s="162" t="s">
        <v>5</v>
      </c>
      <c r="E129" s="165"/>
      <c r="F129" s="153" t="str">
        <f t="shared" ref="F129" si="15">IFERROR(ROUND(AVERAGE(K129:K133),2),"0")</f>
        <v>0</v>
      </c>
      <c r="G129" s="153">
        <f>ROUND(E129*F129,2)</f>
        <v>0</v>
      </c>
      <c r="H129" s="153">
        <f>ROUND(G129*$D$7,2)</f>
        <v>0</v>
      </c>
      <c r="I129" s="156"/>
      <c r="J129" s="42"/>
      <c r="K129" s="39"/>
    </row>
    <row r="130" spans="1:11" x14ac:dyDescent="0.2">
      <c r="A130" s="151"/>
      <c r="B130" s="160"/>
      <c r="C130" s="33" t="s">
        <v>108</v>
      </c>
      <c r="D130" s="163"/>
      <c r="E130" s="166"/>
      <c r="F130" s="154"/>
      <c r="G130" s="154"/>
      <c r="H130" s="154"/>
      <c r="I130" s="157"/>
      <c r="J130" s="42"/>
      <c r="K130" s="39"/>
    </row>
    <row r="131" spans="1:11" x14ac:dyDescent="0.2">
      <c r="A131" s="151"/>
      <c r="B131" s="160"/>
      <c r="C131" s="33" t="s">
        <v>108</v>
      </c>
      <c r="D131" s="163"/>
      <c r="E131" s="166"/>
      <c r="F131" s="154"/>
      <c r="G131" s="154"/>
      <c r="H131" s="154"/>
      <c r="I131" s="157"/>
      <c r="J131" s="42"/>
      <c r="K131" s="39"/>
    </row>
    <row r="132" spans="1:11" x14ac:dyDescent="0.2">
      <c r="A132" s="151"/>
      <c r="B132" s="160"/>
      <c r="C132" s="33" t="s">
        <v>108</v>
      </c>
      <c r="D132" s="163"/>
      <c r="E132" s="166"/>
      <c r="F132" s="154"/>
      <c r="G132" s="154"/>
      <c r="H132" s="154"/>
      <c r="I132" s="157"/>
      <c r="J132" s="42"/>
      <c r="K132" s="39"/>
    </row>
    <row r="133" spans="1:11" x14ac:dyDescent="0.2">
      <c r="A133" s="152"/>
      <c r="B133" s="161"/>
      <c r="C133" s="33" t="s">
        <v>108</v>
      </c>
      <c r="D133" s="164"/>
      <c r="E133" s="167"/>
      <c r="F133" s="155"/>
      <c r="G133" s="155"/>
      <c r="H133" s="155"/>
      <c r="I133" s="158"/>
      <c r="J133" s="42"/>
      <c r="K133" s="39"/>
    </row>
    <row r="134" spans="1:11" x14ac:dyDescent="0.2">
      <c r="A134" s="150" t="s">
        <v>181</v>
      </c>
      <c r="B134" s="159" t="s">
        <v>107</v>
      </c>
      <c r="C134" s="33" t="s">
        <v>108</v>
      </c>
      <c r="D134" s="162" t="s">
        <v>5</v>
      </c>
      <c r="E134" s="165"/>
      <c r="F134" s="153" t="str">
        <f t="shared" ref="F134" si="16">IFERROR(ROUND(AVERAGE(K134:K138),2),"0")</f>
        <v>0</v>
      </c>
      <c r="G134" s="153">
        <f>ROUND(E134*F134,2)</f>
        <v>0</v>
      </c>
      <c r="H134" s="153">
        <f>ROUND(G134*$D$7,2)</f>
        <v>0</v>
      </c>
      <c r="I134" s="156"/>
      <c r="J134" s="42"/>
      <c r="K134" s="39"/>
    </row>
    <row r="135" spans="1:11" x14ac:dyDescent="0.2">
      <c r="A135" s="151"/>
      <c r="B135" s="160"/>
      <c r="C135" s="33" t="s">
        <v>108</v>
      </c>
      <c r="D135" s="163"/>
      <c r="E135" s="166"/>
      <c r="F135" s="154"/>
      <c r="G135" s="154"/>
      <c r="H135" s="154"/>
      <c r="I135" s="157"/>
      <c r="J135" s="42"/>
      <c r="K135" s="39"/>
    </row>
    <row r="136" spans="1:11" x14ac:dyDescent="0.2">
      <c r="A136" s="151"/>
      <c r="B136" s="160"/>
      <c r="C136" s="33" t="s">
        <v>108</v>
      </c>
      <c r="D136" s="163"/>
      <c r="E136" s="166"/>
      <c r="F136" s="154"/>
      <c r="G136" s="154"/>
      <c r="H136" s="154"/>
      <c r="I136" s="157"/>
      <c r="J136" s="42"/>
      <c r="K136" s="39"/>
    </row>
    <row r="137" spans="1:11" x14ac:dyDescent="0.2">
      <c r="A137" s="151"/>
      <c r="B137" s="160"/>
      <c r="C137" s="33" t="s">
        <v>108</v>
      </c>
      <c r="D137" s="163"/>
      <c r="E137" s="166"/>
      <c r="F137" s="154"/>
      <c r="G137" s="154"/>
      <c r="H137" s="154"/>
      <c r="I137" s="157"/>
      <c r="J137" s="42"/>
      <c r="K137" s="39"/>
    </row>
    <row r="138" spans="1:11" x14ac:dyDescent="0.2">
      <c r="A138" s="152"/>
      <c r="B138" s="161"/>
      <c r="C138" s="33" t="s">
        <v>108</v>
      </c>
      <c r="D138" s="164"/>
      <c r="E138" s="167"/>
      <c r="F138" s="155"/>
      <c r="G138" s="155"/>
      <c r="H138" s="155"/>
      <c r="I138" s="158"/>
      <c r="J138" s="42"/>
      <c r="K138" s="39"/>
    </row>
    <row r="139" spans="1:11" x14ac:dyDescent="0.2">
      <c r="A139" s="150" t="s">
        <v>182</v>
      </c>
      <c r="B139" s="159" t="s">
        <v>107</v>
      </c>
      <c r="C139" s="33" t="s">
        <v>108</v>
      </c>
      <c r="D139" s="162" t="s">
        <v>5</v>
      </c>
      <c r="E139" s="165"/>
      <c r="F139" s="153" t="str">
        <f t="shared" ref="F139" si="17">IFERROR(ROUND(AVERAGE(K139:K143),2),"0")</f>
        <v>0</v>
      </c>
      <c r="G139" s="153">
        <f>ROUND(E139*F139,2)</f>
        <v>0</v>
      </c>
      <c r="H139" s="153">
        <f>ROUND(G139*$D$7,2)</f>
        <v>0</v>
      </c>
      <c r="I139" s="156"/>
      <c r="J139" s="42"/>
      <c r="K139" s="39"/>
    </row>
    <row r="140" spans="1:11" x14ac:dyDescent="0.2">
      <c r="A140" s="151"/>
      <c r="B140" s="160"/>
      <c r="C140" s="33" t="s">
        <v>108</v>
      </c>
      <c r="D140" s="163"/>
      <c r="E140" s="166"/>
      <c r="F140" s="154"/>
      <c r="G140" s="154"/>
      <c r="H140" s="154"/>
      <c r="I140" s="157"/>
      <c r="J140" s="42"/>
      <c r="K140" s="39"/>
    </row>
    <row r="141" spans="1:11" x14ac:dyDescent="0.2">
      <c r="A141" s="151"/>
      <c r="B141" s="160"/>
      <c r="C141" s="33" t="s">
        <v>108</v>
      </c>
      <c r="D141" s="163"/>
      <c r="E141" s="166"/>
      <c r="F141" s="154"/>
      <c r="G141" s="154"/>
      <c r="H141" s="154"/>
      <c r="I141" s="157"/>
      <c r="J141" s="42"/>
      <c r="K141" s="39"/>
    </row>
    <row r="142" spans="1:11" x14ac:dyDescent="0.2">
      <c r="A142" s="151"/>
      <c r="B142" s="160"/>
      <c r="C142" s="33" t="s">
        <v>108</v>
      </c>
      <c r="D142" s="163"/>
      <c r="E142" s="166"/>
      <c r="F142" s="154"/>
      <c r="G142" s="154"/>
      <c r="H142" s="154"/>
      <c r="I142" s="157"/>
      <c r="J142" s="42"/>
      <c r="K142" s="39"/>
    </row>
    <row r="143" spans="1:11" x14ac:dyDescent="0.2">
      <c r="A143" s="152"/>
      <c r="B143" s="161"/>
      <c r="C143" s="33" t="s">
        <v>108</v>
      </c>
      <c r="D143" s="164"/>
      <c r="E143" s="167"/>
      <c r="F143" s="155"/>
      <c r="G143" s="155"/>
      <c r="H143" s="155"/>
      <c r="I143" s="158"/>
      <c r="J143" s="42"/>
      <c r="K143" s="39"/>
    </row>
    <row r="144" spans="1:11" x14ac:dyDescent="0.2">
      <c r="A144" s="150" t="s">
        <v>183</v>
      </c>
      <c r="B144" s="159" t="s">
        <v>107</v>
      </c>
      <c r="C144" s="33" t="s">
        <v>108</v>
      </c>
      <c r="D144" s="162" t="s">
        <v>5</v>
      </c>
      <c r="E144" s="165"/>
      <c r="F144" s="153" t="str">
        <f t="shared" ref="F144" si="18">IFERROR(ROUND(AVERAGE(K144:K148),2),"0")</f>
        <v>0</v>
      </c>
      <c r="G144" s="153">
        <f>ROUND(E144*F144,2)</f>
        <v>0</v>
      </c>
      <c r="H144" s="153">
        <f>ROUND(G144*$D$7,2)</f>
        <v>0</v>
      </c>
      <c r="I144" s="156"/>
      <c r="J144" s="42"/>
      <c r="K144" s="39"/>
    </row>
    <row r="145" spans="1:11" x14ac:dyDescent="0.2">
      <c r="A145" s="151"/>
      <c r="B145" s="160"/>
      <c r="C145" s="33" t="s">
        <v>108</v>
      </c>
      <c r="D145" s="163"/>
      <c r="E145" s="166"/>
      <c r="F145" s="154"/>
      <c r="G145" s="154"/>
      <c r="H145" s="154"/>
      <c r="I145" s="157"/>
      <c r="J145" s="42"/>
      <c r="K145" s="39"/>
    </row>
    <row r="146" spans="1:11" x14ac:dyDescent="0.2">
      <c r="A146" s="151"/>
      <c r="B146" s="160"/>
      <c r="C146" s="33" t="s">
        <v>108</v>
      </c>
      <c r="D146" s="163"/>
      <c r="E146" s="166"/>
      <c r="F146" s="154"/>
      <c r="G146" s="154"/>
      <c r="H146" s="154"/>
      <c r="I146" s="157"/>
      <c r="J146" s="42"/>
      <c r="K146" s="39"/>
    </row>
    <row r="147" spans="1:11" x14ac:dyDescent="0.2">
      <c r="A147" s="151"/>
      <c r="B147" s="160"/>
      <c r="C147" s="33" t="s">
        <v>108</v>
      </c>
      <c r="D147" s="163"/>
      <c r="E147" s="166"/>
      <c r="F147" s="154"/>
      <c r="G147" s="154"/>
      <c r="H147" s="154"/>
      <c r="I147" s="157"/>
      <c r="J147" s="42"/>
      <c r="K147" s="39"/>
    </row>
    <row r="148" spans="1:11" x14ac:dyDescent="0.2">
      <c r="A148" s="152"/>
      <c r="B148" s="161"/>
      <c r="C148" s="33" t="s">
        <v>108</v>
      </c>
      <c r="D148" s="164"/>
      <c r="E148" s="167"/>
      <c r="F148" s="155"/>
      <c r="G148" s="155"/>
      <c r="H148" s="155"/>
      <c r="I148" s="158"/>
      <c r="J148" s="42"/>
      <c r="K148" s="39"/>
    </row>
    <row r="149" spans="1:11" x14ac:dyDescent="0.2">
      <c r="A149" s="150" t="s">
        <v>184</v>
      </c>
      <c r="B149" s="159" t="s">
        <v>107</v>
      </c>
      <c r="C149" s="33" t="s">
        <v>108</v>
      </c>
      <c r="D149" s="162" t="s">
        <v>5</v>
      </c>
      <c r="E149" s="165"/>
      <c r="F149" s="153" t="str">
        <f t="shared" ref="F149" si="19">IFERROR(ROUND(AVERAGE(K149:K153),2),"0")</f>
        <v>0</v>
      </c>
      <c r="G149" s="153">
        <f>ROUND(E149*F149,2)</f>
        <v>0</v>
      </c>
      <c r="H149" s="153">
        <f>ROUND(G149*$D$7,2)</f>
        <v>0</v>
      </c>
      <c r="I149" s="156"/>
      <c r="J149" s="42"/>
      <c r="K149" s="39"/>
    </row>
    <row r="150" spans="1:11" x14ac:dyDescent="0.2">
      <c r="A150" s="151"/>
      <c r="B150" s="160"/>
      <c r="C150" s="33" t="s">
        <v>108</v>
      </c>
      <c r="D150" s="163"/>
      <c r="E150" s="166"/>
      <c r="F150" s="154"/>
      <c r="G150" s="154"/>
      <c r="H150" s="154"/>
      <c r="I150" s="157"/>
      <c r="J150" s="42"/>
      <c r="K150" s="39"/>
    </row>
    <row r="151" spans="1:11" x14ac:dyDescent="0.2">
      <c r="A151" s="151"/>
      <c r="B151" s="160"/>
      <c r="C151" s="33" t="s">
        <v>108</v>
      </c>
      <c r="D151" s="163"/>
      <c r="E151" s="166"/>
      <c r="F151" s="154"/>
      <c r="G151" s="154"/>
      <c r="H151" s="154"/>
      <c r="I151" s="157"/>
      <c r="J151" s="42"/>
      <c r="K151" s="39"/>
    </row>
    <row r="152" spans="1:11" x14ac:dyDescent="0.2">
      <c r="A152" s="151"/>
      <c r="B152" s="160"/>
      <c r="C152" s="33" t="s">
        <v>108</v>
      </c>
      <c r="D152" s="163"/>
      <c r="E152" s="166"/>
      <c r="F152" s="154"/>
      <c r="G152" s="154"/>
      <c r="H152" s="154"/>
      <c r="I152" s="157"/>
      <c r="J152" s="42"/>
      <c r="K152" s="39"/>
    </row>
    <row r="153" spans="1:11" x14ac:dyDescent="0.2">
      <c r="A153" s="152"/>
      <c r="B153" s="161"/>
      <c r="C153" s="33" t="s">
        <v>108</v>
      </c>
      <c r="D153" s="164"/>
      <c r="E153" s="167"/>
      <c r="F153" s="155"/>
      <c r="G153" s="155"/>
      <c r="H153" s="155"/>
      <c r="I153" s="158"/>
      <c r="J153" s="42"/>
      <c r="K153" s="39"/>
    </row>
    <row r="154" spans="1:11" x14ac:dyDescent="0.2">
      <c r="A154" s="150" t="s">
        <v>185</v>
      </c>
      <c r="B154" s="159" t="s">
        <v>107</v>
      </c>
      <c r="C154" s="33" t="s">
        <v>108</v>
      </c>
      <c r="D154" s="162" t="s">
        <v>5</v>
      </c>
      <c r="E154" s="165"/>
      <c r="F154" s="153" t="str">
        <f t="shared" ref="F154" si="20">IFERROR(ROUND(AVERAGE(K154:K158),2),"0")</f>
        <v>0</v>
      </c>
      <c r="G154" s="153">
        <f>ROUND(E154*F154,2)</f>
        <v>0</v>
      </c>
      <c r="H154" s="153">
        <f>ROUND(G154*$D$7,2)</f>
        <v>0</v>
      </c>
      <c r="I154" s="156"/>
      <c r="J154" s="42"/>
      <c r="K154" s="39"/>
    </row>
    <row r="155" spans="1:11" x14ac:dyDescent="0.2">
      <c r="A155" s="151"/>
      <c r="B155" s="160"/>
      <c r="C155" s="33" t="s">
        <v>108</v>
      </c>
      <c r="D155" s="163"/>
      <c r="E155" s="166"/>
      <c r="F155" s="154"/>
      <c r="G155" s="154"/>
      <c r="H155" s="154"/>
      <c r="I155" s="157"/>
      <c r="J155" s="42"/>
      <c r="K155" s="39"/>
    </row>
    <row r="156" spans="1:11" x14ac:dyDescent="0.2">
      <c r="A156" s="151"/>
      <c r="B156" s="160"/>
      <c r="C156" s="33" t="s">
        <v>108</v>
      </c>
      <c r="D156" s="163"/>
      <c r="E156" s="166"/>
      <c r="F156" s="154"/>
      <c r="G156" s="154"/>
      <c r="H156" s="154"/>
      <c r="I156" s="157"/>
      <c r="J156" s="42"/>
      <c r="K156" s="39"/>
    </row>
    <row r="157" spans="1:11" x14ac:dyDescent="0.2">
      <c r="A157" s="151"/>
      <c r="B157" s="160"/>
      <c r="C157" s="33" t="s">
        <v>108</v>
      </c>
      <c r="D157" s="163"/>
      <c r="E157" s="166"/>
      <c r="F157" s="154"/>
      <c r="G157" s="154"/>
      <c r="H157" s="154"/>
      <c r="I157" s="157"/>
      <c r="J157" s="42"/>
      <c r="K157" s="39"/>
    </row>
    <row r="158" spans="1:11" x14ac:dyDescent="0.2">
      <c r="A158" s="152"/>
      <c r="B158" s="161"/>
      <c r="C158" s="33" t="s">
        <v>108</v>
      </c>
      <c r="D158" s="164"/>
      <c r="E158" s="167"/>
      <c r="F158" s="155"/>
      <c r="G158" s="155"/>
      <c r="H158" s="155"/>
      <c r="I158" s="158"/>
      <c r="J158" s="42"/>
      <c r="K158" s="39"/>
    </row>
    <row r="159" spans="1:11" x14ac:dyDescent="0.2">
      <c r="A159" s="150" t="s">
        <v>186</v>
      </c>
      <c r="B159" s="159" t="s">
        <v>107</v>
      </c>
      <c r="C159" s="33" t="s">
        <v>108</v>
      </c>
      <c r="D159" s="162" t="s">
        <v>5</v>
      </c>
      <c r="E159" s="165"/>
      <c r="F159" s="153" t="str">
        <f t="shared" ref="F159" si="21">IFERROR(ROUND(AVERAGE(K159:K163),2),"0")</f>
        <v>0</v>
      </c>
      <c r="G159" s="153">
        <f>ROUND(E159*F159,2)</f>
        <v>0</v>
      </c>
      <c r="H159" s="153">
        <f>ROUND(G159*$D$7,2)</f>
        <v>0</v>
      </c>
      <c r="I159" s="156"/>
      <c r="J159" s="42"/>
      <c r="K159" s="39"/>
    </row>
    <row r="160" spans="1:11" x14ac:dyDescent="0.2">
      <c r="A160" s="151"/>
      <c r="B160" s="160"/>
      <c r="C160" s="33" t="s">
        <v>108</v>
      </c>
      <c r="D160" s="163"/>
      <c r="E160" s="166"/>
      <c r="F160" s="154"/>
      <c r="G160" s="154"/>
      <c r="H160" s="154"/>
      <c r="I160" s="157"/>
      <c r="J160" s="42"/>
      <c r="K160" s="39"/>
    </row>
    <row r="161" spans="1:11" x14ac:dyDescent="0.2">
      <c r="A161" s="151"/>
      <c r="B161" s="160"/>
      <c r="C161" s="33" t="s">
        <v>108</v>
      </c>
      <c r="D161" s="163"/>
      <c r="E161" s="166"/>
      <c r="F161" s="154"/>
      <c r="G161" s="154"/>
      <c r="H161" s="154"/>
      <c r="I161" s="157"/>
      <c r="J161" s="42"/>
      <c r="K161" s="39"/>
    </row>
    <row r="162" spans="1:11" x14ac:dyDescent="0.2">
      <c r="A162" s="151"/>
      <c r="B162" s="160"/>
      <c r="C162" s="33" t="s">
        <v>108</v>
      </c>
      <c r="D162" s="163"/>
      <c r="E162" s="166"/>
      <c r="F162" s="154"/>
      <c r="G162" s="154"/>
      <c r="H162" s="154"/>
      <c r="I162" s="157"/>
      <c r="J162" s="42"/>
      <c r="K162" s="39"/>
    </row>
    <row r="163" spans="1:11" x14ac:dyDescent="0.2">
      <c r="A163" s="152"/>
      <c r="B163" s="161"/>
      <c r="C163" s="33" t="s">
        <v>108</v>
      </c>
      <c r="D163" s="164"/>
      <c r="E163" s="167"/>
      <c r="F163" s="155"/>
      <c r="G163" s="155"/>
      <c r="H163" s="155"/>
      <c r="I163" s="158"/>
      <c r="J163" s="42"/>
      <c r="K163" s="39"/>
    </row>
    <row r="164" spans="1:11" ht="12.75" customHeight="1" x14ac:dyDescent="0.2">
      <c r="A164" s="34" t="s">
        <v>93</v>
      </c>
      <c r="B164" s="174" t="s">
        <v>80</v>
      </c>
      <c r="C164" s="175"/>
      <c r="D164" s="175"/>
      <c r="E164" s="175"/>
      <c r="F164" s="176"/>
      <c r="G164" s="97">
        <f>SUM(G165,G172,G179,G186,G193,G200,G207,G214,G221,G228)</f>
        <v>0</v>
      </c>
      <c r="H164" s="97">
        <f>SUM(H165,H172,H179,H186,H193,H200,H207,H214,H221,H228)</f>
        <v>0</v>
      </c>
      <c r="I164" s="41"/>
      <c r="J164" s="28"/>
    </row>
    <row r="165" spans="1:11" ht="12.75" customHeight="1" x14ac:dyDescent="0.2">
      <c r="A165" s="168" t="s">
        <v>94</v>
      </c>
      <c r="B165" s="171" t="s">
        <v>144</v>
      </c>
      <c r="C165" s="103" t="s">
        <v>145</v>
      </c>
      <c r="D165" s="105"/>
      <c r="E165" s="106"/>
      <c r="F165" s="100"/>
      <c r="G165" s="98">
        <f>SUM(G166:G171)</f>
        <v>0</v>
      </c>
      <c r="H165" s="98">
        <f>ROUND(G165*$D$7,2)</f>
        <v>0</v>
      </c>
      <c r="I165" s="171"/>
    </row>
    <row r="166" spans="1:11" x14ac:dyDescent="0.2">
      <c r="A166" s="169"/>
      <c r="B166" s="172"/>
      <c r="C166" s="104" t="s">
        <v>146</v>
      </c>
      <c r="D166" s="43"/>
      <c r="E166" s="44"/>
      <c r="F166" s="39"/>
      <c r="G166" s="100">
        <f t="shared" ref="G166:G171" si="22">ROUND(E166*F166,2)</f>
        <v>0</v>
      </c>
      <c r="H166" s="45"/>
      <c r="I166" s="172"/>
    </row>
    <row r="167" spans="1:11" ht="13.5" customHeight="1" x14ac:dyDescent="0.2">
      <c r="A167" s="169"/>
      <c r="B167" s="172"/>
      <c r="C167" s="104" t="s">
        <v>147</v>
      </c>
      <c r="D167" s="43"/>
      <c r="E167" s="44"/>
      <c r="F167" s="39"/>
      <c r="G167" s="100">
        <f t="shared" si="22"/>
        <v>0</v>
      </c>
      <c r="H167" s="45"/>
      <c r="I167" s="172"/>
    </row>
    <row r="168" spans="1:11" x14ac:dyDescent="0.2">
      <c r="A168" s="169"/>
      <c r="B168" s="172"/>
      <c r="C168" s="104" t="s">
        <v>148</v>
      </c>
      <c r="D168" s="43"/>
      <c r="E168" s="44"/>
      <c r="F168" s="39"/>
      <c r="G168" s="100">
        <f t="shared" si="22"/>
        <v>0</v>
      </c>
      <c r="H168" s="45"/>
      <c r="I168" s="172"/>
    </row>
    <row r="169" spans="1:11" x14ac:dyDescent="0.2">
      <c r="A169" s="169"/>
      <c r="B169" s="172"/>
      <c r="C169" s="104" t="s">
        <v>149</v>
      </c>
      <c r="D169" s="43"/>
      <c r="E169" s="44"/>
      <c r="F169" s="39"/>
      <c r="G169" s="100">
        <f t="shared" si="22"/>
        <v>0</v>
      </c>
      <c r="H169" s="45"/>
      <c r="I169" s="172"/>
    </row>
    <row r="170" spans="1:11" x14ac:dyDescent="0.2">
      <c r="A170" s="169"/>
      <c r="B170" s="172"/>
      <c r="C170" s="45" t="s">
        <v>150</v>
      </c>
      <c r="D170" s="43"/>
      <c r="E170" s="44"/>
      <c r="F170" s="39"/>
      <c r="G170" s="100">
        <f t="shared" si="22"/>
        <v>0</v>
      </c>
      <c r="H170" s="45"/>
      <c r="I170" s="172"/>
    </row>
    <row r="171" spans="1:11" x14ac:dyDescent="0.2">
      <c r="A171" s="170"/>
      <c r="B171" s="173"/>
      <c r="C171" s="45" t="s">
        <v>150</v>
      </c>
      <c r="D171" s="43"/>
      <c r="E171" s="44"/>
      <c r="F171" s="39"/>
      <c r="G171" s="100">
        <f t="shared" si="22"/>
        <v>0</v>
      </c>
      <c r="H171" s="45"/>
      <c r="I171" s="173"/>
    </row>
    <row r="172" spans="1:11" ht="12.75" customHeight="1" x14ac:dyDescent="0.2">
      <c r="A172" s="168" t="s">
        <v>95</v>
      </c>
      <c r="B172" s="171" t="s">
        <v>144</v>
      </c>
      <c r="C172" s="103" t="s">
        <v>145</v>
      </c>
      <c r="D172" s="105"/>
      <c r="E172" s="106"/>
      <c r="F172" s="100"/>
      <c r="G172" s="98">
        <f>SUM(G173:G178)</f>
        <v>0</v>
      </c>
      <c r="H172" s="98">
        <f>ROUND(G172*$D$7,2)</f>
        <v>0</v>
      </c>
      <c r="I172" s="171"/>
    </row>
    <row r="173" spans="1:11" x14ac:dyDescent="0.2">
      <c r="A173" s="169"/>
      <c r="B173" s="172"/>
      <c r="C173" s="104" t="s">
        <v>146</v>
      </c>
      <c r="D173" s="43"/>
      <c r="E173" s="44"/>
      <c r="F173" s="39"/>
      <c r="G173" s="100">
        <f t="shared" ref="G173:G178" si="23">ROUND(E173*F173,2)</f>
        <v>0</v>
      </c>
      <c r="H173" s="45"/>
      <c r="I173" s="172"/>
    </row>
    <row r="174" spans="1:11" x14ac:dyDescent="0.2">
      <c r="A174" s="169"/>
      <c r="B174" s="172"/>
      <c r="C174" s="104" t="s">
        <v>147</v>
      </c>
      <c r="D174" s="43"/>
      <c r="E174" s="44"/>
      <c r="F174" s="39"/>
      <c r="G174" s="100">
        <f t="shared" si="23"/>
        <v>0</v>
      </c>
      <c r="H174" s="45"/>
      <c r="I174" s="172"/>
    </row>
    <row r="175" spans="1:11" x14ac:dyDescent="0.2">
      <c r="A175" s="169"/>
      <c r="B175" s="172"/>
      <c r="C175" s="104" t="s">
        <v>148</v>
      </c>
      <c r="D175" s="43"/>
      <c r="E175" s="44"/>
      <c r="F175" s="39"/>
      <c r="G175" s="100">
        <f t="shared" si="23"/>
        <v>0</v>
      </c>
      <c r="H175" s="45"/>
      <c r="I175" s="172"/>
    </row>
    <row r="176" spans="1:11" x14ac:dyDescent="0.2">
      <c r="A176" s="169"/>
      <c r="B176" s="172"/>
      <c r="C176" s="104" t="s">
        <v>149</v>
      </c>
      <c r="D176" s="43"/>
      <c r="E176" s="44"/>
      <c r="F176" s="39"/>
      <c r="G176" s="100">
        <f t="shared" si="23"/>
        <v>0</v>
      </c>
      <c r="H176" s="45"/>
      <c r="I176" s="172"/>
    </row>
    <row r="177" spans="1:9" x14ac:dyDescent="0.2">
      <c r="A177" s="169"/>
      <c r="B177" s="172"/>
      <c r="C177" s="45" t="s">
        <v>150</v>
      </c>
      <c r="D177" s="43"/>
      <c r="E177" s="44"/>
      <c r="F177" s="39"/>
      <c r="G177" s="100">
        <f t="shared" si="23"/>
        <v>0</v>
      </c>
      <c r="H177" s="45"/>
      <c r="I177" s="172"/>
    </row>
    <row r="178" spans="1:9" x14ac:dyDescent="0.2">
      <c r="A178" s="170"/>
      <c r="B178" s="173"/>
      <c r="C178" s="45" t="s">
        <v>150</v>
      </c>
      <c r="D178" s="43"/>
      <c r="E178" s="44"/>
      <c r="F178" s="39"/>
      <c r="G178" s="100">
        <f t="shared" si="23"/>
        <v>0</v>
      </c>
      <c r="H178" s="45"/>
      <c r="I178" s="173"/>
    </row>
    <row r="179" spans="1:9" ht="12.75" customHeight="1" x14ac:dyDescent="0.2">
      <c r="A179" s="168" t="s">
        <v>96</v>
      </c>
      <c r="B179" s="171" t="s">
        <v>144</v>
      </c>
      <c r="C179" s="103" t="s">
        <v>145</v>
      </c>
      <c r="D179" s="105"/>
      <c r="E179" s="106"/>
      <c r="F179" s="100"/>
      <c r="G179" s="98">
        <f>SUM(G180:G185)</f>
        <v>0</v>
      </c>
      <c r="H179" s="98">
        <f>ROUND(G179*$D$7,2)</f>
        <v>0</v>
      </c>
      <c r="I179" s="171"/>
    </row>
    <row r="180" spans="1:9" x14ac:dyDescent="0.2">
      <c r="A180" s="169"/>
      <c r="B180" s="172"/>
      <c r="C180" s="104" t="s">
        <v>146</v>
      </c>
      <c r="D180" s="43"/>
      <c r="E180" s="44"/>
      <c r="F180" s="39"/>
      <c r="G180" s="100">
        <f t="shared" ref="G180:G185" si="24">ROUND(E180*F180,2)</f>
        <v>0</v>
      </c>
      <c r="H180" s="45"/>
      <c r="I180" s="172"/>
    </row>
    <row r="181" spans="1:9" x14ac:dyDescent="0.2">
      <c r="A181" s="169"/>
      <c r="B181" s="172"/>
      <c r="C181" s="104" t="s">
        <v>147</v>
      </c>
      <c r="D181" s="43"/>
      <c r="E181" s="44"/>
      <c r="F181" s="39"/>
      <c r="G181" s="100">
        <f t="shared" si="24"/>
        <v>0</v>
      </c>
      <c r="H181" s="45"/>
      <c r="I181" s="172"/>
    </row>
    <row r="182" spans="1:9" x14ac:dyDescent="0.2">
      <c r="A182" s="169"/>
      <c r="B182" s="172"/>
      <c r="C182" s="104" t="s">
        <v>148</v>
      </c>
      <c r="D182" s="43"/>
      <c r="E182" s="44"/>
      <c r="F182" s="39"/>
      <c r="G182" s="100">
        <f t="shared" si="24"/>
        <v>0</v>
      </c>
      <c r="H182" s="45"/>
      <c r="I182" s="172"/>
    </row>
    <row r="183" spans="1:9" x14ac:dyDescent="0.2">
      <c r="A183" s="169"/>
      <c r="B183" s="172"/>
      <c r="C183" s="104" t="s">
        <v>149</v>
      </c>
      <c r="D183" s="43"/>
      <c r="E183" s="44"/>
      <c r="F183" s="39"/>
      <c r="G183" s="100">
        <f t="shared" si="24"/>
        <v>0</v>
      </c>
      <c r="H183" s="45"/>
      <c r="I183" s="172"/>
    </row>
    <row r="184" spans="1:9" x14ac:dyDescent="0.2">
      <c r="A184" s="169"/>
      <c r="B184" s="172"/>
      <c r="C184" s="45" t="s">
        <v>150</v>
      </c>
      <c r="D184" s="43"/>
      <c r="E184" s="44"/>
      <c r="F184" s="39"/>
      <c r="G184" s="100">
        <f t="shared" si="24"/>
        <v>0</v>
      </c>
      <c r="H184" s="45"/>
      <c r="I184" s="172"/>
    </row>
    <row r="185" spans="1:9" x14ac:dyDescent="0.2">
      <c r="A185" s="170"/>
      <c r="B185" s="173"/>
      <c r="C185" s="45" t="s">
        <v>150</v>
      </c>
      <c r="D185" s="43"/>
      <c r="E185" s="44"/>
      <c r="F185" s="39"/>
      <c r="G185" s="100">
        <f t="shared" si="24"/>
        <v>0</v>
      </c>
      <c r="H185" s="45"/>
      <c r="I185" s="173"/>
    </row>
    <row r="186" spans="1:9" ht="12.75" customHeight="1" x14ac:dyDescent="0.2">
      <c r="A186" s="168" t="s">
        <v>97</v>
      </c>
      <c r="B186" s="171" t="s">
        <v>144</v>
      </c>
      <c r="C186" s="103" t="s">
        <v>145</v>
      </c>
      <c r="D186" s="105"/>
      <c r="E186" s="106"/>
      <c r="F186" s="100"/>
      <c r="G186" s="98">
        <f>SUM(G187:G192)</f>
        <v>0</v>
      </c>
      <c r="H186" s="98">
        <f>ROUND(G186*$D$7,2)</f>
        <v>0</v>
      </c>
      <c r="I186" s="171"/>
    </row>
    <row r="187" spans="1:9" ht="12.75" customHeight="1" x14ac:dyDescent="0.2">
      <c r="A187" s="169"/>
      <c r="B187" s="172"/>
      <c r="C187" s="104" t="s">
        <v>146</v>
      </c>
      <c r="D187" s="43"/>
      <c r="E187" s="44"/>
      <c r="F187" s="39"/>
      <c r="G187" s="100">
        <f t="shared" ref="G187:G192" si="25">ROUND(E187*F187,2)</f>
        <v>0</v>
      </c>
      <c r="H187" s="45"/>
      <c r="I187" s="172"/>
    </row>
    <row r="188" spans="1:9" ht="12.75" customHeight="1" x14ac:dyDescent="0.2">
      <c r="A188" s="169"/>
      <c r="B188" s="172"/>
      <c r="C188" s="104" t="s">
        <v>147</v>
      </c>
      <c r="D188" s="43"/>
      <c r="E188" s="44"/>
      <c r="F188" s="39"/>
      <c r="G188" s="100">
        <f t="shared" si="25"/>
        <v>0</v>
      </c>
      <c r="H188" s="45"/>
      <c r="I188" s="172"/>
    </row>
    <row r="189" spans="1:9" ht="12.75" customHeight="1" x14ac:dyDescent="0.2">
      <c r="A189" s="169"/>
      <c r="B189" s="172"/>
      <c r="C189" s="104" t="s">
        <v>148</v>
      </c>
      <c r="D189" s="43"/>
      <c r="E189" s="44"/>
      <c r="F189" s="39"/>
      <c r="G189" s="100">
        <f t="shared" si="25"/>
        <v>0</v>
      </c>
      <c r="H189" s="45"/>
      <c r="I189" s="172"/>
    </row>
    <row r="190" spans="1:9" ht="12.75" customHeight="1" x14ac:dyDescent="0.2">
      <c r="A190" s="169"/>
      <c r="B190" s="172"/>
      <c r="C190" s="104" t="s">
        <v>149</v>
      </c>
      <c r="D190" s="43"/>
      <c r="E190" s="44"/>
      <c r="F190" s="39"/>
      <c r="G190" s="100">
        <f t="shared" si="25"/>
        <v>0</v>
      </c>
      <c r="H190" s="45"/>
      <c r="I190" s="172"/>
    </row>
    <row r="191" spans="1:9" ht="12.75" customHeight="1" x14ac:dyDescent="0.2">
      <c r="A191" s="169"/>
      <c r="B191" s="172"/>
      <c r="C191" s="45" t="s">
        <v>150</v>
      </c>
      <c r="D191" s="43"/>
      <c r="E191" s="44"/>
      <c r="F191" s="39"/>
      <c r="G191" s="100">
        <f t="shared" si="25"/>
        <v>0</v>
      </c>
      <c r="H191" s="45"/>
      <c r="I191" s="172"/>
    </row>
    <row r="192" spans="1:9" ht="12.75" customHeight="1" x14ac:dyDescent="0.2">
      <c r="A192" s="170"/>
      <c r="B192" s="173"/>
      <c r="C192" s="45" t="s">
        <v>150</v>
      </c>
      <c r="D192" s="43"/>
      <c r="E192" s="44"/>
      <c r="F192" s="39"/>
      <c r="G192" s="100">
        <f t="shared" si="25"/>
        <v>0</v>
      </c>
      <c r="H192" s="45"/>
      <c r="I192" s="173"/>
    </row>
    <row r="193" spans="1:9" ht="12.75" customHeight="1" x14ac:dyDescent="0.2">
      <c r="A193" s="168" t="s">
        <v>98</v>
      </c>
      <c r="B193" s="171" t="s">
        <v>144</v>
      </c>
      <c r="C193" s="103" t="s">
        <v>145</v>
      </c>
      <c r="D193" s="105"/>
      <c r="E193" s="106"/>
      <c r="F193" s="100"/>
      <c r="G193" s="98">
        <f>SUM(G194:G199)</f>
        <v>0</v>
      </c>
      <c r="H193" s="98">
        <f>ROUND(G193*$D$7,2)</f>
        <v>0</v>
      </c>
      <c r="I193" s="171"/>
    </row>
    <row r="194" spans="1:9" ht="12.75" customHeight="1" x14ac:dyDescent="0.2">
      <c r="A194" s="169"/>
      <c r="B194" s="172"/>
      <c r="C194" s="104" t="s">
        <v>146</v>
      </c>
      <c r="D194" s="43"/>
      <c r="E194" s="44"/>
      <c r="F194" s="39"/>
      <c r="G194" s="100">
        <f t="shared" ref="G194:G199" si="26">ROUND(E194*F194,2)</f>
        <v>0</v>
      </c>
      <c r="H194" s="45"/>
      <c r="I194" s="172"/>
    </row>
    <row r="195" spans="1:9" ht="12.75" customHeight="1" x14ac:dyDescent="0.2">
      <c r="A195" s="169"/>
      <c r="B195" s="172"/>
      <c r="C195" s="104" t="s">
        <v>147</v>
      </c>
      <c r="D195" s="43"/>
      <c r="E195" s="44"/>
      <c r="F195" s="39"/>
      <c r="G195" s="100">
        <f t="shared" si="26"/>
        <v>0</v>
      </c>
      <c r="H195" s="45"/>
      <c r="I195" s="172"/>
    </row>
    <row r="196" spans="1:9" ht="12.75" customHeight="1" x14ac:dyDescent="0.2">
      <c r="A196" s="169"/>
      <c r="B196" s="172"/>
      <c r="C196" s="104" t="s">
        <v>148</v>
      </c>
      <c r="D196" s="43"/>
      <c r="E196" s="44"/>
      <c r="F196" s="39"/>
      <c r="G196" s="100">
        <f t="shared" si="26"/>
        <v>0</v>
      </c>
      <c r="H196" s="45"/>
      <c r="I196" s="172"/>
    </row>
    <row r="197" spans="1:9" ht="12.75" customHeight="1" x14ac:dyDescent="0.2">
      <c r="A197" s="169"/>
      <c r="B197" s="172"/>
      <c r="C197" s="104" t="s">
        <v>149</v>
      </c>
      <c r="D197" s="43"/>
      <c r="E197" s="44"/>
      <c r="F197" s="39"/>
      <c r="G197" s="100">
        <f t="shared" si="26"/>
        <v>0</v>
      </c>
      <c r="H197" s="45"/>
      <c r="I197" s="172"/>
    </row>
    <row r="198" spans="1:9" ht="12.75" customHeight="1" x14ac:dyDescent="0.2">
      <c r="A198" s="169"/>
      <c r="B198" s="172"/>
      <c r="C198" s="45" t="s">
        <v>150</v>
      </c>
      <c r="D198" s="43"/>
      <c r="E198" s="44"/>
      <c r="F198" s="39"/>
      <c r="G198" s="100">
        <f t="shared" si="26"/>
        <v>0</v>
      </c>
      <c r="H198" s="45"/>
      <c r="I198" s="172"/>
    </row>
    <row r="199" spans="1:9" ht="12.75" customHeight="1" x14ac:dyDescent="0.2">
      <c r="A199" s="170"/>
      <c r="B199" s="173"/>
      <c r="C199" s="45" t="s">
        <v>150</v>
      </c>
      <c r="D199" s="43"/>
      <c r="E199" s="44"/>
      <c r="F199" s="39"/>
      <c r="G199" s="100">
        <f t="shared" si="26"/>
        <v>0</v>
      </c>
      <c r="H199" s="45"/>
      <c r="I199" s="173"/>
    </row>
    <row r="200" spans="1:9" ht="12.75" customHeight="1" x14ac:dyDescent="0.2">
      <c r="A200" s="168" t="s">
        <v>200</v>
      </c>
      <c r="B200" s="171" t="s">
        <v>144</v>
      </c>
      <c r="C200" s="103" t="s">
        <v>145</v>
      </c>
      <c r="D200" s="105"/>
      <c r="E200" s="106"/>
      <c r="F200" s="100"/>
      <c r="G200" s="98">
        <f>SUM(G201:G206)</f>
        <v>0</v>
      </c>
      <c r="H200" s="98">
        <f>ROUND(G200*$D$7,2)</f>
        <v>0</v>
      </c>
      <c r="I200" s="171"/>
    </row>
    <row r="201" spans="1:9" ht="12.75" customHeight="1" x14ac:dyDescent="0.2">
      <c r="A201" s="169"/>
      <c r="B201" s="172"/>
      <c r="C201" s="104" t="s">
        <v>146</v>
      </c>
      <c r="D201" s="43"/>
      <c r="E201" s="44"/>
      <c r="F201" s="39"/>
      <c r="G201" s="100">
        <f t="shared" ref="G201:G206" si="27">ROUND(E201*F201,2)</f>
        <v>0</v>
      </c>
      <c r="H201" s="45"/>
      <c r="I201" s="172"/>
    </row>
    <row r="202" spans="1:9" ht="12.75" customHeight="1" x14ac:dyDescent="0.2">
      <c r="A202" s="169"/>
      <c r="B202" s="172"/>
      <c r="C202" s="104" t="s">
        <v>147</v>
      </c>
      <c r="D202" s="43"/>
      <c r="E202" s="44"/>
      <c r="F202" s="39"/>
      <c r="G202" s="100">
        <f t="shared" si="27"/>
        <v>0</v>
      </c>
      <c r="H202" s="45"/>
      <c r="I202" s="172"/>
    </row>
    <row r="203" spans="1:9" ht="12.75" customHeight="1" x14ac:dyDescent="0.2">
      <c r="A203" s="169"/>
      <c r="B203" s="172"/>
      <c r="C203" s="104" t="s">
        <v>148</v>
      </c>
      <c r="D203" s="43"/>
      <c r="E203" s="44"/>
      <c r="F203" s="39"/>
      <c r="G203" s="100">
        <f t="shared" si="27"/>
        <v>0</v>
      </c>
      <c r="H203" s="45"/>
      <c r="I203" s="172"/>
    </row>
    <row r="204" spans="1:9" ht="12.75" customHeight="1" x14ac:dyDescent="0.2">
      <c r="A204" s="169"/>
      <c r="B204" s="172"/>
      <c r="C204" s="104" t="s">
        <v>149</v>
      </c>
      <c r="D204" s="43"/>
      <c r="E204" s="44"/>
      <c r="F204" s="39"/>
      <c r="G204" s="100">
        <f t="shared" si="27"/>
        <v>0</v>
      </c>
      <c r="H204" s="45"/>
      <c r="I204" s="172"/>
    </row>
    <row r="205" spans="1:9" ht="12.75" customHeight="1" x14ac:dyDescent="0.2">
      <c r="A205" s="169"/>
      <c r="B205" s="172"/>
      <c r="C205" s="45" t="s">
        <v>150</v>
      </c>
      <c r="D205" s="43"/>
      <c r="E205" s="44"/>
      <c r="F205" s="39"/>
      <c r="G205" s="100">
        <f t="shared" si="27"/>
        <v>0</v>
      </c>
      <c r="H205" s="45"/>
      <c r="I205" s="172"/>
    </row>
    <row r="206" spans="1:9" ht="12.75" customHeight="1" x14ac:dyDescent="0.2">
      <c r="A206" s="170"/>
      <c r="B206" s="173"/>
      <c r="C206" s="45" t="s">
        <v>150</v>
      </c>
      <c r="D206" s="43"/>
      <c r="E206" s="44"/>
      <c r="F206" s="39"/>
      <c r="G206" s="100">
        <f t="shared" si="27"/>
        <v>0</v>
      </c>
      <c r="H206" s="45"/>
      <c r="I206" s="173"/>
    </row>
    <row r="207" spans="1:9" ht="12.75" customHeight="1" x14ac:dyDescent="0.2">
      <c r="A207" s="168" t="s">
        <v>201</v>
      </c>
      <c r="B207" s="171" t="s">
        <v>144</v>
      </c>
      <c r="C207" s="103" t="s">
        <v>145</v>
      </c>
      <c r="D207" s="105"/>
      <c r="E207" s="106"/>
      <c r="F207" s="100"/>
      <c r="G207" s="98">
        <f>SUM(G208:G213)</f>
        <v>0</v>
      </c>
      <c r="H207" s="98">
        <f>ROUND(G207*$D$7,2)</f>
        <v>0</v>
      </c>
      <c r="I207" s="171"/>
    </row>
    <row r="208" spans="1:9" ht="12.75" customHeight="1" x14ac:dyDescent="0.2">
      <c r="A208" s="169"/>
      <c r="B208" s="172"/>
      <c r="C208" s="104" t="s">
        <v>146</v>
      </c>
      <c r="D208" s="43"/>
      <c r="E208" s="44"/>
      <c r="F208" s="39"/>
      <c r="G208" s="100">
        <f t="shared" ref="G208:G213" si="28">ROUND(E208*F208,2)</f>
        <v>0</v>
      </c>
      <c r="H208" s="45"/>
      <c r="I208" s="172"/>
    </row>
    <row r="209" spans="1:9" ht="12.75" customHeight="1" x14ac:dyDescent="0.2">
      <c r="A209" s="169"/>
      <c r="B209" s="172"/>
      <c r="C209" s="104" t="s">
        <v>147</v>
      </c>
      <c r="D209" s="43"/>
      <c r="E209" s="44"/>
      <c r="F209" s="39"/>
      <c r="G209" s="100">
        <f t="shared" si="28"/>
        <v>0</v>
      </c>
      <c r="H209" s="45"/>
      <c r="I209" s="172"/>
    </row>
    <row r="210" spans="1:9" ht="12.75" customHeight="1" x14ac:dyDescent="0.2">
      <c r="A210" s="169"/>
      <c r="B210" s="172"/>
      <c r="C210" s="104" t="s">
        <v>148</v>
      </c>
      <c r="D210" s="43"/>
      <c r="E210" s="44"/>
      <c r="F210" s="39"/>
      <c r="G210" s="100">
        <f t="shared" si="28"/>
        <v>0</v>
      </c>
      <c r="H210" s="45"/>
      <c r="I210" s="172"/>
    </row>
    <row r="211" spans="1:9" ht="12.75" customHeight="1" x14ac:dyDescent="0.2">
      <c r="A211" s="169"/>
      <c r="B211" s="172"/>
      <c r="C211" s="104" t="s">
        <v>149</v>
      </c>
      <c r="D211" s="43"/>
      <c r="E211" s="44"/>
      <c r="F211" s="39"/>
      <c r="G211" s="100">
        <f t="shared" si="28"/>
        <v>0</v>
      </c>
      <c r="H211" s="45"/>
      <c r="I211" s="172"/>
    </row>
    <row r="212" spans="1:9" ht="12.75" customHeight="1" x14ac:dyDescent="0.2">
      <c r="A212" s="169"/>
      <c r="B212" s="172"/>
      <c r="C212" s="45" t="s">
        <v>150</v>
      </c>
      <c r="D212" s="43"/>
      <c r="E212" s="44"/>
      <c r="F212" s="39"/>
      <c r="G212" s="100">
        <f t="shared" si="28"/>
        <v>0</v>
      </c>
      <c r="H212" s="45"/>
      <c r="I212" s="172"/>
    </row>
    <row r="213" spans="1:9" ht="12.75" customHeight="1" x14ac:dyDescent="0.2">
      <c r="A213" s="170"/>
      <c r="B213" s="173"/>
      <c r="C213" s="45" t="s">
        <v>150</v>
      </c>
      <c r="D213" s="43"/>
      <c r="E213" s="44"/>
      <c r="F213" s="39"/>
      <c r="G213" s="100">
        <f t="shared" si="28"/>
        <v>0</v>
      </c>
      <c r="H213" s="45"/>
      <c r="I213" s="173"/>
    </row>
    <row r="214" spans="1:9" ht="12.75" customHeight="1" x14ac:dyDescent="0.2">
      <c r="A214" s="168" t="s">
        <v>202</v>
      </c>
      <c r="B214" s="171" t="s">
        <v>144</v>
      </c>
      <c r="C214" s="103" t="s">
        <v>145</v>
      </c>
      <c r="D214" s="105"/>
      <c r="E214" s="106"/>
      <c r="F214" s="100"/>
      <c r="G214" s="98">
        <f>SUM(G215:G220)</f>
        <v>0</v>
      </c>
      <c r="H214" s="98">
        <f>ROUND(G214*$D$7,2)</f>
        <v>0</v>
      </c>
      <c r="I214" s="171"/>
    </row>
    <row r="215" spans="1:9" ht="12.75" customHeight="1" x14ac:dyDescent="0.2">
      <c r="A215" s="169"/>
      <c r="B215" s="172"/>
      <c r="C215" s="104" t="s">
        <v>146</v>
      </c>
      <c r="D215" s="43"/>
      <c r="E215" s="44"/>
      <c r="F215" s="39"/>
      <c r="G215" s="100">
        <f t="shared" ref="G215:G220" si="29">ROUND(E215*F215,2)</f>
        <v>0</v>
      </c>
      <c r="H215" s="45"/>
      <c r="I215" s="172"/>
    </row>
    <row r="216" spans="1:9" ht="12.75" customHeight="1" x14ac:dyDescent="0.2">
      <c r="A216" s="169"/>
      <c r="B216" s="172"/>
      <c r="C216" s="104" t="s">
        <v>147</v>
      </c>
      <c r="D216" s="43"/>
      <c r="E216" s="44"/>
      <c r="F216" s="39"/>
      <c r="G216" s="100">
        <f t="shared" si="29"/>
        <v>0</v>
      </c>
      <c r="H216" s="45"/>
      <c r="I216" s="172"/>
    </row>
    <row r="217" spans="1:9" ht="12.75" customHeight="1" x14ac:dyDescent="0.2">
      <c r="A217" s="169"/>
      <c r="B217" s="172"/>
      <c r="C217" s="104" t="s">
        <v>148</v>
      </c>
      <c r="D217" s="43"/>
      <c r="E217" s="44"/>
      <c r="F217" s="39"/>
      <c r="G217" s="100">
        <f t="shared" si="29"/>
        <v>0</v>
      </c>
      <c r="H217" s="45"/>
      <c r="I217" s="172"/>
    </row>
    <row r="218" spans="1:9" ht="12.75" customHeight="1" x14ac:dyDescent="0.2">
      <c r="A218" s="169"/>
      <c r="B218" s="172"/>
      <c r="C218" s="104" t="s">
        <v>149</v>
      </c>
      <c r="D218" s="43"/>
      <c r="E218" s="44"/>
      <c r="F218" s="39"/>
      <c r="G218" s="100">
        <f t="shared" si="29"/>
        <v>0</v>
      </c>
      <c r="H218" s="45"/>
      <c r="I218" s="172"/>
    </row>
    <row r="219" spans="1:9" ht="12.75" customHeight="1" x14ac:dyDescent="0.2">
      <c r="A219" s="169"/>
      <c r="B219" s="172"/>
      <c r="C219" s="45" t="s">
        <v>150</v>
      </c>
      <c r="D219" s="43"/>
      <c r="E219" s="44"/>
      <c r="F219" s="39"/>
      <c r="G219" s="100">
        <f t="shared" si="29"/>
        <v>0</v>
      </c>
      <c r="H219" s="45"/>
      <c r="I219" s="172"/>
    </row>
    <row r="220" spans="1:9" ht="12.75" customHeight="1" x14ac:dyDescent="0.2">
      <c r="A220" s="170"/>
      <c r="B220" s="173"/>
      <c r="C220" s="45" t="s">
        <v>150</v>
      </c>
      <c r="D220" s="43"/>
      <c r="E220" s="44"/>
      <c r="F220" s="39"/>
      <c r="G220" s="100">
        <f t="shared" si="29"/>
        <v>0</v>
      </c>
      <c r="H220" s="45"/>
      <c r="I220" s="173"/>
    </row>
    <row r="221" spans="1:9" ht="12.75" customHeight="1" x14ac:dyDescent="0.2">
      <c r="A221" s="168" t="s">
        <v>203</v>
      </c>
      <c r="B221" s="171" t="s">
        <v>144</v>
      </c>
      <c r="C221" s="103" t="s">
        <v>145</v>
      </c>
      <c r="D221" s="105"/>
      <c r="E221" s="106"/>
      <c r="F221" s="100"/>
      <c r="G221" s="98">
        <f>SUM(G222:G227)</f>
        <v>0</v>
      </c>
      <c r="H221" s="98">
        <f>ROUND(G221*$D$7,2)</f>
        <v>0</v>
      </c>
      <c r="I221" s="171"/>
    </row>
    <row r="222" spans="1:9" ht="12.75" customHeight="1" x14ac:dyDescent="0.2">
      <c r="A222" s="169"/>
      <c r="B222" s="172"/>
      <c r="C222" s="104" t="s">
        <v>146</v>
      </c>
      <c r="D222" s="43"/>
      <c r="E222" s="44"/>
      <c r="F222" s="39"/>
      <c r="G222" s="100">
        <f t="shared" ref="G222:G227" si="30">ROUND(E222*F222,2)</f>
        <v>0</v>
      </c>
      <c r="H222" s="45"/>
      <c r="I222" s="172"/>
    </row>
    <row r="223" spans="1:9" ht="12.75" customHeight="1" x14ac:dyDescent="0.2">
      <c r="A223" s="169"/>
      <c r="B223" s="172"/>
      <c r="C223" s="104" t="s">
        <v>147</v>
      </c>
      <c r="D223" s="43"/>
      <c r="E223" s="44"/>
      <c r="F223" s="39"/>
      <c r="G223" s="100">
        <f t="shared" si="30"/>
        <v>0</v>
      </c>
      <c r="H223" s="45"/>
      <c r="I223" s="172"/>
    </row>
    <row r="224" spans="1:9" ht="12.75" customHeight="1" x14ac:dyDescent="0.2">
      <c r="A224" s="169"/>
      <c r="B224" s="172"/>
      <c r="C224" s="104" t="s">
        <v>148</v>
      </c>
      <c r="D224" s="43"/>
      <c r="E224" s="44"/>
      <c r="F224" s="39"/>
      <c r="G224" s="100">
        <f t="shared" si="30"/>
        <v>0</v>
      </c>
      <c r="H224" s="45"/>
      <c r="I224" s="172"/>
    </row>
    <row r="225" spans="1:12" ht="12.75" customHeight="1" x14ac:dyDescent="0.2">
      <c r="A225" s="169"/>
      <c r="B225" s="172"/>
      <c r="C225" s="104" t="s">
        <v>149</v>
      </c>
      <c r="D225" s="43"/>
      <c r="E225" s="44"/>
      <c r="F225" s="39"/>
      <c r="G225" s="100">
        <f t="shared" si="30"/>
        <v>0</v>
      </c>
      <c r="H225" s="45"/>
      <c r="I225" s="172"/>
    </row>
    <row r="226" spans="1:12" ht="12.75" customHeight="1" x14ac:dyDescent="0.2">
      <c r="A226" s="169"/>
      <c r="B226" s="172"/>
      <c r="C226" s="45" t="s">
        <v>150</v>
      </c>
      <c r="D226" s="43"/>
      <c r="E226" s="44"/>
      <c r="F226" s="39"/>
      <c r="G226" s="100">
        <f t="shared" si="30"/>
        <v>0</v>
      </c>
      <c r="H226" s="45"/>
      <c r="I226" s="172"/>
    </row>
    <row r="227" spans="1:12" ht="12.75" customHeight="1" x14ac:dyDescent="0.2">
      <c r="A227" s="170"/>
      <c r="B227" s="173"/>
      <c r="C227" s="45" t="s">
        <v>150</v>
      </c>
      <c r="D227" s="43"/>
      <c r="E227" s="44"/>
      <c r="F227" s="39"/>
      <c r="G227" s="100">
        <f t="shared" si="30"/>
        <v>0</v>
      </c>
      <c r="H227" s="45"/>
      <c r="I227" s="173"/>
    </row>
    <row r="228" spans="1:12" ht="12.75" customHeight="1" x14ac:dyDescent="0.2">
      <c r="A228" s="168" t="s">
        <v>204</v>
      </c>
      <c r="B228" s="171" t="s">
        <v>144</v>
      </c>
      <c r="C228" s="103" t="s">
        <v>145</v>
      </c>
      <c r="D228" s="105"/>
      <c r="E228" s="106"/>
      <c r="F228" s="100"/>
      <c r="G228" s="98">
        <f>SUM(G229:G234)</f>
        <v>0</v>
      </c>
      <c r="H228" s="98">
        <f>ROUND(G228*$D$7,2)</f>
        <v>0</v>
      </c>
      <c r="I228" s="171"/>
    </row>
    <row r="229" spans="1:12" ht="12.75" customHeight="1" x14ac:dyDescent="0.2">
      <c r="A229" s="169"/>
      <c r="B229" s="172"/>
      <c r="C229" s="104" t="s">
        <v>146</v>
      </c>
      <c r="D229" s="43"/>
      <c r="E229" s="44"/>
      <c r="F229" s="39"/>
      <c r="G229" s="100">
        <f t="shared" ref="G229:G234" si="31">ROUND(E229*F229,2)</f>
        <v>0</v>
      </c>
      <c r="H229" s="45"/>
      <c r="I229" s="172"/>
    </row>
    <row r="230" spans="1:12" ht="12.75" customHeight="1" x14ac:dyDescent="0.2">
      <c r="A230" s="169"/>
      <c r="B230" s="172"/>
      <c r="C230" s="104" t="s">
        <v>147</v>
      </c>
      <c r="D230" s="43"/>
      <c r="E230" s="44"/>
      <c r="F230" s="39"/>
      <c r="G230" s="100">
        <f t="shared" si="31"/>
        <v>0</v>
      </c>
      <c r="H230" s="45"/>
      <c r="I230" s="172"/>
    </row>
    <row r="231" spans="1:12" ht="12.75" customHeight="1" x14ac:dyDescent="0.2">
      <c r="A231" s="169"/>
      <c r="B231" s="172"/>
      <c r="C231" s="104" t="s">
        <v>148</v>
      </c>
      <c r="D231" s="43"/>
      <c r="E231" s="44"/>
      <c r="F231" s="39"/>
      <c r="G231" s="100">
        <f t="shared" si="31"/>
        <v>0</v>
      </c>
      <c r="H231" s="45"/>
      <c r="I231" s="172"/>
    </row>
    <row r="232" spans="1:12" x14ac:dyDescent="0.2">
      <c r="A232" s="169"/>
      <c r="B232" s="172"/>
      <c r="C232" s="104" t="s">
        <v>149</v>
      </c>
      <c r="D232" s="43"/>
      <c r="E232" s="44"/>
      <c r="F232" s="39"/>
      <c r="G232" s="100">
        <f t="shared" si="31"/>
        <v>0</v>
      </c>
      <c r="H232" s="45"/>
      <c r="I232" s="172"/>
    </row>
    <row r="233" spans="1:12" x14ac:dyDescent="0.2">
      <c r="A233" s="169"/>
      <c r="B233" s="172"/>
      <c r="C233" s="45" t="s">
        <v>150</v>
      </c>
      <c r="D233" s="43"/>
      <c r="E233" s="44"/>
      <c r="F233" s="39"/>
      <c r="G233" s="100">
        <f t="shared" si="31"/>
        <v>0</v>
      </c>
      <c r="H233" s="45"/>
      <c r="I233" s="172"/>
    </row>
    <row r="234" spans="1:12" x14ac:dyDescent="0.2">
      <c r="A234" s="170"/>
      <c r="B234" s="173"/>
      <c r="C234" s="45" t="s">
        <v>150</v>
      </c>
      <c r="D234" s="43"/>
      <c r="E234" s="44"/>
      <c r="F234" s="39"/>
      <c r="G234" s="100">
        <f t="shared" si="31"/>
        <v>0</v>
      </c>
      <c r="H234" s="45"/>
      <c r="I234" s="173"/>
    </row>
    <row r="235" spans="1:12" ht="26.25" customHeight="1" x14ac:dyDescent="0.2">
      <c r="A235" s="34" t="s">
        <v>99</v>
      </c>
      <c r="B235" s="137" t="s">
        <v>81</v>
      </c>
      <c r="C235" s="137"/>
      <c r="D235" s="137"/>
      <c r="E235" s="137"/>
      <c r="F235" s="137"/>
      <c r="G235" s="97">
        <f>SUM(G236:G252)</f>
        <v>0</v>
      </c>
      <c r="H235" s="97">
        <f>SUM(H236:H252)</f>
        <v>0</v>
      </c>
      <c r="I235" s="41"/>
      <c r="J235" s="28"/>
      <c r="K235" s="37" t="s">
        <v>143</v>
      </c>
      <c r="L235" s="37" t="s">
        <v>138</v>
      </c>
    </row>
    <row r="236" spans="1:12" x14ac:dyDescent="0.2">
      <c r="A236" s="29" t="s">
        <v>100</v>
      </c>
      <c r="B236" s="135" t="s">
        <v>72</v>
      </c>
      <c r="C236" s="135"/>
      <c r="D236" s="102" t="s">
        <v>120</v>
      </c>
      <c r="E236" s="46"/>
      <c r="F236" s="96">
        <f>K236*L236</f>
        <v>0</v>
      </c>
      <c r="G236" s="96">
        <f t="shared" si="0"/>
        <v>0</v>
      </c>
      <c r="H236" s="96">
        <f>ROUND(G236*$D$7,2)</f>
        <v>0</v>
      </c>
      <c r="I236" s="33"/>
      <c r="J236" s="28"/>
      <c r="K236" s="39"/>
      <c r="L236" s="39"/>
    </row>
    <row r="237" spans="1:12" x14ac:dyDescent="0.2">
      <c r="A237" s="29" t="s">
        <v>101</v>
      </c>
      <c r="B237" s="135" t="s">
        <v>72</v>
      </c>
      <c r="C237" s="135"/>
      <c r="D237" s="102" t="s">
        <v>120</v>
      </c>
      <c r="E237" s="46"/>
      <c r="F237" s="96">
        <f t="shared" ref="F237:F252" si="32">K237*L237</f>
        <v>0</v>
      </c>
      <c r="G237" s="96">
        <f t="shared" si="0"/>
        <v>0</v>
      </c>
      <c r="H237" s="96">
        <f t="shared" ref="H237:H252" si="33">ROUND(G237*$D$7,2)</f>
        <v>0</v>
      </c>
      <c r="I237" s="33"/>
      <c r="J237" s="28"/>
      <c r="K237" s="39"/>
      <c r="L237" s="39"/>
    </row>
    <row r="238" spans="1:12" x14ac:dyDescent="0.2">
      <c r="A238" s="29" t="s">
        <v>102</v>
      </c>
      <c r="B238" s="135" t="s">
        <v>72</v>
      </c>
      <c r="C238" s="135"/>
      <c r="D238" s="102" t="s">
        <v>120</v>
      </c>
      <c r="E238" s="46"/>
      <c r="F238" s="96">
        <f t="shared" si="32"/>
        <v>0</v>
      </c>
      <c r="G238" s="96">
        <f t="shared" si="0"/>
        <v>0</v>
      </c>
      <c r="H238" s="96">
        <f t="shared" si="33"/>
        <v>0</v>
      </c>
      <c r="I238" s="33"/>
      <c r="J238" s="28"/>
      <c r="K238" s="39"/>
      <c r="L238" s="39"/>
    </row>
    <row r="239" spans="1:12" x14ac:dyDescent="0.2">
      <c r="A239" s="29" t="s">
        <v>103</v>
      </c>
      <c r="B239" s="135" t="s">
        <v>72</v>
      </c>
      <c r="C239" s="135"/>
      <c r="D239" s="102" t="s">
        <v>120</v>
      </c>
      <c r="E239" s="46"/>
      <c r="F239" s="96">
        <f t="shared" si="32"/>
        <v>0</v>
      </c>
      <c r="G239" s="96">
        <f t="shared" si="0"/>
        <v>0</v>
      </c>
      <c r="H239" s="96">
        <f t="shared" si="33"/>
        <v>0</v>
      </c>
      <c r="I239" s="33"/>
      <c r="J239" s="28"/>
      <c r="K239" s="39"/>
      <c r="L239" s="39"/>
    </row>
    <row r="240" spans="1:12" x14ac:dyDescent="0.2">
      <c r="A240" s="29" t="s">
        <v>104</v>
      </c>
      <c r="B240" s="135" t="s">
        <v>72</v>
      </c>
      <c r="C240" s="135"/>
      <c r="D240" s="102" t="s">
        <v>120</v>
      </c>
      <c r="E240" s="46"/>
      <c r="F240" s="96">
        <f t="shared" si="32"/>
        <v>0</v>
      </c>
      <c r="G240" s="96">
        <f t="shared" si="0"/>
        <v>0</v>
      </c>
      <c r="H240" s="96">
        <f t="shared" si="33"/>
        <v>0</v>
      </c>
      <c r="I240" s="33"/>
      <c r="J240" s="28"/>
      <c r="K240" s="39"/>
      <c r="L240" s="39"/>
    </row>
    <row r="241" spans="1:12" x14ac:dyDescent="0.2">
      <c r="A241" s="29" t="s">
        <v>251</v>
      </c>
      <c r="B241" s="135" t="s">
        <v>72</v>
      </c>
      <c r="C241" s="135"/>
      <c r="D241" s="102" t="s">
        <v>120</v>
      </c>
      <c r="E241" s="46"/>
      <c r="F241" s="96">
        <f t="shared" si="32"/>
        <v>0</v>
      </c>
      <c r="G241" s="96">
        <f t="shared" si="0"/>
        <v>0</v>
      </c>
      <c r="H241" s="96">
        <f t="shared" si="33"/>
        <v>0</v>
      </c>
      <c r="I241" s="33"/>
      <c r="J241" s="28"/>
      <c r="K241" s="39"/>
      <c r="L241" s="39"/>
    </row>
    <row r="242" spans="1:12" x14ac:dyDescent="0.2">
      <c r="A242" s="29" t="s">
        <v>252</v>
      </c>
      <c r="B242" s="135" t="s">
        <v>72</v>
      </c>
      <c r="C242" s="135"/>
      <c r="D242" s="102" t="s">
        <v>120</v>
      </c>
      <c r="E242" s="46"/>
      <c r="F242" s="96">
        <f t="shared" si="32"/>
        <v>0</v>
      </c>
      <c r="G242" s="96">
        <f t="shared" si="0"/>
        <v>0</v>
      </c>
      <c r="H242" s="96">
        <f t="shared" si="33"/>
        <v>0</v>
      </c>
      <c r="I242" s="33"/>
      <c r="J242" s="28"/>
      <c r="K242" s="39"/>
      <c r="L242" s="39"/>
    </row>
    <row r="243" spans="1:12" x14ac:dyDescent="0.2">
      <c r="A243" s="29" t="s">
        <v>253</v>
      </c>
      <c r="B243" s="135" t="s">
        <v>72</v>
      </c>
      <c r="C243" s="135"/>
      <c r="D243" s="102" t="s">
        <v>120</v>
      </c>
      <c r="E243" s="46"/>
      <c r="F243" s="96">
        <f t="shared" si="32"/>
        <v>0</v>
      </c>
      <c r="G243" s="96">
        <f t="shared" si="0"/>
        <v>0</v>
      </c>
      <c r="H243" s="96">
        <f t="shared" si="33"/>
        <v>0</v>
      </c>
      <c r="I243" s="33"/>
      <c r="J243" s="28"/>
      <c r="K243" s="39"/>
      <c r="L243" s="39"/>
    </row>
    <row r="244" spans="1:12" x14ac:dyDescent="0.2">
      <c r="A244" s="29" t="s">
        <v>254</v>
      </c>
      <c r="B244" s="135" t="s">
        <v>72</v>
      </c>
      <c r="C244" s="135"/>
      <c r="D244" s="102" t="s">
        <v>120</v>
      </c>
      <c r="E244" s="46"/>
      <c r="F244" s="96">
        <f t="shared" si="32"/>
        <v>0</v>
      </c>
      <c r="G244" s="96">
        <f t="shared" si="0"/>
        <v>0</v>
      </c>
      <c r="H244" s="96">
        <f t="shared" si="33"/>
        <v>0</v>
      </c>
      <c r="I244" s="33"/>
      <c r="J244" s="28"/>
      <c r="K244" s="39"/>
      <c r="L244" s="39"/>
    </row>
    <row r="245" spans="1:12" x14ac:dyDescent="0.2">
      <c r="A245" s="29" t="s">
        <v>255</v>
      </c>
      <c r="B245" s="135" t="s">
        <v>72</v>
      </c>
      <c r="C245" s="135"/>
      <c r="D245" s="102" t="s">
        <v>120</v>
      </c>
      <c r="E245" s="46"/>
      <c r="F245" s="96">
        <f t="shared" si="32"/>
        <v>0</v>
      </c>
      <c r="G245" s="96">
        <f t="shared" si="0"/>
        <v>0</v>
      </c>
      <c r="H245" s="96">
        <f t="shared" si="33"/>
        <v>0</v>
      </c>
      <c r="I245" s="33"/>
      <c r="J245" s="28"/>
      <c r="K245" s="39"/>
      <c r="L245" s="39"/>
    </row>
    <row r="246" spans="1:12" x14ac:dyDescent="0.2">
      <c r="A246" s="29" t="s">
        <v>256</v>
      </c>
      <c r="B246" s="135" t="s">
        <v>72</v>
      </c>
      <c r="C246" s="135"/>
      <c r="D246" s="102" t="s">
        <v>120</v>
      </c>
      <c r="E246" s="46"/>
      <c r="F246" s="96">
        <f t="shared" si="32"/>
        <v>0</v>
      </c>
      <c r="G246" s="96">
        <f t="shared" si="0"/>
        <v>0</v>
      </c>
      <c r="H246" s="96">
        <f t="shared" si="33"/>
        <v>0</v>
      </c>
      <c r="I246" s="33"/>
      <c r="J246" s="28"/>
      <c r="K246" s="39"/>
      <c r="L246" s="39"/>
    </row>
    <row r="247" spans="1:12" x14ac:dyDescent="0.2">
      <c r="A247" s="29" t="s">
        <v>257</v>
      </c>
      <c r="B247" s="135" t="s">
        <v>72</v>
      </c>
      <c r="C247" s="135"/>
      <c r="D247" s="102" t="s">
        <v>120</v>
      </c>
      <c r="E247" s="46"/>
      <c r="F247" s="96">
        <f t="shared" si="32"/>
        <v>0</v>
      </c>
      <c r="G247" s="96">
        <f t="shared" si="0"/>
        <v>0</v>
      </c>
      <c r="H247" s="96">
        <f t="shared" si="33"/>
        <v>0</v>
      </c>
      <c r="I247" s="33"/>
      <c r="J247" s="28"/>
      <c r="K247" s="39"/>
      <c r="L247" s="39"/>
    </row>
    <row r="248" spans="1:12" x14ac:dyDescent="0.2">
      <c r="A248" s="29" t="s">
        <v>258</v>
      </c>
      <c r="B248" s="135" t="s">
        <v>72</v>
      </c>
      <c r="C248" s="135"/>
      <c r="D248" s="102" t="s">
        <v>120</v>
      </c>
      <c r="E248" s="46"/>
      <c r="F248" s="96">
        <f t="shared" si="32"/>
        <v>0</v>
      </c>
      <c r="G248" s="96">
        <f t="shared" si="0"/>
        <v>0</v>
      </c>
      <c r="H248" s="96">
        <f t="shared" si="33"/>
        <v>0</v>
      </c>
      <c r="I248" s="33"/>
      <c r="J248" s="28"/>
      <c r="K248" s="39"/>
      <c r="L248" s="39"/>
    </row>
    <row r="249" spans="1:12" x14ac:dyDescent="0.2">
      <c r="A249" s="29" t="s">
        <v>259</v>
      </c>
      <c r="B249" s="135" t="s">
        <v>72</v>
      </c>
      <c r="C249" s="135"/>
      <c r="D249" s="102" t="s">
        <v>120</v>
      </c>
      <c r="E249" s="46"/>
      <c r="F249" s="96">
        <f t="shared" si="32"/>
        <v>0</v>
      </c>
      <c r="G249" s="96">
        <f t="shared" si="0"/>
        <v>0</v>
      </c>
      <c r="H249" s="96">
        <f t="shared" si="33"/>
        <v>0</v>
      </c>
      <c r="I249" s="33"/>
      <c r="J249" s="28"/>
      <c r="K249" s="39"/>
      <c r="L249" s="39"/>
    </row>
    <row r="250" spans="1:12" x14ac:dyDescent="0.2">
      <c r="A250" s="29" t="s">
        <v>260</v>
      </c>
      <c r="B250" s="135" t="s">
        <v>72</v>
      </c>
      <c r="C250" s="135"/>
      <c r="D250" s="102" t="s">
        <v>120</v>
      </c>
      <c r="E250" s="46"/>
      <c r="F250" s="96">
        <f t="shared" si="32"/>
        <v>0</v>
      </c>
      <c r="G250" s="96">
        <f t="shared" si="0"/>
        <v>0</v>
      </c>
      <c r="H250" s="96">
        <f t="shared" si="33"/>
        <v>0</v>
      </c>
      <c r="I250" s="33"/>
      <c r="J250" s="28"/>
      <c r="K250" s="39"/>
      <c r="L250" s="39"/>
    </row>
    <row r="251" spans="1:12" x14ac:dyDescent="0.2">
      <c r="A251" s="29" t="s">
        <v>261</v>
      </c>
      <c r="B251" s="135" t="s">
        <v>72</v>
      </c>
      <c r="C251" s="135"/>
      <c r="D251" s="102" t="s">
        <v>120</v>
      </c>
      <c r="E251" s="46"/>
      <c r="F251" s="96">
        <f t="shared" si="32"/>
        <v>0</v>
      </c>
      <c r="G251" s="96">
        <f t="shared" si="0"/>
        <v>0</v>
      </c>
      <c r="H251" s="96">
        <f t="shared" si="33"/>
        <v>0</v>
      </c>
      <c r="I251" s="33"/>
      <c r="J251" s="28"/>
      <c r="K251" s="39"/>
      <c r="L251" s="39"/>
    </row>
    <row r="252" spans="1:12" x14ac:dyDescent="0.2">
      <c r="A252" s="29" t="s">
        <v>262</v>
      </c>
      <c r="B252" s="135" t="s">
        <v>72</v>
      </c>
      <c r="C252" s="135"/>
      <c r="D252" s="102" t="s">
        <v>120</v>
      </c>
      <c r="E252" s="46"/>
      <c r="F252" s="96">
        <f t="shared" si="32"/>
        <v>0</v>
      </c>
      <c r="G252" s="96">
        <f t="shared" si="0"/>
        <v>0</v>
      </c>
      <c r="H252" s="96">
        <f t="shared" si="33"/>
        <v>0</v>
      </c>
      <c r="I252" s="33"/>
      <c r="J252" s="28"/>
      <c r="K252" s="39"/>
      <c r="L252" s="39"/>
    </row>
    <row r="253" spans="1:12" ht="26.25" customHeight="1" x14ac:dyDescent="0.2">
      <c r="A253" s="34" t="s">
        <v>248</v>
      </c>
      <c r="B253" s="137" t="s">
        <v>105</v>
      </c>
      <c r="C253" s="137"/>
      <c r="D253" s="137"/>
      <c r="E253" s="137"/>
      <c r="F253" s="137"/>
      <c r="G253" s="97">
        <f>SUM(G254:G258)</f>
        <v>0</v>
      </c>
      <c r="H253" s="97">
        <f>SUM(H254:H258)</f>
        <v>0</v>
      </c>
      <c r="I253" s="41"/>
      <c r="J253" s="28"/>
      <c r="K253" s="37" t="s">
        <v>143</v>
      </c>
      <c r="L253" s="37" t="s">
        <v>138</v>
      </c>
    </row>
    <row r="254" spans="1:12" x14ac:dyDescent="0.2">
      <c r="A254" s="29" t="s">
        <v>263</v>
      </c>
      <c r="B254" s="135" t="s">
        <v>106</v>
      </c>
      <c r="C254" s="135"/>
      <c r="D254" s="102" t="s">
        <v>120</v>
      </c>
      <c r="E254" s="46"/>
      <c r="F254" s="96">
        <f>K254*L254</f>
        <v>0</v>
      </c>
      <c r="G254" s="96">
        <f t="shared" ref="G254:G258" si="34">ROUND(E254*F254,2)</f>
        <v>0</v>
      </c>
      <c r="H254" s="96">
        <f t="shared" ref="H254:H258" si="35">ROUND(G254*$D$7,2)</f>
        <v>0</v>
      </c>
      <c r="I254" s="33"/>
      <c r="J254" s="28"/>
      <c r="K254" s="39"/>
      <c r="L254" s="39"/>
    </row>
    <row r="255" spans="1:12" x14ac:dyDescent="0.2">
      <c r="A255" s="29" t="s">
        <v>264</v>
      </c>
      <c r="B255" s="135" t="s">
        <v>106</v>
      </c>
      <c r="C255" s="135"/>
      <c r="D255" s="102" t="s">
        <v>120</v>
      </c>
      <c r="E255" s="46"/>
      <c r="F255" s="96">
        <f t="shared" ref="F255:F258" si="36">K255*L255</f>
        <v>0</v>
      </c>
      <c r="G255" s="96">
        <f t="shared" si="34"/>
        <v>0</v>
      </c>
      <c r="H255" s="96">
        <f t="shared" si="35"/>
        <v>0</v>
      </c>
      <c r="I255" s="33"/>
      <c r="J255" s="28"/>
      <c r="K255" s="39"/>
      <c r="L255" s="39"/>
    </row>
    <row r="256" spans="1:12" x14ac:dyDescent="0.2">
      <c r="A256" s="29" t="s">
        <v>265</v>
      </c>
      <c r="B256" s="135" t="s">
        <v>106</v>
      </c>
      <c r="C256" s="135"/>
      <c r="D256" s="102" t="s">
        <v>120</v>
      </c>
      <c r="E256" s="46"/>
      <c r="F256" s="96">
        <f t="shared" si="36"/>
        <v>0</v>
      </c>
      <c r="G256" s="96">
        <f t="shared" si="34"/>
        <v>0</v>
      </c>
      <c r="H256" s="96">
        <f t="shared" si="35"/>
        <v>0</v>
      </c>
      <c r="I256" s="33"/>
      <c r="J256" s="28"/>
      <c r="K256" s="39"/>
      <c r="L256" s="39"/>
    </row>
    <row r="257" spans="1:12" x14ac:dyDescent="0.2">
      <c r="A257" s="29" t="s">
        <v>266</v>
      </c>
      <c r="B257" s="135" t="s">
        <v>106</v>
      </c>
      <c r="C257" s="135"/>
      <c r="D257" s="102" t="s">
        <v>120</v>
      </c>
      <c r="E257" s="46"/>
      <c r="F257" s="96">
        <f t="shared" si="36"/>
        <v>0</v>
      </c>
      <c r="G257" s="96">
        <f t="shared" si="34"/>
        <v>0</v>
      </c>
      <c r="H257" s="96">
        <f t="shared" si="35"/>
        <v>0</v>
      </c>
      <c r="I257" s="33"/>
      <c r="J257" s="28"/>
      <c r="K257" s="39"/>
      <c r="L257" s="39"/>
    </row>
    <row r="258" spans="1:12" x14ac:dyDescent="0.2">
      <c r="A258" s="29" t="s">
        <v>267</v>
      </c>
      <c r="B258" s="135" t="s">
        <v>106</v>
      </c>
      <c r="C258" s="135"/>
      <c r="D258" s="102" t="s">
        <v>120</v>
      </c>
      <c r="E258" s="46"/>
      <c r="F258" s="96">
        <f t="shared" si="36"/>
        <v>0</v>
      </c>
      <c r="G258" s="96">
        <f t="shared" si="34"/>
        <v>0</v>
      </c>
      <c r="H258" s="96">
        <f t="shared" si="35"/>
        <v>0</v>
      </c>
      <c r="I258" s="33"/>
      <c r="J258" s="28"/>
      <c r="K258" s="39"/>
      <c r="L258" s="39"/>
    </row>
    <row r="259" spans="1:12" ht="12.75" customHeight="1" x14ac:dyDescent="0.2">
      <c r="A259" s="136" t="s">
        <v>43</v>
      </c>
      <c r="B259" s="136"/>
      <c r="C259" s="136"/>
      <c r="D259" s="136"/>
      <c r="E259" s="136"/>
      <c r="F259" s="136"/>
      <c r="G259" s="95">
        <f>G10+G21</f>
        <v>0</v>
      </c>
      <c r="H259" s="95">
        <f>H10+H21</f>
        <v>0</v>
      </c>
      <c r="I259" s="27"/>
      <c r="J259" s="28"/>
    </row>
    <row r="260" spans="1:12" x14ac:dyDescent="0.2">
      <c r="G260" s="47"/>
      <c r="H260" s="47"/>
    </row>
  </sheetData>
  <sheetProtection algorithmName="SHA-512" hashValue="G2Jq4cTpFxDPPN9AXOzeYT5I8GZZrROFJH92B226NxgrR8XVCVwgZDr9PA1S7nmPK7N8P9r4qWpHfPM0UwAF1w==" saltValue="CiNTQkqrsUWDH6KXb9JWQQ==" spinCount="100000" sheet="1" formatRows="0"/>
  <mergeCells count="249">
    <mergeCell ref="B256:C256"/>
    <mergeCell ref="B257:C257"/>
    <mergeCell ref="B258:C258"/>
    <mergeCell ref="A259:F259"/>
    <mergeCell ref="B250:C250"/>
    <mergeCell ref="B251:C251"/>
    <mergeCell ref="B252:C252"/>
    <mergeCell ref="B253:F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A228:A234"/>
    <mergeCell ref="B228:B234"/>
    <mergeCell ref="I228:I234"/>
    <mergeCell ref="B235:F235"/>
    <mergeCell ref="B236:C236"/>
    <mergeCell ref="B237:C237"/>
    <mergeCell ref="A214:A220"/>
    <mergeCell ref="B214:B220"/>
    <mergeCell ref="I214:I220"/>
    <mergeCell ref="A221:A227"/>
    <mergeCell ref="B221:B227"/>
    <mergeCell ref="I221:I227"/>
    <mergeCell ref="A200:A206"/>
    <mergeCell ref="B200:B206"/>
    <mergeCell ref="I200:I206"/>
    <mergeCell ref="A207:A213"/>
    <mergeCell ref="B207:B213"/>
    <mergeCell ref="I207:I213"/>
    <mergeCell ref="A186:A192"/>
    <mergeCell ref="B186:B192"/>
    <mergeCell ref="I186:I192"/>
    <mergeCell ref="A193:A199"/>
    <mergeCell ref="B193:B199"/>
    <mergeCell ref="I193:I199"/>
    <mergeCell ref="A172:A178"/>
    <mergeCell ref="B172:B178"/>
    <mergeCell ref="I172:I178"/>
    <mergeCell ref="A179:A185"/>
    <mergeCell ref="B179:B185"/>
    <mergeCell ref="I179:I185"/>
    <mergeCell ref="H159:H163"/>
    <mergeCell ref="I159:I163"/>
    <mergeCell ref="B164:F164"/>
    <mergeCell ref="A165:A171"/>
    <mergeCell ref="B165:B171"/>
    <mergeCell ref="I165:I171"/>
    <mergeCell ref="A159:A163"/>
    <mergeCell ref="B159:B163"/>
    <mergeCell ref="D159:D163"/>
    <mergeCell ref="E159:E163"/>
    <mergeCell ref="F159:F163"/>
    <mergeCell ref="G159:G163"/>
    <mergeCell ref="H149:H153"/>
    <mergeCell ref="I149:I153"/>
    <mergeCell ref="A154:A158"/>
    <mergeCell ref="B154:B158"/>
    <mergeCell ref="D154:D158"/>
    <mergeCell ref="E154:E158"/>
    <mergeCell ref="F154:F158"/>
    <mergeCell ref="G154:G158"/>
    <mergeCell ref="H154:H158"/>
    <mergeCell ref="I154:I158"/>
    <mergeCell ref="A149:A153"/>
    <mergeCell ref="B149:B153"/>
    <mergeCell ref="D149:D153"/>
    <mergeCell ref="E149:E153"/>
    <mergeCell ref="F149:F153"/>
    <mergeCell ref="G149:G153"/>
    <mergeCell ref="H139:H143"/>
    <mergeCell ref="I139:I143"/>
    <mergeCell ref="A144:A148"/>
    <mergeCell ref="B144:B148"/>
    <mergeCell ref="D144:D148"/>
    <mergeCell ref="E144:E148"/>
    <mergeCell ref="F144:F148"/>
    <mergeCell ref="G144:G148"/>
    <mergeCell ref="H144:H148"/>
    <mergeCell ref="I144:I148"/>
    <mergeCell ref="A139:A143"/>
    <mergeCell ref="B139:B143"/>
    <mergeCell ref="D139:D143"/>
    <mergeCell ref="E139:E143"/>
    <mergeCell ref="F139:F143"/>
    <mergeCell ref="G139:G143"/>
    <mergeCell ref="A134:A138"/>
    <mergeCell ref="B134:B138"/>
    <mergeCell ref="D134:D138"/>
    <mergeCell ref="E134:E138"/>
    <mergeCell ref="F134:F138"/>
    <mergeCell ref="G134:G138"/>
    <mergeCell ref="H134:H138"/>
    <mergeCell ref="I134:I138"/>
    <mergeCell ref="A129:A133"/>
    <mergeCell ref="B129:B133"/>
    <mergeCell ref="D129:D133"/>
    <mergeCell ref="E129:E133"/>
    <mergeCell ref="F129:F133"/>
    <mergeCell ref="G129:G133"/>
    <mergeCell ref="A124:A128"/>
    <mergeCell ref="B124:B128"/>
    <mergeCell ref="D124:D128"/>
    <mergeCell ref="E124:E128"/>
    <mergeCell ref="F124:F128"/>
    <mergeCell ref="G124:G128"/>
    <mergeCell ref="H124:H128"/>
    <mergeCell ref="I124:I128"/>
    <mergeCell ref="H129:H133"/>
    <mergeCell ref="I129:I133"/>
    <mergeCell ref="G114:G118"/>
    <mergeCell ref="H114:H118"/>
    <mergeCell ref="I114:I118"/>
    <mergeCell ref="A119:A123"/>
    <mergeCell ref="B119:B123"/>
    <mergeCell ref="D119:D123"/>
    <mergeCell ref="E119:E123"/>
    <mergeCell ref="F119:F123"/>
    <mergeCell ref="G119:G123"/>
    <mergeCell ref="H119:H123"/>
    <mergeCell ref="I119:I123"/>
    <mergeCell ref="B110:C110"/>
    <mergeCell ref="B111:C111"/>
    <mergeCell ref="B112:C112"/>
    <mergeCell ref="B113:F113"/>
    <mergeCell ref="A114:A118"/>
    <mergeCell ref="B114:B118"/>
    <mergeCell ref="D114:D118"/>
    <mergeCell ref="E114:E118"/>
    <mergeCell ref="F114:F118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F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F55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</mergeCells>
  <conditionalFormatting sqref="L10:L20">
    <cfRule type="duplicateValues" dxfId="6" priority="1"/>
  </conditionalFormatting>
  <dataValidations count="9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14:I163"/>
    <dataValidation type="list" allowBlank="1" showInputMessage="1" showErrorMessage="1" sqref="D1:I1">
      <formula1>"Moksliniai tyrimai, Eksperimentinė plėtra"</formula1>
    </dataValidation>
    <dataValidation allowBlank="1" showErrorMessage="1" sqref="F114:F163"/>
    <dataValidation allowBlank="1" showInputMessage="1" showErrorMessage="1" prompt="Įveskite vienos pareigybės darbuotojų fizinio rodiklio pasiekimui skiriamą darbo laiką valandomis." sqref="E114:E163"/>
    <dataValidation type="list" allowBlank="1" showInputMessage="1" showErrorMessage="1" prompt="Pasirinkite finansavimo intensyvumą vadovaudamiesi Aprašo 52 punktu." sqref="D7">
      <formula1>"0%,25%,35%,40%,45%,50%,60%,65%,70%,75%,80%"</formula1>
    </dataValidation>
    <dataValidation type="list" allowBlank="1" showInputMessage="1" showErrorMessage="1" sqref="J1">
      <formula1>"Taikomieji (pramoniniai) moksliniai tyrimai, Eksperimentinė plėtra (bandomoji taikomoji veikla)"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18" max="17" man="1"/>
    <brk id="163" max="17" man="1"/>
    <brk id="206" max="17" man="1"/>
  </rowBreaks>
  <colBreaks count="1" manualBreakCount="1">
    <brk id="9" max="209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47">
    <tabColor rgb="FF92D050"/>
    <pageSetUpPr fitToPage="1"/>
  </sheetPr>
  <dimension ref="A1:S260"/>
  <sheetViews>
    <sheetView zoomScale="85" zoomScaleNormal="85" zoomScaleSheetLayoutView="100" workbookViewId="0">
      <pane ySplit="9" topLeftCell="A10" activePane="bottomLeft" state="frozen"/>
      <selection activeCell="B26" sqref="B26"/>
      <selection pane="bottomLeft" activeCell="H7" sqref="H7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91"/>
      <c r="B1" s="91"/>
      <c r="C1" s="91" t="s">
        <v>88</v>
      </c>
      <c r="D1" s="143"/>
      <c r="E1" s="143"/>
      <c r="F1" s="143"/>
      <c r="G1" s="143"/>
      <c r="H1" s="143"/>
      <c r="I1" s="143"/>
      <c r="J1" s="21"/>
    </row>
    <row r="2" spans="1:10" ht="13.5" customHeight="1" x14ac:dyDescent="0.2">
      <c r="A2" s="91"/>
      <c r="B2" s="91"/>
      <c r="C2" s="91" t="s">
        <v>85</v>
      </c>
      <c r="D2" s="92"/>
      <c r="E2" s="21"/>
      <c r="F2" s="21"/>
      <c r="G2" s="21"/>
      <c r="H2" s="21"/>
      <c r="I2" s="21"/>
      <c r="J2" s="21"/>
    </row>
    <row r="3" spans="1:10" x14ac:dyDescent="0.2">
      <c r="A3" s="142" t="s">
        <v>73</v>
      </c>
      <c r="B3" s="142"/>
      <c r="C3" s="142"/>
      <c r="D3" s="143"/>
      <c r="E3" s="143"/>
      <c r="F3" s="143"/>
      <c r="G3" s="143"/>
      <c r="H3" s="143"/>
      <c r="I3" s="144"/>
      <c r="J3" s="21"/>
    </row>
    <row r="4" spans="1:10" ht="12.75" customHeight="1" x14ac:dyDescent="0.2">
      <c r="A4" s="91"/>
      <c r="B4" s="91"/>
      <c r="C4" s="91" t="s">
        <v>139</v>
      </c>
      <c r="D4" s="148"/>
      <c r="E4" s="148"/>
      <c r="F4" s="149" t="s">
        <v>140</v>
      </c>
      <c r="G4" s="149"/>
      <c r="H4" s="94"/>
      <c r="I4" s="21"/>
      <c r="J4" s="21"/>
    </row>
    <row r="5" spans="1:10" x14ac:dyDescent="0.2">
      <c r="A5" s="142" t="s">
        <v>137</v>
      </c>
      <c r="B5" s="142"/>
      <c r="C5" s="142"/>
      <c r="D5" s="147"/>
      <c r="E5" s="147"/>
      <c r="F5" s="147"/>
      <c r="G5" s="147"/>
      <c r="H5" s="147"/>
      <c r="I5" s="143"/>
      <c r="J5" s="21"/>
    </row>
    <row r="6" spans="1:10" x14ac:dyDescent="0.2">
      <c r="A6" s="91"/>
      <c r="B6" s="91"/>
      <c r="C6" s="91" t="s">
        <v>211</v>
      </c>
      <c r="D6" s="147"/>
      <c r="E6" s="147"/>
      <c r="F6" s="147"/>
      <c r="G6" s="147"/>
      <c r="H6" s="147"/>
      <c r="I6" s="147"/>
      <c r="J6" s="21"/>
    </row>
    <row r="7" spans="1:10" x14ac:dyDescent="0.2">
      <c r="A7" s="91"/>
      <c r="B7" s="91"/>
      <c r="C7" s="91" t="s">
        <v>89</v>
      </c>
      <c r="D7" s="59"/>
      <c r="E7" s="21"/>
      <c r="F7" s="21"/>
      <c r="G7" s="24" t="s">
        <v>158</v>
      </c>
      <c r="H7" s="23" t="s">
        <v>268</v>
      </c>
      <c r="I7" s="21"/>
      <c r="J7" s="21"/>
    </row>
    <row r="8" spans="1:10" ht="6" customHeight="1" x14ac:dyDescent="0.2"/>
    <row r="9" spans="1:10" ht="38.25" x14ac:dyDescent="0.2">
      <c r="A9" s="93" t="s">
        <v>4</v>
      </c>
      <c r="B9" s="145" t="s">
        <v>175</v>
      </c>
      <c r="C9" s="145"/>
      <c r="D9" s="93" t="s">
        <v>1</v>
      </c>
      <c r="E9" s="93" t="s">
        <v>2</v>
      </c>
      <c r="F9" s="93" t="s">
        <v>3</v>
      </c>
      <c r="G9" s="93" t="s">
        <v>87</v>
      </c>
      <c r="H9" s="93" t="s">
        <v>86</v>
      </c>
      <c r="I9" s="93" t="s">
        <v>11</v>
      </c>
      <c r="J9" s="25"/>
    </row>
    <row r="10" spans="1:10" ht="27.75" customHeight="1" x14ac:dyDescent="0.2">
      <c r="A10" s="26">
        <v>4</v>
      </c>
      <c r="B10" s="146" t="s">
        <v>92</v>
      </c>
      <c r="C10" s="146"/>
      <c r="D10" s="146"/>
      <c r="E10" s="146"/>
      <c r="F10" s="146"/>
      <c r="G10" s="95">
        <f>SUM(G11:G20)</f>
        <v>0</v>
      </c>
      <c r="H10" s="95">
        <f>SUM(H11:H20)</f>
        <v>0</v>
      </c>
      <c r="I10" s="27"/>
      <c r="J10" s="28"/>
    </row>
    <row r="11" spans="1:10" ht="12.75" customHeight="1" x14ac:dyDescent="0.2">
      <c r="A11" s="29" t="s">
        <v>13</v>
      </c>
      <c r="B11" s="135" t="s">
        <v>12</v>
      </c>
      <c r="C11" s="135"/>
      <c r="D11" s="30"/>
      <c r="E11" s="31"/>
      <c r="F11" s="32"/>
      <c r="G11" s="96">
        <f t="shared" ref="G11:G252" si="0">ROUND(E11*F11,2)</f>
        <v>0</v>
      </c>
      <c r="H11" s="96">
        <f t="shared" ref="H11:H112" si="1">ROUND(G11*$D$7,2)</f>
        <v>0</v>
      </c>
      <c r="I11" s="33"/>
      <c r="J11" s="28"/>
    </row>
    <row r="12" spans="1:10" ht="12.75" customHeight="1" x14ac:dyDescent="0.2">
      <c r="A12" s="29" t="s">
        <v>14</v>
      </c>
      <c r="B12" s="135" t="s">
        <v>12</v>
      </c>
      <c r="C12" s="135"/>
      <c r="D12" s="30"/>
      <c r="E12" s="31"/>
      <c r="F12" s="32"/>
      <c r="G12" s="96">
        <f t="shared" si="0"/>
        <v>0</v>
      </c>
      <c r="H12" s="96">
        <f t="shared" si="1"/>
        <v>0</v>
      </c>
      <c r="I12" s="33"/>
      <c r="J12" s="28"/>
    </row>
    <row r="13" spans="1:10" ht="12.75" customHeight="1" x14ac:dyDescent="0.2">
      <c r="A13" s="29" t="s">
        <v>15</v>
      </c>
      <c r="B13" s="135" t="s">
        <v>12</v>
      </c>
      <c r="C13" s="135"/>
      <c r="D13" s="30"/>
      <c r="E13" s="31"/>
      <c r="F13" s="32"/>
      <c r="G13" s="96">
        <f t="shared" si="0"/>
        <v>0</v>
      </c>
      <c r="H13" s="96">
        <f t="shared" si="1"/>
        <v>0</v>
      </c>
      <c r="I13" s="33"/>
      <c r="J13" s="28"/>
    </row>
    <row r="14" spans="1:10" ht="12.75" customHeight="1" x14ac:dyDescent="0.2">
      <c r="A14" s="29" t="s">
        <v>16</v>
      </c>
      <c r="B14" s="135" t="s">
        <v>12</v>
      </c>
      <c r="C14" s="135"/>
      <c r="D14" s="30"/>
      <c r="E14" s="31"/>
      <c r="F14" s="32"/>
      <c r="G14" s="96">
        <f t="shared" si="0"/>
        <v>0</v>
      </c>
      <c r="H14" s="96">
        <f t="shared" si="1"/>
        <v>0</v>
      </c>
      <c r="I14" s="33"/>
      <c r="J14" s="28"/>
    </row>
    <row r="15" spans="1:10" ht="12.75" customHeight="1" x14ac:dyDescent="0.2">
      <c r="A15" s="29" t="s">
        <v>17</v>
      </c>
      <c r="B15" s="135" t="s">
        <v>12</v>
      </c>
      <c r="C15" s="135"/>
      <c r="D15" s="30"/>
      <c r="E15" s="31"/>
      <c r="F15" s="32"/>
      <c r="G15" s="96">
        <f t="shared" si="0"/>
        <v>0</v>
      </c>
      <c r="H15" s="96">
        <f t="shared" si="1"/>
        <v>0</v>
      </c>
      <c r="I15" s="33"/>
      <c r="J15" s="28"/>
    </row>
    <row r="16" spans="1:10" ht="12.75" customHeight="1" x14ac:dyDescent="0.2">
      <c r="A16" s="29" t="s">
        <v>18</v>
      </c>
      <c r="B16" s="135" t="s">
        <v>12</v>
      </c>
      <c r="C16" s="135"/>
      <c r="D16" s="30"/>
      <c r="E16" s="31"/>
      <c r="F16" s="32"/>
      <c r="G16" s="96">
        <f t="shared" si="0"/>
        <v>0</v>
      </c>
      <c r="H16" s="96">
        <f t="shared" si="1"/>
        <v>0</v>
      </c>
      <c r="I16" s="33"/>
      <c r="J16" s="28"/>
    </row>
    <row r="17" spans="1:10" ht="12.75" customHeight="1" x14ac:dyDescent="0.2">
      <c r="A17" s="29" t="s">
        <v>19</v>
      </c>
      <c r="B17" s="135" t="s">
        <v>12</v>
      </c>
      <c r="C17" s="135"/>
      <c r="D17" s="30"/>
      <c r="E17" s="31"/>
      <c r="F17" s="32"/>
      <c r="G17" s="96">
        <f t="shared" si="0"/>
        <v>0</v>
      </c>
      <c r="H17" s="96">
        <f t="shared" si="1"/>
        <v>0</v>
      </c>
      <c r="I17" s="33"/>
      <c r="J17" s="28"/>
    </row>
    <row r="18" spans="1:10" ht="12.75" customHeight="1" x14ac:dyDescent="0.2">
      <c r="A18" s="29" t="s">
        <v>20</v>
      </c>
      <c r="B18" s="135" t="s">
        <v>12</v>
      </c>
      <c r="C18" s="135"/>
      <c r="D18" s="30"/>
      <c r="E18" s="31"/>
      <c r="F18" s="32"/>
      <c r="G18" s="96">
        <f t="shared" si="0"/>
        <v>0</v>
      </c>
      <c r="H18" s="96">
        <f t="shared" si="1"/>
        <v>0</v>
      </c>
      <c r="I18" s="33"/>
      <c r="J18" s="28"/>
    </row>
    <row r="19" spans="1:10" ht="12.75" customHeight="1" x14ac:dyDescent="0.2">
      <c r="A19" s="29" t="s">
        <v>21</v>
      </c>
      <c r="B19" s="135" t="s">
        <v>12</v>
      </c>
      <c r="C19" s="135"/>
      <c r="D19" s="30"/>
      <c r="E19" s="31"/>
      <c r="F19" s="32"/>
      <c r="G19" s="96">
        <f t="shared" si="0"/>
        <v>0</v>
      </c>
      <c r="H19" s="96">
        <f t="shared" si="1"/>
        <v>0</v>
      </c>
      <c r="I19" s="33"/>
      <c r="J19" s="28"/>
    </row>
    <row r="20" spans="1:10" ht="12.75" customHeight="1" x14ac:dyDescent="0.2">
      <c r="A20" s="29" t="s">
        <v>22</v>
      </c>
      <c r="B20" s="135" t="s">
        <v>12</v>
      </c>
      <c r="C20" s="135"/>
      <c r="D20" s="30"/>
      <c r="E20" s="31"/>
      <c r="F20" s="32"/>
      <c r="G20" s="96">
        <f t="shared" si="0"/>
        <v>0</v>
      </c>
      <c r="H20" s="96">
        <f t="shared" si="1"/>
        <v>0</v>
      </c>
      <c r="I20" s="33"/>
      <c r="J20" s="28"/>
    </row>
    <row r="21" spans="1:10" x14ac:dyDescent="0.2">
      <c r="A21" s="26">
        <v>5</v>
      </c>
      <c r="B21" s="146" t="s">
        <v>6</v>
      </c>
      <c r="C21" s="146"/>
      <c r="D21" s="146"/>
      <c r="E21" s="146"/>
      <c r="F21" s="146"/>
      <c r="G21" s="95">
        <f>G22+G33+G44+G55+G83+G113+G164+G235+G253</f>
        <v>0</v>
      </c>
      <c r="H21" s="95">
        <f>H22+H33+H44+H55+H83+H113+H164+H235+H253</f>
        <v>0</v>
      </c>
      <c r="I21" s="27"/>
      <c r="J21" s="28"/>
    </row>
    <row r="22" spans="1:10" x14ac:dyDescent="0.2">
      <c r="A22" s="34" t="s">
        <v>7</v>
      </c>
      <c r="B22" s="138" t="s">
        <v>109</v>
      </c>
      <c r="C22" s="139"/>
      <c r="D22" s="139"/>
      <c r="E22" s="139"/>
      <c r="F22" s="140"/>
      <c r="G22" s="97">
        <f>SUM(G23:G32)</f>
        <v>0</v>
      </c>
      <c r="H22" s="97">
        <f>SUM(H23:H32)</f>
        <v>0</v>
      </c>
      <c r="I22" s="35"/>
      <c r="J22" s="36"/>
    </row>
    <row r="23" spans="1:10" x14ac:dyDescent="0.2">
      <c r="A23" s="29" t="s">
        <v>23</v>
      </c>
      <c r="B23" s="135" t="s">
        <v>54</v>
      </c>
      <c r="C23" s="135"/>
      <c r="D23" s="30"/>
      <c r="E23" s="31"/>
      <c r="F23" s="32"/>
      <c r="G23" s="96">
        <f t="shared" ref="G23:G32" si="2">ROUND(E23*F23,2)</f>
        <v>0</v>
      </c>
      <c r="H23" s="96">
        <f t="shared" si="1"/>
        <v>0</v>
      </c>
      <c r="I23" s="33"/>
      <c r="J23" s="28"/>
    </row>
    <row r="24" spans="1:10" x14ac:dyDescent="0.2">
      <c r="A24" s="29" t="s">
        <v>24</v>
      </c>
      <c r="B24" s="135" t="s">
        <v>54</v>
      </c>
      <c r="C24" s="135"/>
      <c r="D24" s="30"/>
      <c r="E24" s="31"/>
      <c r="F24" s="32"/>
      <c r="G24" s="96">
        <f t="shared" si="2"/>
        <v>0</v>
      </c>
      <c r="H24" s="96">
        <f t="shared" si="1"/>
        <v>0</v>
      </c>
      <c r="I24" s="33"/>
      <c r="J24" s="28"/>
    </row>
    <row r="25" spans="1:10" x14ac:dyDescent="0.2">
      <c r="A25" s="29" t="s">
        <v>25</v>
      </c>
      <c r="B25" s="135" t="s">
        <v>54</v>
      </c>
      <c r="C25" s="135"/>
      <c r="D25" s="30"/>
      <c r="E25" s="31"/>
      <c r="F25" s="32"/>
      <c r="G25" s="96">
        <f t="shared" si="2"/>
        <v>0</v>
      </c>
      <c r="H25" s="96">
        <f t="shared" si="1"/>
        <v>0</v>
      </c>
      <c r="I25" s="33"/>
      <c r="J25" s="28"/>
    </row>
    <row r="26" spans="1:10" x14ac:dyDescent="0.2">
      <c r="A26" s="29" t="s">
        <v>26</v>
      </c>
      <c r="B26" s="135" t="s">
        <v>54</v>
      </c>
      <c r="C26" s="135"/>
      <c r="D26" s="30"/>
      <c r="E26" s="31"/>
      <c r="F26" s="32"/>
      <c r="G26" s="96">
        <f t="shared" si="2"/>
        <v>0</v>
      </c>
      <c r="H26" s="96">
        <f t="shared" si="1"/>
        <v>0</v>
      </c>
      <c r="I26" s="33"/>
      <c r="J26" s="28"/>
    </row>
    <row r="27" spans="1:10" x14ac:dyDescent="0.2">
      <c r="A27" s="29" t="s">
        <v>27</v>
      </c>
      <c r="B27" s="135" t="s">
        <v>54</v>
      </c>
      <c r="C27" s="135"/>
      <c r="D27" s="30"/>
      <c r="E27" s="31"/>
      <c r="F27" s="32"/>
      <c r="G27" s="96">
        <f t="shared" si="2"/>
        <v>0</v>
      </c>
      <c r="H27" s="96">
        <f t="shared" si="1"/>
        <v>0</v>
      </c>
      <c r="I27" s="33"/>
      <c r="J27" s="28"/>
    </row>
    <row r="28" spans="1:10" x14ac:dyDescent="0.2">
      <c r="A28" s="29" t="s">
        <v>28</v>
      </c>
      <c r="B28" s="135" t="s">
        <v>54</v>
      </c>
      <c r="C28" s="135"/>
      <c r="D28" s="30"/>
      <c r="E28" s="31"/>
      <c r="F28" s="32"/>
      <c r="G28" s="96">
        <f t="shared" si="2"/>
        <v>0</v>
      </c>
      <c r="H28" s="96">
        <f t="shared" si="1"/>
        <v>0</v>
      </c>
      <c r="I28" s="33"/>
      <c r="J28" s="28"/>
    </row>
    <row r="29" spans="1:10" x14ac:dyDescent="0.2">
      <c r="A29" s="29" t="s">
        <v>29</v>
      </c>
      <c r="B29" s="135" t="s">
        <v>54</v>
      </c>
      <c r="C29" s="135"/>
      <c r="D29" s="30"/>
      <c r="E29" s="31"/>
      <c r="F29" s="32"/>
      <c r="G29" s="96">
        <f t="shared" si="2"/>
        <v>0</v>
      </c>
      <c r="H29" s="96">
        <f t="shared" si="1"/>
        <v>0</v>
      </c>
      <c r="I29" s="33"/>
      <c r="J29" s="28"/>
    </row>
    <row r="30" spans="1:10" x14ac:dyDescent="0.2">
      <c r="A30" s="29" t="s">
        <v>30</v>
      </c>
      <c r="B30" s="135" t="s">
        <v>54</v>
      </c>
      <c r="C30" s="135"/>
      <c r="D30" s="30"/>
      <c r="E30" s="31"/>
      <c r="F30" s="32"/>
      <c r="G30" s="96">
        <f t="shared" si="2"/>
        <v>0</v>
      </c>
      <c r="H30" s="96">
        <f t="shared" si="1"/>
        <v>0</v>
      </c>
      <c r="I30" s="33"/>
      <c r="J30" s="28"/>
    </row>
    <row r="31" spans="1:10" x14ac:dyDescent="0.2">
      <c r="A31" s="29" t="s">
        <v>31</v>
      </c>
      <c r="B31" s="135" t="s">
        <v>54</v>
      </c>
      <c r="C31" s="135"/>
      <c r="D31" s="30"/>
      <c r="E31" s="31"/>
      <c r="F31" s="32"/>
      <c r="G31" s="96">
        <f t="shared" si="2"/>
        <v>0</v>
      </c>
      <c r="H31" s="96">
        <f t="shared" si="1"/>
        <v>0</v>
      </c>
      <c r="I31" s="33"/>
      <c r="J31" s="28"/>
    </row>
    <row r="32" spans="1:10" x14ac:dyDescent="0.2">
      <c r="A32" s="29" t="s">
        <v>32</v>
      </c>
      <c r="B32" s="135" t="s">
        <v>54</v>
      </c>
      <c r="C32" s="135"/>
      <c r="D32" s="30"/>
      <c r="E32" s="31"/>
      <c r="F32" s="32"/>
      <c r="G32" s="96">
        <f t="shared" si="2"/>
        <v>0</v>
      </c>
      <c r="H32" s="96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38" t="s">
        <v>250</v>
      </c>
      <c r="C33" s="139"/>
      <c r="D33" s="139"/>
      <c r="E33" s="139"/>
      <c r="F33" s="140"/>
      <c r="G33" s="97">
        <f>SUM(G34:G43)</f>
        <v>0</v>
      </c>
      <c r="H33" s="97">
        <f>SUM(H34:H43)</f>
        <v>0</v>
      </c>
      <c r="I33" s="35"/>
      <c r="J33" s="36"/>
    </row>
    <row r="34" spans="1:10" x14ac:dyDescent="0.2">
      <c r="A34" s="29" t="s">
        <v>33</v>
      </c>
      <c r="B34" s="135" t="s">
        <v>54</v>
      </c>
      <c r="C34" s="135"/>
      <c r="D34" s="30"/>
      <c r="E34" s="31"/>
      <c r="F34" s="32"/>
      <c r="G34" s="96">
        <f t="shared" ref="G34:G43" si="3">ROUND(E34*F34,2)</f>
        <v>0</v>
      </c>
      <c r="H34" s="96">
        <f t="shared" si="1"/>
        <v>0</v>
      </c>
      <c r="I34" s="33"/>
      <c r="J34" s="28"/>
    </row>
    <row r="35" spans="1:10" x14ac:dyDescent="0.2">
      <c r="A35" s="29" t="s">
        <v>34</v>
      </c>
      <c r="B35" s="135" t="s">
        <v>54</v>
      </c>
      <c r="C35" s="135"/>
      <c r="D35" s="30"/>
      <c r="E35" s="31"/>
      <c r="F35" s="32"/>
      <c r="G35" s="96">
        <f t="shared" si="3"/>
        <v>0</v>
      </c>
      <c r="H35" s="96">
        <f t="shared" si="1"/>
        <v>0</v>
      </c>
      <c r="I35" s="33"/>
      <c r="J35" s="28"/>
    </row>
    <row r="36" spans="1:10" x14ac:dyDescent="0.2">
      <c r="A36" s="29" t="s">
        <v>35</v>
      </c>
      <c r="B36" s="135" t="s">
        <v>54</v>
      </c>
      <c r="C36" s="135"/>
      <c r="D36" s="30"/>
      <c r="E36" s="31"/>
      <c r="F36" s="32"/>
      <c r="G36" s="96">
        <f t="shared" si="3"/>
        <v>0</v>
      </c>
      <c r="H36" s="96">
        <f t="shared" si="1"/>
        <v>0</v>
      </c>
      <c r="I36" s="33"/>
      <c r="J36" s="28"/>
    </row>
    <row r="37" spans="1:10" x14ac:dyDescent="0.2">
      <c r="A37" s="29" t="s">
        <v>36</v>
      </c>
      <c r="B37" s="135" t="s">
        <v>54</v>
      </c>
      <c r="C37" s="135"/>
      <c r="D37" s="30"/>
      <c r="E37" s="31"/>
      <c r="F37" s="32"/>
      <c r="G37" s="96">
        <f t="shared" si="3"/>
        <v>0</v>
      </c>
      <c r="H37" s="96">
        <f t="shared" si="1"/>
        <v>0</v>
      </c>
      <c r="I37" s="33"/>
      <c r="J37" s="28"/>
    </row>
    <row r="38" spans="1:10" x14ac:dyDescent="0.2">
      <c r="A38" s="29" t="s">
        <v>37</v>
      </c>
      <c r="B38" s="135" t="s">
        <v>54</v>
      </c>
      <c r="C38" s="135"/>
      <c r="D38" s="30"/>
      <c r="E38" s="31"/>
      <c r="F38" s="32"/>
      <c r="G38" s="96">
        <f t="shared" si="3"/>
        <v>0</v>
      </c>
      <c r="H38" s="96">
        <f t="shared" si="1"/>
        <v>0</v>
      </c>
      <c r="I38" s="33"/>
      <c r="J38" s="28"/>
    </row>
    <row r="39" spans="1:10" x14ac:dyDescent="0.2">
      <c r="A39" s="29" t="s">
        <v>38</v>
      </c>
      <c r="B39" s="135" t="s">
        <v>54</v>
      </c>
      <c r="C39" s="135"/>
      <c r="D39" s="30"/>
      <c r="E39" s="31"/>
      <c r="F39" s="32"/>
      <c r="G39" s="96">
        <f t="shared" si="3"/>
        <v>0</v>
      </c>
      <c r="H39" s="96">
        <f t="shared" si="1"/>
        <v>0</v>
      </c>
      <c r="I39" s="33"/>
      <c r="J39" s="28"/>
    </row>
    <row r="40" spans="1:10" x14ac:dyDescent="0.2">
      <c r="A40" s="29" t="s">
        <v>39</v>
      </c>
      <c r="B40" s="135" t="s">
        <v>54</v>
      </c>
      <c r="C40" s="135"/>
      <c r="D40" s="30"/>
      <c r="E40" s="31"/>
      <c r="F40" s="32"/>
      <c r="G40" s="96">
        <f t="shared" si="3"/>
        <v>0</v>
      </c>
      <c r="H40" s="96">
        <f t="shared" si="1"/>
        <v>0</v>
      </c>
      <c r="I40" s="33"/>
      <c r="J40" s="28"/>
    </row>
    <row r="41" spans="1:10" x14ac:dyDescent="0.2">
      <c r="A41" s="29" t="s">
        <v>40</v>
      </c>
      <c r="B41" s="135" t="s">
        <v>54</v>
      </c>
      <c r="C41" s="135"/>
      <c r="D41" s="30"/>
      <c r="E41" s="31"/>
      <c r="F41" s="32"/>
      <c r="G41" s="96">
        <f t="shared" si="3"/>
        <v>0</v>
      </c>
      <c r="H41" s="96">
        <f t="shared" si="1"/>
        <v>0</v>
      </c>
      <c r="I41" s="33"/>
      <c r="J41" s="28"/>
    </row>
    <row r="42" spans="1:10" x14ac:dyDescent="0.2">
      <c r="A42" s="29" t="s">
        <v>41</v>
      </c>
      <c r="B42" s="135" t="s">
        <v>54</v>
      </c>
      <c r="C42" s="135"/>
      <c r="D42" s="30"/>
      <c r="E42" s="31"/>
      <c r="F42" s="32"/>
      <c r="G42" s="96">
        <f t="shared" si="3"/>
        <v>0</v>
      </c>
      <c r="H42" s="96">
        <f t="shared" si="1"/>
        <v>0</v>
      </c>
      <c r="I42" s="33"/>
      <c r="J42" s="28"/>
    </row>
    <row r="43" spans="1:10" x14ac:dyDescent="0.2">
      <c r="A43" s="29" t="s">
        <v>42</v>
      </c>
      <c r="B43" s="135" t="s">
        <v>54</v>
      </c>
      <c r="C43" s="135"/>
      <c r="D43" s="30"/>
      <c r="E43" s="31"/>
      <c r="F43" s="32"/>
      <c r="G43" s="96">
        <f t="shared" si="3"/>
        <v>0</v>
      </c>
      <c r="H43" s="96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1" t="s">
        <v>228</v>
      </c>
      <c r="C44" s="139"/>
      <c r="D44" s="139"/>
      <c r="E44" s="139"/>
      <c r="F44" s="140"/>
      <c r="G44" s="97">
        <f>SUM(G45:G54)</f>
        <v>0</v>
      </c>
      <c r="H44" s="97">
        <f>SUM(H45:H54)</f>
        <v>0</v>
      </c>
      <c r="I44" s="35"/>
      <c r="J44" s="36"/>
    </row>
    <row r="45" spans="1:10" x14ac:dyDescent="0.2">
      <c r="A45" s="29" t="s">
        <v>44</v>
      </c>
      <c r="B45" s="135" t="s">
        <v>54</v>
      </c>
      <c r="C45" s="135"/>
      <c r="D45" s="30"/>
      <c r="E45" s="31"/>
      <c r="F45" s="32"/>
      <c r="G45" s="96">
        <f t="shared" ref="G45:G54" si="4">ROUND(E45*F45,2)</f>
        <v>0</v>
      </c>
      <c r="H45" s="96">
        <f t="shared" ref="H45:H54" si="5">ROUND(G45*$D$7,2)</f>
        <v>0</v>
      </c>
      <c r="I45" s="33"/>
      <c r="J45" s="36"/>
    </row>
    <row r="46" spans="1:10" x14ac:dyDescent="0.2">
      <c r="A46" s="29" t="s">
        <v>45</v>
      </c>
      <c r="B46" s="135" t="s">
        <v>54</v>
      </c>
      <c r="C46" s="135"/>
      <c r="D46" s="30"/>
      <c r="E46" s="31"/>
      <c r="F46" s="32"/>
      <c r="G46" s="96">
        <f t="shared" si="4"/>
        <v>0</v>
      </c>
      <c r="H46" s="96">
        <f t="shared" si="5"/>
        <v>0</v>
      </c>
      <c r="I46" s="33"/>
      <c r="J46" s="36"/>
    </row>
    <row r="47" spans="1:10" x14ac:dyDescent="0.2">
      <c r="A47" s="29" t="s">
        <v>46</v>
      </c>
      <c r="B47" s="135" t="s">
        <v>54</v>
      </c>
      <c r="C47" s="135"/>
      <c r="D47" s="30"/>
      <c r="E47" s="31"/>
      <c r="F47" s="32"/>
      <c r="G47" s="96">
        <f t="shared" si="4"/>
        <v>0</v>
      </c>
      <c r="H47" s="96">
        <f t="shared" si="5"/>
        <v>0</v>
      </c>
      <c r="I47" s="33"/>
      <c r="J47" s="36"/>
    </row>
    <row r="48" spans="1:10" x14ac:dyDescent="0.2">
      <c r="A48" s="29" t="s">
        <v>47</v>
      </c>
      <c r="B48" s="135" t="s">
        <v>54</v>
      </c>
      <c r="C48" s="135"/>
      <c r="D48" s="30"/>
      <c r="E48" s="31"/>
      <c r="F48" s="32"/>
      <c r="G48" s="96">
        <f t="shared" si="4"/>
        <v>0</v>
      </c>
      <c r="H48" s="96">
        <f t="shared" si="5"/>
        <v>0</v>
      </c>
      <c r="I48" s="33"/>
      <c r="J48" s="36"/>
    </row>
    <row r="49" spans="1:10" x14ac:dyDescent="0.2">
      <c r="A49" s="29" t="s">
        <v>48</v>
      </c>
      <c r="B49" s="135" t="s">
        <v>54</v>
      </c>
      <c r="C49" s="135"/>
      <c r="D49" s="30"/>
      <c r="E49" s="31"/>
      <c r="F49" s="32"/>
      <c r="G49" s="96">
        <f t="shared" si="4"/>
        <v>0</v>
      </c>
      <c r="H49" s="96">
        <f t="shared" si="5"/>
        <v>0</v>
      </c>
      <c r="I49" s="33"/>
      <c r="J49" s="36"/>
    </row>
    <row r="50" spans="1:10" x14ac:dyDescent="0.2">
      <c r="A50" s="29" t="s">
        <v>49</v>
      </c>
      <c r="B50" s="135" t="s">
        <v>54</v>
      </c>
      <c r="C50" s="135"/>
      <c r="D50" s="30"/>
      <c r="E50" s="31"/>
      <c r="F50" s="32"/>
      <c r="G50" s="96">
        <f t="shared" si="4"/>
        <v>0</v>
      </c>
      <c r="H50" s="96">
        <f t="shared" si="5"/>
        <v>0</v>
      </c>
      <c r="I50" s="33"/>
      <c r="J50" s="36"/>
    </row>
    <row r="51" spans="1:10" x14ac:dyDescent="0.2">
      <c r="A51" s="29" t="s">
        <v>50</v>
      </c>
      <c r="B51" s="135" t="s">
        <v>54</v>
      </c>
      <c r="C51" s="135"/>
      <c r="D51" s="30"/>
      <c r="E51" s="31"/>
      <c r="F51" s="32"/>
      <c r="G51" s="96">
        <f t="shared" si="4"/>
        <v>0</v>
      </c>
      <c r="H51" s="96">
        <f t="shared" si="5"/>
        <v>0</v>
      </c>
      <c r="I51" s="33"/>
      <c r="J51" s="36"/>
    </row>
    <row r="52" spans="1:10" x14ac:dyDescent="0.2">
      <c r="A52" s="29" t="s">
        <v>51</v>
      </c>
      <c r="B52" s="135" t="s">
        <v>54</v>
      </c>
      <c r="C52" s="135"/>
      <c r="D52" s="30"/>
      <c r="E52" s="31"/>
      <c r="F52" s="32"/>
      <c r="G52" s="96">
        <f t="shared" si="4"/>
        <v>0</v>
      </c>
      <c r="H52" s="96">
        <f t="shared" si="5"/>
        <v>0</v>
      </c>
      <c r="I52" s="33"/>
      <c r="J52" s="36"/>
    </row>
    <row r="53" spans="1:10" x14ac:dyDescent="0.2">
      <c r="A53" s="29" t="s">
        <v>52</v>
      </c>
      <c r="B53" s="135" t="s">
        <v>54</v>
      </c>
      <c r="C53" s="135"/>
      <c r="D53" s="30"/>
      <c r="E53" s="31"/>
      <c r="F53" s="32"/>
      <c r="G53" s="96">
        <f t="shared" si="4"/>
        <v>0</v>
      </c>
      <c r="H53" s="96">
        <f t="shared" si="5"/>
        <v>0</v>
      </c>
      <c r="I53" s="33"/>
      <c r="J53" s="36"/>
    </row>
    <row r="54" spans="1:10" x14ac:dyDescent="0.2">
      <c r="A54" s="29" t="s">
        <v>53</v>
      </c>
      <c r="B54" s="135" t="s">
        <v>54</v>
      </c>
      <c r="C54" s="135"/>
      <c r="D54" s="30"/>
      <c r="E54" s="31"/>
      <c r="F54" s="32"/>
      <c r="G54" s="96">
        <f t="shared" si="4"/>
        <v>0</v>
      </c>
      <c r="H54" s="96">
        <f t="shared" si="5"/>
        <v>0</v>
      </c>
      <c r="I54" s="33"/>
      <c r="J54" s="36"/>
    </row>
    <row r="55" spans="1:10" ht="25.5" customHeight="1" x14ac:dyDescent="0.2">
      <c r="A55" s="34" t="s">
        <v>10</v>
      </c>
      <c r="B55" s="138" t="s">
        <v>174</v>
      </c>
      <c r="C55" s="139"/>
      <c r="D55" s="139"/>
      <c r="E55" s="139"/>
      <c r="F55" s="140"/>
      <c r="G55" s="97">
        <f>SUM(G56:G82)</f>
        <v>0</v>
      </c>
      <c r="H55" s="97">
        <f>SUM(H56:H82)</f>
        <v>0</v>
      </c>
      <c r="I55" s="35"/>
      <c r="J55" s="36"/>
    </row>
    <row r="56" spans="1:10" x14ac:dyDescent="0.2">
      <c r="A56" s="29" t="s">
        <v>55</v>
      </c>
      <c r="B56" s="135" t="s">
        <v>12</v>
      </c>
      <c r="C56" s="135"/>
      <c r="D56" s="30"/>
      <c r="E56" s="31"/>
      <c r="F56" s="32"/>
      <c r="G56" s="96">
        <f t="shared" ref="G56:G82" si="6">ROUND(E56*F56,2)</f>
        <v>0</v>
      </c>
      <c r="H56" s="96">
        <f t="shared" ref="H56:H82" si="7">ROUND(G56*$D$7,2)</f>
        <v>0</v>
      </c>
      <c r="I56" s="33"/>
      <c r="J56" s="28"/>
    </row>
    <row r="57" spans="1:10" x14ac:dyDescent="0.2">
      <c r="A57" s="29" t="s">
        <v>56</v>
      </c>
      <c r="B57" s="135" t="s">
        <v>12</v>
      </c>
      <c r="C57" s="135"/>
      <c r="D57" s="30"/>
      <c r="E57" s="31"/>
      <c r="F57" s="32"/>
      <c r="G57" s="96">
        <f t="shared" si="6"/>
        <v>0</v>
      </c>
      <c r="H57" s="96">
        <f t="shared" si="7"/>
        <v>0</v>
      </c>
      <c r="I57" s="33"/>
      <c r="J57" s="28"/>
    </row>
    <row r="58" spans="1:10" x14ac:dyDescent="0.2">
      <c r="A58" s="29" t="s">
        <v>57</v>
      </c>
      <c r="B58" s="135" t="s">
        <v>12</v>
      </c>
      <c r="C58" s="135"/>
      <c r="D58" s="30"/>
      <c r="E58" s="31"/>
      <c r="F58" s="32"/>
      <c r="G58" s="96">
        <f t="shared" si="6"/>
        <v>0</v>
      </c>
      <c r="H58" s="96">
        <f t="shared" si="7"/>
        <v>0</v>
      </c>
      <c r="I58" s="33"/>
      <c r="J58" s="28"/>
    </row>
    <row r="59" spans="1:10" x14ac:dyDescent="0.2">
      <c r="A59" s="29" t="s">
        <v>58</v>
      </c>
      <c r="B59" s="135" t="s">
        <v>12</v>
      </c>
      <c r="C59" s="135"/>
      <c r="D59" s="30"/>
      <c r="E59" s="31"/>
      <c r="F59" s="32"/>
      <c r="G59" s="96">
        <f t="shared" si="6"/>
        <v>0</v>
      </c>
      <c r="H59" s="96">
        <f t="shared" si="7"/>
        <v>0</v>
      </c>
      <c r="I59" s="33"/>
      <c r="J59" s="28"/>
    </row>
    <row r="60" spans="1:10" x14ac:dyDescent="0.2">
      <c r="A60" s="29" t="s">
        <v>59</v>
      </c>
      <c r="B60" s="135" t="s">
        <v>12</v>
      </c>
      <c r="C60" s="135"/>
      <c r="D60" s="30"/>
      <c r="E60" s="31"/>
      <c r="F60" s="32"/>
      <c r="G60" s="96">
        <f t="shared" si="6"/>
        <v>0</v>
      </c>
      <c r="H60" s="96">
        <f t="shared" si="7"/>
        <v>0</v>
      </c>
      <c r="I60" s="33"/>
      <c r="J60" s="28"/>
    </row>
    <row r="61" spans="1:10" x14ac:dyDescent="0.2">
      <c r="A61" s="29" t="s">
        <v>60</v>
      </c>
      <c r="B61" s="135" t="s">
        <v>12</v>
      </c>
      <c r="C61" s="135"/>
      <c r="D61" s="30"/>
      <c r="E61" s="31"/>
      <c r="F61" s="32"/>
      <c r="G61" s="96">
        <f t="shared" si="6"/>
        <v>0</v>
      </c>
      <c r="H61" s="96">
        <f t="shared" si="7"/>
        <v>0</v>
      </c>
      <c r="I61" s="33"/>
      <c r="J61" s="28"/>
    </row>
    <row r="62" spans="1:10" x14ac:dyDescent="0.2">
      <c r="A62" s="29" t="s">
        <v>61</v>
      </c>
      <c r="B62" s="135" t="s">
        <v>12</v>
      </c>
      <c r="C62" s="135"/>
      <c r="D62" s="30"/>
      <c r="E62" s="31"/>
      <c r="F62" s="32"/>
      <c r="G62" s="96">
        <f t="shared" si="6"/>
        <v>0</v>
      </c>
      <c r="H62" s="96">
        <f t="shared" si="7"/>
        <v>0</v>
      </c>
      <c r="I62" s="33"/>
      <c r="J62" s="28"/>
    </row>
    <row r="63" spans="1:10" x14ac:dyDescent="0.2">
      <c r="A63" s="29" t="s">
        <v>62</v>
      </c>
      <c r="B63" s="135" t="s">
        <v>12</v>
      </c>
      <c r="C63" s="135"/>
      <c r="D63" s="30"/>
      <c r="E63" s="31"/>
      <c r="F63" s="32"/>
      <c r="G63" s="96">
        <f t="shared" si="6"/>
        <v>0</v>
      </c>
      <c r="H63" s="96">
        <f t="shared" si="7"/>
        <v>0</v>
      </c>
      <c r="I63" s="33"/>
      <c r="J63" s="28"/>
    </row>
    <row r="64" spans="1:10" x14ac:dyDescent="0.2">
      <c r="A64" s="29" t="s">
        <v>63</v>
      </c>
      <c r="B64" s="135" t="s">
        <v>12</v>
      </c>
      <c r="C64" s="135"/>
      <c r="D64" s="30"/>
      <c r="E64" s="31"/>
      <c r="F64" s="32"/>
      <c r="G64" s="96">
        <f t="shared" si="6"/>
        <v>0</v>
      </c>
      <c r="H64" s="96">
        <f t="shared" si="7"/>
        <v>0</v>
      </c>
      <c r="I64" s="33"/>
      <c r="J64" s="28"/>
    </row>
    <row r="65" spans="1:10" x14ac:dyDescent="0.2">
      <c r="A65" s="29" t="s">
        <v>64</v>
      </c>
      <c r="B65" s="135" t="s">
        <v>12</v>
      </c>
      <c r="C65" s="135"/>
      <c r="D65" s="30"/>
      <c r="E65" s="31"/>
      <c r="F65" s="32"/>
      <c r="G65" s="96">
        <f t="shared" si="6"/>
        <v>0</v>
      </c>
      <c r="H65" s="96">
        <f t="shared" si="7"/>
        <v>0</v>
      </c>
      <c r="I65" s="33"/>
      <c r="J65" s="28"/>
    </row>
    <row r="66" spans="1:10" x14ac:dyDescent="0.2">
      <c r="A66" s="29" t="s">
        <v>130</v>
      </c>
      <c r="B66" s="135" t="s">
        <v>12</v>
      </c>
      <c r="C66" s="135"/>
      <c r="D66" s="30"/>
      <c r="E66" s="31"/>
      <c r="F66" s="32"/>
      <c r="G66" s="96">
        <f t="shared" si="6"/>
        <v>0</v>
      </c>
      <c r="H66" s="96">
        <f t="shared" si="7"/>
        <v>0</v>
      </c>
      <c r="I66" s="33"/>
      <c r="J66" s="28"/>
    </row>
    <row r="67" spans="1:10" x14ac:dyDescent="0.2">
      <c r="A67" s="29" t="s">
        <v>131</v>
      </c>
      <c r="B67" s="135" t="s">
        <v>12</v>
      </c>
      <c r="C67" s="135"/>
      <c r="D67" s="30"/>
      <c r="E67" s="31"/>
      <c r="F67" s="32"/>
      <c r="G67" s="96">
        <f t="shared" si="6"/>
        <v>0</v>
      </c>
      <c r="H67" s="96">
        <f t="shared" si="7"/>
        <v>0</v>
      </c>
      <c r="I67" s="33"/>
      <c r="J67" s="28"/>
    </row>
    <row r="68" spans="1:10" x14ac:dyDescent="0.2">
      <c r="A68" s="29" t="s">
        <v>132</v>
      </c>
      <c r="B68" s="135" t="s">
        <v>12</v>
      </c>
      <c r="C68" s="135"/>
      <c r="D68" s="30"/>
      <c r="E68" s="31"/>
      <c r="F68" s="32"/>
      <c r="G68" s="96">
        <f t="shared" si="6"/>
        <v>0</v>
      </c>
      <c r="H68" s="96">
        <f t="shared" si="7"/>
        <v>0</v>
      </c>
      <c r="I68" s="33"/>
      <c r="J68" s="28"/>
    </row>
    <row r="69" spans="1:10" x14ac:dyDescent="0.2">
      <c r="A69" s="29" t="s">
        <v>133</v>
      </c>
      <c r="B69" s="135" t="s">
        <v>12</v>
      </c>
      <c r="C69" s="135"/>
      <c r="D69" s="30"/>
      <c r="E69" s="31"/>
      <c r="F69" s="32"/>
      <c r="G69" s="96">
        <f t="shared" si="6"/>
        <v>0</v>
      </c>
      <c r="H69" s="96">
        <f t="shared" si="7"/>
        <v>0</v>
      </c>
      <c r="I69" s="33"/>
      <c r="J69" s="28"/>
    </row>
    <row r="70" spans="1:10" x14ac:dyDescent="0.2">
      <c r="A70" s="29" t="s">
        <v>134</v>
      </c>
      <c r="B70" s="135" t="s">
        <v>12</v>
      </c>
      <c r="C70" s="135"/>
      <c r="D70" s="30"/>
      <c r="E70" s="31"/>
      <c r="F70" s="32"/>
      <c r="G70" s="96">
        <f t="shared" si="6"/>
        <v>0</v>
      </c>
      <c r="H70" s="96">
        <f t="shared" si="7"/>
        <v>0</v>
      </c>
      <c r="I70" s="33"/>
      <c r="J70" s="28"/>
    </row>
    <row r="71" spans="1:10" x14ac:dyDescent="0.2">
      <c r="A71" s="29" t="s">
        <v>188</v>
      </c>
      <c r="B71" s="135" t="s">
        <v>12</v>
      </c>
      <c r="C71" s="135"/>
      <c r="D71" s="30"/>
      <c r="E71" s="31"/>
      <c r="F71" s="32"/>
      <c r="G71" s="96">
        <f t="shared" si="6"/>
        <v>0</v>
      </c>
      <c r="H71" s="96">
        <f t="shared" si="7"/>
        <v>0</v>
      </c>
      <c r="I71" s="33"/>
      <c r="J71" s="28"/>
    </row>
    <row r="72" spans="1:10" x14ac:dyDescent="0.2">
      <c r="A72" s="29" t="s">
        <v>189</v>
      </c>
      <c r="B72" s="135" t="s">
        <v>12</v>
      </c>
      <c r="C72" s="135"/>
      <c r="D72" s="30"/>
      <c r="E72" s="31"/>
      <c r="F72" s="32"/>
      <c r="G72" s="96">
        <f t="shared" si="6"/>
        <v>0</v>
      </c>
      <c r="H72" s="96">
        <f t="shared" si="7"/>
        <v>0</v>
      </c>
      <c r="I72" s="33"/>
      <c r="J72" s="28"/>
    </row>
    <row r="73" spans="1:10" x14ac:dyDescent="0.2">
      <c r="A73" s="29" t="s">
        <v>190</v>
      </c>
      <c r="B73" s="135" t="s">
        <v>12</v>
      </c>
      <c r="C73" s="135"/>
      <c r="D73" s="30"/>
      <c r="E73" s="31"/>
      <c r="F73" s="32"/>
      <c r="G73" s="96">
        <f t="shared" si="6"/>
        <v>0</v>
      </c>
      <c r="H73" s="96">
        <f t="shared" si="7"/>
        <v>0</v>
      </c>
      <c r="I73" s="33"/>
      <c r="J73" s="28"/>
    </row>
    <row r="74" spans="1:10" x14ac:dyDescent="0.2">
      <c r="A74" s="29" t="s">
        <v>191</v>
      </c>
      <c r="B74" s="135" t="s">
        <v>12</v>
      </c>
      <c r="C74" s="135"/>
      <c r="D74" s="30"/>
      <c r="E74" s="31"/>
      <c r="F74" s="32"/>
      <c r="G74" s="96">
        <f t="shared" si="6"/>
        <v>0</v>
      </c>
      <c r="H74" s="96">
        <f t="shared" si="7"/>
        <v>0</v>
      </c>
      <c r="I74" s="33"/>
      <c r="J74" s="28"/>
    </row>
    <row r="75" spans="1:10" x14ac:dyDescent="0.2">
      <c r="A75" s="29" t="s">
        <v>192</v>
      </c>
      <c r="B75" s="135" t="s">
        <v>12</v>
      </c>
      <c r="C75" s="135"/>
      <c r="D75" s="30"/>
      <c r="E75" s="31"/>
      <c r="F75" s="32"/>
      <c r="G75" s="96">
        <f t="shared" si="6"/>
        <v>0</v>
      </c>
      <c r="H75" s="96">
        <f t="shared" si="7"/>
        <v>0</v>
      </c>
      <c r="I75" s="33"/>
      <c r="J75" s="28"/>
    </row>
    <row r="76" spans="1:10" x14ac:dyDescent="0.2">
      <c r="A76" s="29" t="s">
        <v>193</v>
      </c>
      <c r="B76" s="135" t="s">
        <v>12</v>
      </c>
      <c r="C76" s="135"/>
      <c r="D76" s="30"/>
      <c r="E76" s="31"/>
      <c r="F76" s="32"/>
      <c r="G76" s="96">
        <f t="shared" si="6"/>
        <v>0</v>
      </c>
      <c r="H76" s="96">
        <f t="shared" si="7"/>
        <v>0</v>
      </c>
      <c r="I76" s="33"/>
      <c r="J76" s="28"/>
    </row>
    <row r="77" spans="1:10" x14ac:dyDescent="0.2">
      <c r="A77" s="29" t="s">
        <v>194</v>
      </c>
      <c r="B77" s="135" t="s">
        <v>12</v>
      </c>
      <c r="C77" s="135"/>
      <c r="D77" s="30"/>
      <c r="E77" s="31"/>
      <c r="F77" s="32"/>
      <c r="G77" s="96">
        <f t="shared" si="6"/>
        <v>0</v>
      </c>
      <c r="H77" s="96">
        <f t="shared" si="7"/>
        <v>0</v>
      </c>
      <c r="I77" s="33"/>
      <c r="J77" s="28"/>
    </row>
    <row r="78" spans="1:10" x14ac:dyDescent="0.2">
      <c r="A78" s="29" t="s">
        <v>195</v>
      </c>
      <c r="B78" s="135" t="s">
        <v>12</v>
      </c>
      <c r="C78" s="135"/>
      <c r="D78" s="30"/>
      <c r="E78" s="31"/>
      <c r="F78" s="32"/>
      <c r="G78" s="96">
        <f t="shared" si="6"/>
        <v>0</v>
      </c>
      <c r="H78" s="96">
        <f t="shared" si="7"/>
        <v>0</v>
      </c>
      <c r="I78" s="33"/>
      <c r="J78" s="28"/>
    </row>
    <row r="79" spans="1:10" x14ac:dyDescent="0.2">
      <c r="A79" s="29" t="s">
        <v>196</v>
      </c>
      <c r="B79" s="135" t="s">
        <v>12</v>
      </c>
      <c r="C79" s="135"/>
      <c r="D79" s="30"/>
      <c r="E79" s="31"/>
      <c r="F79" s="32"/>
      <c r="G79" s="96">
        <f t="shared" si="6"/>
        <v>0</v>
      </c>
      <c r="H79" s="96">
        <f t="shared" si="7"/>
        <v>0</v>
      </c>
      <c r="I79" s="33"/>
      <c r="J79" s="28"/>
    </row>
    <row r="80" spans="1:10" x14ac:dyDescent="0.2">
      <c r="A80" s="29" t="s">
        <v>197</v>
      </c>
      <c r="B80" s="135" t="s">
        <v>12</v>
      </c>
      <c r="C80" s="135"/>
      <c r="D80" s="30"/>
      <c r="E80" s="31"/>
      <c r="F80" s="32"/>
      <c r="G80" s="96">
        <f t="shared" si="6"/>
        <v>0</v>
      </c>
      <c r="H80" s="96">
        <f t="shared" si="7"/>
        <v>0</v>
      </c>
      <c r="I80" s="33"/>
      <c r="J80" s="28"/>
    </row>
    <row r="81" spans="1:19" x14ac:dyDescent="0.2">
      <c r="A81" s="29" t="s">
        <v>198</v>
      </c>
      <c r="B81" s="135" t="s">
        <v>12</v>
      </c>
      <c r="C81" s="135"/>
      <c r="D81" s="30"/>
      <c r="E81" s="31"/>
      <c r="F81" s="32"/>
      <c r="G81" s="96">
        <f t="shared" si="6"/>
        <v>0</v>
      </c>
      <c r="H81" s="96">
        <f t="shared" si="7"/>
        <v>0</v>
      </c>
      <c r="I81" s="33"/>
      <c r="J81" s="28"/>
    </row>
    <row r="82" spans="1:19" x14ac:dyDescent="0.2">
      <c r="A82" s="29" t="s">
        <v>199</v>
      </c>
      <c r="B82" s="135" t="s">
        <v>12</v>
      </c>
      <c r="C82" s="135"/>
      <c r="D82" s="30"/>
      <c r="E82" s="31"/>
      <c r="F82" s="32"/>
      <c r="G82" s="96">
        <f t="shared" si="6"/>
        <v>0</v>
      </c>
      <c r="H82" s="96">
        <f t="shared" si="7"/>
        <v>0</v>
      </c>
      <c r="I82" s="33"/>
      <c r="J82" s="28"/>
    </row>
    <row r="83" spans="1:19" ht="51.75" customHeight="1" x14ac:dyDescent="0.2">
      <c r="A83" s="34" t="s">
        <v>65</v>
      </c>
      <c r="B83" s="138" t="s">
        <v>110</v>
      </c>
      <c r="C83" s="139"/>
      <c r="D83" s="139"/>
      <c r="E83" s="139"/>
      <c r="F83" s="140"/>
      <c r="G83" s="97">
        <f>SUM(G84:G112)</f>
        <v>0</v>
      </c>
      <c r="H83" s="97">
        <f>SUM(H84:H112)</f>
        <v>0</v>
      </c>
      <c r="I83" s="35"/>
      <c r="J83" s="28"/>
      <c r="K83" s="37" t="s">
        <v>112</v>
      </c>
      <c r="L83" s="37" t="s">
        <v>113</v>
      </c>
      <c r="M83" s="37" t="s">
        <v>114</v>
      </c>
      <c r="N83" s="37" t="s">
        <v>115</v>
      </c>
      <c r="O83" s="37" t="s">
        <v>116</v>
      </c>
      <c r="P83" s="37" t="s">
        <v>117</v>
      </c>
      <c r="Q83" s="37" t="s">
        <v>118</v>
      </c>
      <c r="R83" s="37" t="s">
        <v>119</v>
      </c>
    </row>
    <row r="84" spans="1:19" ht="12.75" customHeight="1" x14ac:dyDescent="0.2">
      <c r="A84" s="29" t="s">
        <v>66</v>
      </c>
      <c r="B84" s="135" t="s">
        <v>111</v>
      </c>
      <c r="C84" s="135"/>
      <c r="D84" s="30"/>
      <c r="E84" s="99">
        <v>1</v>
      </c>
      <c r="F84" s="96">
        <f t="shared" ref="F84:F112" si="8">R84</f>
        <v>0</v>
      </c>
      <c r="G84" s="96">
        <f t="shared" ref="G84:G112" si="9">ROUND(E84*F84,2)</f>
        <v>0</v>
      </c>
      <c r="H84" s="96">
        <f t="shared" si="1"/>
        <v>0</v>
      </c>
      <c r="I84" s="33"/>
      <c r="J84" s="28"/>
      <c r="K84" s="38"/>
      <c r="L84" s="39"/>
      <c r="M84" s="39"/>
      <c r="N84" s="39"/>
      <c r="O84" s="100" t="str">
        <f>IFERROR(ROUND((L84-N84)/M84,2),"0")</f>
        <v>0</v>
      </c>
      <c r="P84" s="39"/>
      <c r="Q84" s="40"/>
      <c r="R84" s="100">
        <f>O84*P84*Q84</f>
        <v>0</v>
      </c>
      <c r="S84" s="101" t="str">
        <f ca="1">IF(K84=0," ",IF(K84+(M84*30.5)&lt;TODAY(),"DĖMESIO! Patikrinkite, ar nurodytas turtas dar nėra nudėvėtas, amortizuotas"," "))</f>
        <v xml:space="preserve"> </v>
      </c>
    </row>
    <row r="85" spans="1:19" ht="12.75" customHeight="1" x14ac:dyDescent="0.2">
      <c r="A85" s="29" t="s">
        <v>67</v>
      </c>
      <c r="B85" s="135" t="s">
        <v>111</v>
      </c>
      <c r="C85" s="135"/>
      <c r="D85" s="30"/>
      <c r="E85" s="99">
        <v>1</v>
      </c>
      <c r="F85" s="96">
        <f t="shared" si="8"/>
        <v>0</v>
      </c>
      <c r="G85" s="96">
        <f t="shared" si="9"/>
        <v>0</v>
      </c>
      <c r="H85" s="96">
        <f t="shared" si="1"/>
        <v>0</v>
      </c>
      <c r="I85" s="33"/>
      <c r="J85" s="28"/>
      <c r="K85" s="38"/>
      <c r="L85" s="39"/>
      <c r="M85" s="39"/>
      <c r="N85" s="39"/>
      <c r="O85" s="100" t="str">
        <f t="shared" ref="O85:O112" si="10">IFERROR(ROUND((L85-N85)/M85,2),"0")</f>
        <v>0</v>
      </c>
      <c r="P85" s="39"/>
      <c r="Q85" s="40"/>
      <c r="R85" s="100">
        <f t="shared" ref="R85:R112" si="11">O85*P85*Q85</f>
        <v>0</v>
      </c>
      <c r="S85" s="101" t="str">
        <f t="shared" ref="S85:S112" ca="1" si="12">IF(K85=0," ",IF(K85+(M85*30.5)&lt;TODAY(),"DĖMESIO! Patikrinkite, ar nurodytas turtas dar nėra nudėvėtas, amortizuotas"," "))</f>
        <v xml:space="preserve"> </v>
      </c>
    </row>
    <row r="86" spans="1:19" ht="12.75" customHeight="1" x14ac:dyDescent="0.2">
      <c r="A86" s="29" t="s">
        <v>68</v>
      </c>
      <c r="B86" s="135" t="s">
        <v>111</v>
      </c>
      <c r="C86" s="135"/>
      <c r="D86" s="30"/>
      <c r="E86" s="99">
        <v>1</v>
      </c>
      <c r="F86" s="96">
        <f t="shared" si="8"/>
        <v>0</v>
      </c>
      <c r="G86" s="96">
        <f t="shared" si="9"/>
        <v>0</v>
      </c>
      <c r="H86" s="96">
        <f t="shared" si="1"/>
        <v>0</v>
      </c>
      <c r="I86" s="33"/>
      <c r="J86" s="28"/>
      <c r="K86" s="38"/>
      <c r="L86" s="39"/>
      <c r="M86" s="39"/>
      <c r="N86" s="39"/>
      <c r="O86" s="100" t="str">
        <f t="shared" si="10"/>
        <v>0</v>
      </c>
      <c r="P86" s="39"/>
      <c r="Q86" s="40"/>
      <c r="R86" s="100">
        <f t="shared" si="11"/>
        <v>0</v>
      </c>
      <c r="S86" s="101" t="str">
        <f t="shared" ca="1" si="12"/>
        <v xml:space="preserve"> </v>
      </c>
    </row>
    <row r="87" spans="1:19" ht="12.75" customHeight="1" x14ac:dyDescent="0.2">
      <c r="A87" s="29" t="s">
        <v>69</v>
      </c>
      <c r="B87" s="135" t="s">
        <v>111</v>
      </c>
      <c r="C87" s="135"/>
      <c r="D87" s="30"/>
      <c r="E87" s="99">
        <v>1</v>
      </c>
      <c r="F87" s="96">
        <f t="shared" si="8"/>
        <v>0</v>
      </c>
      <c r="G87" s="96">
        <f t="shared" si="9"/>
        <v>0</v>
      </c>
      <c r="H87" s="96">
        <f t="shared" si="1"/>
        <v>0</v>
      </c>
      <c r="I87" s="33"/>
      <c r="J87" s="28"/>
      <c r="K87" s="38"/>
      <c r="L87" s="39"/>
      <c r="M87" s="39"/>
      <c r="N87" s="39"/>
      <c r="O87" s="100" t="str">
        <f t="shared" si="10"/>
        <v>0</v>
      </c>
      <c r="P87" s="39"/>
      <c r="Q87" s="40"/>
      <c r="R87" s="100">
        <f t="shared" si="11"/>
        <v>0</v>
      </c>
      <c r="S87" s="101" t="str">
        <f t="shared" ca="1" si="12"/>
        <v xml:space="preserve"> </v>
      </c>
    </row>
    <row r="88" spans="1:19" ht="12.75" customHeight="1" x14ac:dyDescent="0.2">
      <c r="A88" s="29" t="s">
        <v>70</v>
      </c>
      <c r="B88" s="135" t="s">
        <v>111</v>
      </c>
      <c r="C88" s="135"/>
      <c r="D88" s="30"/>
      <c r="E88" s="99">
        <v>1</v>
      </c>
      <c r="F88" s="96">
        <f t="shared" si="8"/>
        <v>0</v>
      </c>
      <c r="G88" s="96">
        <f t="shared" si="9"/>
        <v>0</v>
      </c>
      <c r="H88" s="96">
        <f t="shared" si="1"/>
        <v>0</v>
      </c>
      <c r="I88" s="33"/>
      <c r="J88" s="28"/>
      <c r="K88" s="38"/>
      <c r="L88" s="39"/>
      <c r="M88" s="39"/>
      <c r="N88" s="39"/>
      <c r="O88" s="100" t="str">
        <f t="shared" si="10"/>
        <v>0</v>
      </c>
      <c r="P88" s="39"/>
      <c r="Q88" s="40"/>
      <c r="R88" s="100">
        <f t="shared" si="11"/>
        <v>0</v>
      </c>
      <c r="S88" s="101" t="str">
        <f t="shared" ca="1" si="12"/>
        <v xml:space="preserve"> </v>
      </c>
    </row>
    <row r="89" spans="1:19" ht="12.75" customHeight="1" x14ac:dyDescent="0.2">
      <c r="A89" s="29" t="s">
        <v>74</v>
      </c>
      <c r="B89" s="135" t="s">
        <v>111</v>
      </c>
      <c r="C89" s="135"/>
      <c r="D89" s="30"/>
      <c r="E89" s="99">
        <v>1</v>
      </c>
      <c r="F89" s="96">
        <f t="shared" si="8"/>
        <v>0</v>
      </c>
      <c r="G89" s="96">
        <f t="shared" si="9"/>
        <v>0</v>
      </c>
      <c r="H89" s="96">
        <f t="shared" si="1"/>
        <v>0</v>
      </c>
      <c r="I89" s="33"/>
      <c r="J89" s="28"/>
      <c r="K89" s="38"/>
      <c r="L89" s="39"/>
      <c r="M89" s="39"/>
      <c r="N89" s="39"/>
      <c r="O89" s="100" t="str">
        <f t="shared" si="10"/>
        <v>0</v>
      </c>
      <c r="P89" s="39"/>
      <c r="Q89" s="40"/>
      <c r="R89" s="100">
        <f t="shared" si="11"/>
        <v>0</v>
      </c>
      <c r="S89" s="101" t="str">
        <f t="shared" ca="1" si="12"/>
        <v xml:space="preserve"> </v>
      </c>
    </row>
    <row r="90" spans="1:19" ht="12.75" customHeight="1" x14ac:dyDescent="0.2">
      <c r="A90" s="29" t="s">
        <v>75</v>
      </c>
      <c r="B90" s="135" t="s">
        <v>111</v>
      </c>
      <c r="C90" s="135"/>
      <c r="D90" s="30"/>
      <c r="E90" s="99">
        <v>1</v>
      </c>
      <c r="F90" s="96">
        <f t="shared" si="8"/>
        <v>0</v>
      </c>
      <c r="G90" s="96">
        <f t="shared" si="9"/>
        <v>0</v>
      </c>
      <c r="H90" s="96">
        <f t="shared" si="1"/>
        <v>0</v>
      </c>
      <c r="I90" s="33"/>
      <c r="J90" s="28"/>
      <c r="K90" s="38"/>
      <c r="L90" s="39"/>
      <c r="M90" s="39"/>
      <c r="N90" s="39"/>
      <c r="O90" s="100" t="str">
        <f t="shared" si="10"/>
        <v>0</v>
      </c>
      <c r="P90" s="39"/>
      <c r="Q90" s="40"/>
      <c r="R90" s="100">
        <f t="shared" si="11"/>
        <v>0</v>
      </c>
      <c r="S90" s="101" t="str">
        <f t="shared" ca="1" si="12"/>
        <v xml:space="preserve"> </v>
      </c>
    </row>
    <row r="91" spans="1:19" ht="12.75" customHeight="1" x14ac:dyDescent="0.2">
      <c r="A91" s="29" t="s">
        <v>76</v>
      </c>
      <c r="B91" s="135" t="s">
        <v>111</v>
      </c>
      <c r="C91" s="135"/>
      <c r="D91" s="30"/>
      <c r="E91" s="99">
        <v>1</v>
      </c>
      <c r="F91" s="96">
        <f t="shared" si="8"/>
        <v>0</v>
      </c>
      <c r="G91" s="96">
        <f t="shared" si="9"/>
        <v>0</v>
      </c>
      <c r="H91" s="96">
        <f t="shared" si="1"/>
        <v>0</v>
      </c>
      <c r="I91" s="33"/>
      <c r="J91" s="28"/>
      <c r="K91" s="38"/>
      <c r="L91" s="39"/>
      <c r="M91" s="39"/>
      <c r="N91" s="39"/>
      <c r="O91" s="100" t="str">
        <f t="shared" si="10"/>
        <v>0</v>
      </c>
      <c r="P91" s="39"/>
      <c r="Q91" s="40"/>
      <c r="R91" s="100">
        <f t="shared" si="11"/>
        <v>0</v>
      </c>
      <c r="S91" s="101" t="str">
        <f t="shared" ca="1" si="12"/>
        <v xml:space="preserve"> </v>
      </c>
    </row>
    <row r="92" spans="1:19" ht="12.75" customHeight="1" x14ac:dyDescent="0.2">
      <c r="A92" s="29" t="s">
        <v>77</v>
      </c>
      <c r="B92" s="135" t="s">
        <v>111</v>
      </c>
      <c r="C92" s="135"/>
      <c r="D92" s="30"/>
      <c r="E92" s="99">
        <v>1</v>
      </c>
      <c r="F92" s="96">
        <f t="shared" si="8"/>
        <v>0</v>
      </c>
      <c r="G92" s="96">
        <f t="shared" si="9"/>
        <v>0</v>
      </c>
      <c r="H92" s="96">
        <f t="shared" si="1"/>
        <v>0</v>
      </c>
      <c r="I92" s="33"/>
      <c r="J92" s="28"/>
      <c r="K92" s="38"/>
      <c r="L92" s="39"/>
      <c r="M92" s="39"/>
      <c r="N92" s="39"/>
      <c r="O92" s="100" t="str">
        <f t="shared" si="10"/>
        <v>0</v>
      </c>
      <c r="P92" s="39"/>
      <c r="Q92" s="40"/>
      <c r="R92" s="100">
        <f t="shared" si="11"/>
        <v>0</v>
      </c>
      <c r="S92" s="101" t="str">
        <f t="shared" ca="1" si="12"/>
        <v xml:space="preserve"> </v>
      </c>
    </row>
    <row r="93" spans="1:19" ht="12.75" customHeight="1" x14ac:dyDescent="0.2">
      <c r="A93" s="29" t="s">
        <v>78</v>
      </c>
      <c r="B93" s="135" t="s">
        <v>111</v>
      </c>
      <c r="C93" s="135"/>
      <c r="D93" s="30"/>
      <c r="E93" s="99">
        <v>1</v>
      </c>
      <c r="F93" s="96">
        <f t="shared" si="8"/>
        <v>0</v>
      </c>
      <c r="G93" s="96">
        <f t="shared" si="9"/>
        <v>0</v>
      </c>
      <c r="H93" s="96">
        <f t="shared" si="1"/>
        <v>0</v>
      </c>
      <c r="I93" s="33"/>
      <c r="J93" s="28"/>
      <c r="K93" s="38"/>
      <c r="L93" s="39"/>
      <c r="M93" s="39"/>
      <c r="N93" s="39"/>
      <c r="O93" s="100" t="str">
        <f t="shared" si="10"/>
        <v>0</v>
      </c>
      <c r="P93" s="39"/>
      <c r="Q93" s="40"/>
      <c r="R93" s="100">
        <f t="shared" si="11"/>
        <v>0</v>
      </c>
      <c r="S93" s="101" t="str">
        <f t="shared" ca="1" si="12"/>
        <v xml:space="preserve"> </v>
      </c>
    </row>
    <row r="94" spans="1:19" ht="12.75" customHeight="1" x14ac:dyDescent="0.2">
      <c r="A94" s="29" t="s">
        <v>229</v>
      </c>
      <c r="B94" s="135" t="s">
        <v>111</v>
      </c>
      <c r="C94" s="135"/>
      <c r="D94" s="30"/>
      <c r="E94" s="99">
        <v>1</v>
      </c>
      <c r="F94" s="96">
        <f t="shared" si="8"/>
        <v>0</v>
      </c>
      <c r="G94" s="96">
        <f t="shared" si="9"/>
        <v>0</v>
      </c>
      <c r="H94" s="96">
        <f t="shared" si="1"/>
        <v>0</v>
      </c>
      <c r="I94" s="33"/>
      <c r="J94" s="28"/>
      <c r="K94" s="38"/>
      <c r="L94" s="39"/>
      <c r="M94" s="39"/>
      <c r="N94" s="39"/>
      <c r="O94" s="100" t="str">
        <f t="shared" si="10"/>
        <v>0</v>
      </c>
      <c r="P94" s="39"/>
      <c r="Q94" s="40"/>
      <c r="R94" s="100">
        <f t="shared" si="11"/>
        <v>0</v>
      </c>
      <c r="S94" s="101" t="str">
        <f t="shared" ca="1" si="12"/>
        <v xml:space="preserve"> </v>
      </c>
    </row>
    <row r="95" spans="1:19" ht="12.75" customHeight="1" x14ac:dyDescent="0.2">
      <c r="A95" s="29" t="s">
        <v>230</v>
      </c>
      <c r="B95" s="135" t="s">
        <v>111</v>
      </c>
      <c r="C95" s="135"/>
      <c r="D95" s="30"/>
      <c r="E95" s="99">
        <v>1</v>
      </c>
      <c r="F95" s="96">
        <f t="shared" si="8"/>
        <v>0</v>
      </c>
      <c r="G95" s="96">
        <f t="shared" si="9"/>
        <v>0</v>
      </c>
      <c r="H95" s="96">
        <f t="shared" si="1"/>
        <v>0</v>
      </c>
      <c r="I95" s="33"/>
      <c r="J95" s="28"/>
      <c r="K95" s="38"/>
      <c r="L95" s="39"/>
      <c r="M95" s="39"/>
      <c r="N95" s="39"/>
      <c r="O95" s="100" t="str">
        <f t="shared" si="10"/>
        <v>0</v>
      </c>
      <c r="P95" s="39"/>
      <c r="Q95" s="40"/>
      <c r="R95" s="100">
        <f t="shared" si="11"/>
        <v>0</v>
      </c>
      <c r="S95" s="101" t="str">
        <f t="shared" ca="1" si="12"/>
        <v xml:space="preserve"> </v>
      </c>
    </row>
    <row r="96" spans="1:19" ht="12.75" customHeight="1" x14ac:dyDescent="0.2">
      <c r="A96" s="29" t="s">
        <v>231</v>
      </c>
      <c r="B96" s="135" t="s">
        <v>111</v>
      </c>
      <c r="C96" s="135"/>
      <c r="D96" s="30"/>
      <c r="E96" s="99">
        <v>1</v>
      </c>
      <c r="F96" s="96">
        <f t="shared" si="8"/>
        <v>0</v>
      </c>
      <c r="G96" s="96">
        <f t="shared" si="9"/>
        <v>0</v>
      </c>
      <c r="H96" s="96">
        <f t="shared" si="1"/>
        <v>0</v>
      </c>
      <c r="I96" s="33"/>
      <c r="J96" s="28"/>
      <c r="K96" s="38"/>
      <c r="L96" s="39"/>
      <c r="M96" s="39"/>
      <c r="N96" s="39"/>
      <c r="O96" s="100" t="str">
        <f t="shared" si="10"/>
        <v>0</v>
      </c>
      <c r="P96" s="39"/>
      <c r="Q96" s="40"/>
      <c r="R96" s="100">
        <f t="shared" si="11"/>
        <v>0</v>
      </c>
      <c r="S96" s="101" t="str">
        <f t="shared" ca="1" si="12"/>
        <v xml:space="preserve"> </v>
      </c>
    </row>
    <row r="97" spans="1:19" ht="12.75" customHeight="1" x14ac:dyDescent="0.2">
      <c r="A97" s="29" t="s">
        <v>232</v>
      </c>
      <c r="B97" s="135" t="s">
        <v>111</v>
      </c>
      <c r="C97" s="135"/>
      <c r="D97" s="30"/>
      <c r="E97" s="99">
        <v>1</v>
      </c>
      <c r="F97" s="96">
        <f t="shared" si="8"/>
        <v>0</v>
      </c>
      <c r="G97" s="96">
        <f t="shared" si="9"/>
        <v>0</v>
      </c>
      <c r="H97" s="96">
        <f t="shared" si="1"/>
        <v>0</v>
      </c>
      <c r="I97" s="33"/>
      <c r="J97" s="28"/>
      <c r="K97" s="38"/>
      <c r="L97" s="39"/>
      <c r="M97" s="39"/>
      <c r="N97" s="39"/>
      <c r="O97" s="100" t="str">
        <f t="shared" si="10"/>
        <v>0</v>
      </c>
      <c r="P97" s="39"/>
      <c r="Q97" s="40"/>
      <c r="R97" s="100">
        <f t="shared" si="11"/>
        <v>0</v>
      </c>
      <c r="S97" s="101" t="str">
        <f t="shared" ca="1" si="12"/>
        <v xml:space="preserve"> </v>
      </c>
    </row>
    <row r="98" spans="1:19" ht="12.75" customHeight="1" x14ac:dyDescent="0.2">
      <c r="A98" s="29" t="s">
        <v>233</v>
      </c>
      <c r="B98" s="135" t="s">
        <v>111</v>
      </c>
      <c r="C98" s="135"/>
      <c r="D98" s="30"/>
      <c r="E98" s="99">
        <v>1</v>
      </c>
      <c r="F98" s="96">
        <f t="shared" si="8"/>
        <v>0</v>
      </c>
      <c r="G98" s="96">
        <f t="shared" si="9"/>
        <v>0</v>
      </c>
      <c r="H98" s="96">
        <f t="shared" si="1"/>
        <v>0</v>
      </c>
      <c r="I98" s="33"/>
      <c r="J98" s="28"/>
      <c r="K98" s="38"/>
      <c r="L98" s="39"/>
      <c r="M98" s="39"/>
      <c r="N98" s="39"/>
      <c r="O98" s="100" t="str">
        <f t="shared" si="10"/>
        <v>0</v>
      </c>
      <c r="P98" s="39"/>
      <c r="Q98" s="40"/>
      <c r="R98" s="100">
        <f t="shared" si="11"/>
        <v>0</v>
      </c>
      <c r="S98" s="101" t="str">
        <f t="shared" ca="1" si="12"/>
        <v xml:space="preserve"> </v>
      </c>
    </row>
    <row r="99" spans="1:19" ht="12.75" customHeight="1" x14ac:dyDescent="0.2">
      <c r="A99" s="29" t="s">
        <v>234</v>
      </c>
      <c r="B99" s="135" t="s">
        <v>111</v>
      </c>
      <c r="C99" s="135"/>
      <c r="D99" s="30"/>
      <c r="E99" s="99">
        <v>1</v>
      </c>
      <c r="F99" s="96">
        <f t="shared" si="8"/>
        <v>0</v>
      </c>
      <c r="G99" s="96">
        <f t="shared" si="9"/>
        <v>0</v>
      </c>
      <c r="H99" s="96">
        <f t="shared" si="1"/>
        <v>0</v>
      </c>
      <c r="I99" s="33"/>
      <c r="J99" s="28"/>
      <c r="K99" s="38"/>
      <c r="L99" s="39"/>
      <c r="M99" s="39"/>
      <c r="N99" s="39"/>
      <c r="O99" s="100" t="str">
        <f t="shared" si="10"/>
        <v>0</v>
      </c>
      <c r="P99" s="39"/>
      <c r="Q99" s="40"/>
      <c r="R99" s="100">
        <f t="shared" si="11"/>
        <v>0</v>
      </c>
      <c r="S99" s="101" t="str">
        <f t="shared" ca="1" si="12"/>
        <v xml:space="preserve"> </v>
      </c>
    </row>
    <row r="100" spans="1:19" ht="12.75" customHeight="1" x14ac:dyDescent="0.2">
      <c r="A100" s="29" t="s">
        <v>235</v>
      </c>
      <c r="B100" s="135" t="s">
        <v>111</v>
      </c>
      <c r="C100" s="135"/>
      <c r="D100" s="30"/>
      <c r="E100" s="99">
        <v>1</v>
      </c>
      <c r="F100" s="96">
        <f t="shared" si="8"/>
        <v>0</v>
      </c>
      <c r="G100" s="96">
        <f t="shared" si="9"/>
        <v>0</v>
      </c>
      <c r="H100" s="96">
        <f t="shared" si="1"/>
        <v>0</v>
      </c>
      <c r="I100" s="33"/>
      <c r="J100" s="28"/>
      <c r="K100" s="38"/>
      <c r="L100" s="39"/>
      <c r="M100" s="39"/>
      <c r="N100" s="39"/>
      <c r="O100" s="100" t="str">
        <f t="shared" si="10"/>
        <v>0</v>
      </c>
      <c r="P100" s="39"/>
      <c r="Q100" s="40"/>
      <c r="R100" s="100">
        <f t="shared" si="11"/>
        <v>0</v>
      </c>
      <c r="S100" s="101" t="str">
        <f t="shared" ca="1" si="12"/>
        <v xml:space="preserve"> </v>
      </c>
    </row>
    <row r="101" spans="1:19" ht="12.75" customHeight="1" x14ac:dyDescent="0.2">
      <c r="A101" s="29" t="s">
        <v>236</v>
      </c>
      <c r="B101" s="135" t="s">
        <v>111</v>
      </c>
      <c r="C101" s="135"/>
      <c r="D101" s="30"/>
      <c r="E101" s="99">
        <v>1</v>
      </c>
      <c r="F101" s="96">
        <f t="shared" si="8"/>
        <v>0</v>
      </c>
      <c r="G101" s="96">
        <f t="shared" si="9"/>
        <v>0</v>
      </c>
      <c r="H101" s="96">
        <f t="shared" si="1"/>
        <v>0</v>
      </c>
      <c r="I101" s="33"/>
      <c r="J101" s="28"/>
      <c r="K101" s="38"/>
      <c r="L101" s="39"/>
      <c r="M101" s="39"/>
      <c r="N101" s="39"/>
      <c r="O101" s="100" t="str">
        <f t="shared" si="10"/>
        <v>0</v>
      </c>
      <c r="P101" s="39"/>
      <c r="Q101" s="40"/>
      <c r="R101" s="100">
        <f t="shared" si="11"/>
        <v>0</v>
      </c>
      <c r="S101" s="101" t="str">
        <f t="shared" ca="1" si="12"/>
        <v xml:space="preserve"> </v>
      </c>
    </row>
    <row r="102" spans="1:19" ht="12.75" customHeight="1" x14ac:dyDescent="0.2">
      <c r="A102" s="29" t="s">
        <v>237</v>
      </c>
      <c r="B102" s="135" t="s">
        <v>111</v>
      </c>
      <c r="C102" s="135"/>
      <c r="D102" s="30"/>
      <c r="E102" s="99">
        <v>1</v>
      </c>
      <c r="F102" s="96">
        <f t="shared" si="8"/>
        <v>0</v>
      </c>
      <c r="G102" s="96">
        <f t="shared" si="9"/>
        <v>0</v>
      </c>
      <c r="H102" s="96">
        <f t="shared" si="1"/>
        <v>0</v>
      </c>
      <c r="I102" s="33"/>
      <c r="J102" s="28"/>
      <c r="K102" s="38"/>
      <c r="L102" s="39"/>
      <c r="M102" s="39"/>
      <c r="N102" s="39"/>
      <c r="O102" s="100" t="str">
        <f t="shared" si="10"/>
        <v>0</v>
      </c>
      <c r="P102" s="39"/>
      <c r="Q102" s="40"/>
      <c r="R102" s="100">
        <f t="shared" si="11"/>
        <v>0</v>
      </c>
      <c r="S102" s="101" t="str">
        <f t="shared" ca="1" si="12"/>
        <v xml:space="preserve"> </v>
      </c>
    </row>
    <row r="103" spans="1:19" ht="12.75" customHeight="1" x14ac:dyDescent="0.2">
      <c r="A103" s="29" t="s">
        <v>238</v>
      </c>
      <c r="B103" s="135" t="s">
        <v>111</v>
      </c>
      <c r="C103" s="135"/>
      <c r="D103" s="30"/>
      <c r="E103" s="99">
        <v>1</v>
      </c>
      <c r="F103" s="96">
        <f t="shared" si="8"/>
        <v>0</v>
      </c>
      <c r="G103" s="96">
        <f t="shared" si="9"/>
        <v>0</v>
      </c>
      <c r="H103" s="96">
        <f t="shared" si="1"/>
        <v>0</v>
      </c>
      <c r="I103" s="33"/>
      <c r="J103" s="28"/>
      <c r="K103" s="38"/>
      <c r="L103" s="39"/>
      <c r="M103" s="39"/>
      <c r="N103" s="39"/>
      <c r="O103" s="100" t="str">
        <f t="shared" si="10"/>
        <v>0</v>
      </c>
      <c r="P103" s="39"/>
      <c r="Q103" s="40"/>
      <c r="R103" s="100">
        <f t="shared" si="11"/>
        <v>0</v>
      </c>
      <c r="S103" s="101" t="str">
        <f t="shared" ca="1" si="12"/>
        <v xml:space="preserve"> </v>
      </c>
    </row>
    <row r="104" spans="1:19" ht="12.75" customHeight="1" x14ac:dyDescent="0.2">
      <c r="A104" s="29" t="s">
        <v>239</v>
      </c>
      <c r="B104" s="135" t="s">
        <v>111</v>
      </c>
      <c r="C104" s="135"/>
      <c r="D104" s="30"/>
      <c r="E104" s="99">
        <v>1</v>
      </c>
      <c r="F104" s="96">
        <f t="shared" si="8"/>
        <v>0</v>
      </c>
      <c r="G104" s="96">
        <f t="shared" si="9"/>
        <v>0</v>
      </c>
      <c r="H104" s="96">
        <f t="shared" si="1"/>
        <v>0</v>
      </c>
      <c r="I104" s="33"/>
      <c r="J104" s="28"/>
      <c r="K104" s="38"/>
      <c r="L104" s="39"/>
      <c r="M104" s="39"/>
      <c r="N104" s="39"/>
      <c r="O104" s="100" t="str">
        <f t="shared" si="10"/>
        <v>0</v>
      </c>
      <c r="P104" s="39"/>
      <c r="Q104" s="40"/>
      <c r="R104" s="100">
        <f t="shared" si="11"/>
        <v>0</v>
      </c>
      <c r="S104" s="101" t="str">
        <f t="shared" ca="1" si="12"/>
        <v xml:space="preserve"> </v>
      </c>
    </row>
    <row r="105" spans="1:19" ht="12.75" customHeight="1" x14ac:dyDescent="0.2">
      <c r="A105" s="29" t="s">
        <v>240</v>
      </c>
      <c r="B105" s="135" t="s">
        <v>111</v>
      </c>
      <c r="C105" s="135"/>
      <c r="D105" s="30"/>
      <c r="E105" s="99">
        <v>1</v>
      </c>
      <c r="F105" s="96">
        <f t="shared" si="8"/>
        <v>0</v>
      </c>
      <c r="G105" s="96">
        <f t="shared" si="9"/>
        <v>0</v>
      </c>
      <c r="H105" s="96">
        <f t="shared" si="1"/>
        <v>0</v>
      </c>
      <c r="I105" s="33"/>
      <c r="J105" s="28"/>
      <c r="K105" s="38"/>
      <c r="L105" s="39"/>
      <c r="M105" s="39"/>
      <c r="N105" s="39"/>
      <c r="O105" s="100" t="str">
        <f t="shared" si="10"/>
        <v>0</v>
      </c>
      <c r="P105" s="39"/>
      <c r="Q105" s="40"/>
      <c r="R105" s="100">
        <f t="shared" si="11"/>
        <v>0</v>
      </c>
      <c r="S105" s="101" t="str">
        <f t="shared" ca="1" si="12"/>
        <v xml:space="preserve"> </v>
      </c>
    </row>
    <row r="106" spans="1:19" ht="12.75" customHeight="1" x14ac:dyDescent="0.2">
      <c r="A106" s="29" t="s">
        <v>241</v>
      </c>
      <c r="B106" s="135" t="s">
        <v>111</v>
      </c>
      <c r="C106" s="135"/>
      <c r="D106" s="30"/>
      <c r="E106" s="99">
        <v>1</v>
      </c>
      <c r="F106" s="96">
        <f t="shared" si="8"/>
        <v>0</v>
      </c>
      <c r="G106" s="96">
        <f t="shared" si="9"/>
        <v>0</v>
      </c>
      <c r="H106" s="96">
        <f t="shared" si="1"/>
        <v>0</v>
      </c>
      <c r="I106" s="33"/>
      <c r="J106" s="28"/>
      <c r="K106" s="38"/>
      <c r="L106" s="39"/>
      <c r="M106" s="39"/>
      <c r="N106" s="39"/>
      <c r="O106" s="100" t="str">
        <f t="shared" si="10"/>
        <v>0</v>
      </c>
      <c r="P106" s="39"/>
      <c r="Q106" s="40"/>
      <c r="R106" s="100">
        <f t="shared" si="11"/>
        <v>0</v>
      </c>
      <c r="S106" s="101" t="str">
        <f t="shared" ca="1" si="12"/>
        <v xml:space="preserve"> </v>
      </c>
    </row>
    <row r="107" spans="1:19" ht="12.75" customHeight="1" x14ac:dyDescent="0.2">
      <c r="A107" s="29" t="s">
        <v>242</v>
      </c>
      <c r="B107" s="135" t="s">
        <v>111</v>
      </c>
      <c r="C107" s="135"/>
      <c r="D107" s="30"/>
      <c r="E107" s="99">
        <v>1</v>
      </c>
      <c r="F107" s="96">
        <f t="shared" si="8"/>
        <v>0</v>
      </c>
      <c r="G107" s="96">
        <f t="shared" si="9"/>
        <v>0</v>
      </c>
      <c r="H107" s="96">
        <f t="shared" si="1"/>
        <v>0</v>
      </c>
      <c r="I107" s="33"/>
      <c r="J107" s="28"/>
      <c r="K107" s="38"/>
      <c r="L107" s="39"/>
      <c r="M107" s="39"/>
      <c r="N107" s="39"/>
      <c r="O107" s="100" t="str">
        <f t="shared" si="10"/>
        <v>0</v>
      </c>
      <c r="P107" s="39"/>
      <c r="Q107" s="40"/>
      <c r="R107" s="100">
        <f t="shared" si="11"/>
        <v>0</v>
      </c>
      <c r="S107" s="101" t="str">
        <f t="shared" ca="1" si="12"/>
        <v xml:space="preserve"> </v>
      </c>
    </row>
    <row r="108" spans="1:19" ht="12.75" customHeight="1" x14ac:dyDescent="0.2">
      <c r="A108" s="29" t="s">
        <v>243</v>
      </c>
      <c r="B108" s="135" t="s">
        <v>111</v>
      </c>
      <c r="C108" s="135"/>
      <c r="D108" s="30"/>
      <c r="E108" s="99">
        <v>1</v>
      </c>
      <c r="F108" s="96">
        <f t="shared" si="8"/>
        <v>0</v>
      </c>
      <c r="G108" s="96">
        <f t="shared" si="9"/>
        <v>0</v>
      </c>
      <c r="H108" s="96">
        <f t="shared" si="1"/>
        <v>0</v>
      </c>
      <c r="I108" s="33"/>
      <c r="J108" s="28"/>
      <c r="K108" s="38"/>
      <c r="L108" s="39"/>
      <c r="M108" s="39"/>
      <c r="N108" s="39"/>
      <c r="O108" s="100" t="str">
        <f t="shared" si="10"/>
        <v>0</v>
      </c>
      <c r="P108" s="39"/>
      <c r="Q108" s="40"/>
      <c r="R108" s="100">
        <f t="shared" si="11"/>
        <v>0</v>
      </c>
      <c r="S108" s="101" t="str">
        <f t="shared" ca="1" si="12"/>
        <v xml:space="preserve"> </v>
      </c>
    </row>
    <row r="109" spans="1:19" ht="12.75" customHeight="1" x14ac:dyDescent="0.2">
      <c r="A109" s="29" t="s">
        <v>244</v>
      </c>
      <c r="B109" s="135" t="s">
        <v>111</v>
      </c>
      <c r="C109" s="135"/>
      <c r="D109" s="30"/>
      <c r="E109" s="99">
        <v>1</v>
      </c>
      <c r="F109" s="96">
        <f t="shared" si="8"/>
        <v>0</v>
      </c>
      <c r="G109" s="96">
        <f t="shared" si="9"/>
        <v>0</v>
      </c>
      <c r="H109" s="96">
        <f t="shared" si="1"/>
        <v>0</v>
      </c>
      <c r="I109" s="33"/>
      <c r="J109" s="28"/>
      <c r="K109" s="38"/>
      <c r="L109" s="39"/>
      <c r="M109" s="39"/>
      <c r="N109" s="39"/>
      <c r="O109" s="100" t="str">
        <f t="shared" si="10"/>
        <v>0</v>
      </c>
      <c r="P109" s="39"/>
      <c r="Q109" s="40"/>
      <c r="R109" s="100">
        <f t="shared" si="11"/>
        <v>0</v>
      </c>
      <c r="S109" s="101" t="str">
        <f t="shared" ca="1" si="12"/>
        <v xml:space="preserve"> </v>
      </c>
    </row>
    <row r="110" spans="1:19" ht="12.75" customHeight="1" x14ac:dyDescent="0.2">
      <c r="A110" s="29" t="s">
        <v>245</v>
      </c>
      <c r="B110" s="135" t="s">
        <v>111</v>
      </c>
      <c r="C110" s="135"/>
      <c r="D110" s="30"/>
      <c r="E110" s="99">
        <v>1</v>
      </c>
      <c r="F110" s="96">
        <f t="shared" si="8"/>
        <v>0</v>
      </c>
      <c r="G110" s="96">
        <f t="shared" si="9"/>
        <v>0</v>
      </c>
      <c r="H110" s="96">
        <f t="shared" si="1"/>
        <v>0</v>
      </c>
      <c r="I110" s="33"/>
      <c r="J110" s="28"/>
      <c r="K110" s="38"/>
      <c r="L110" s="39"/>
      <c r="M110" s="39"/>
      <c r="N110" s="39"/>
      <c r="O110" s="100" t="str">
        <f t="shared" si="10"/>
        <v>0</v>
      </c>
      <c r="P110" s="39"/>
      <c r="Q110" s="40"/>
      <c r="R110" s="100">
        <f t="shared" si="11"/>
        <v>0</v>
      </c>
      <c r="S110" s="101" t="str">
        <f t="shared" ca="1" si="12"/>
        <v xml:space="preserve"> </v>
      </c>
    </row>
    <row r="111" spans="1:19" ht="12.75" customHeight="1" x14ac:dyDescent="0.2">
      <c r="A111" s="29" t="s">
        <v>246</v>
      </c>
      <c r="B111" s="135" t="s">
        <v>111</v>
      </c>
      <c r="C111" s="135"/>
      <c r="D111" s="30"/>
      <c r="E111" s="99">
        <v>1</v>
      </c>
      <c r="F111" s="96">
        <f t="shared" si="8"/>
        <v>0</v>
      </c>
      <c r="G111" s="96">
        <f t="shared" si="9"/>
        <v>0</v>
      </c>
      <c r="H111" s="96">
        <f t="shared" si="1"/>
        <v>0</v>
      </c>
      <c r="I111" s="33"/>
      <c r="J111" s="28"/>
      <c r="K111" s="38"/>
      <c r="L111" s="39"/>
      <c r="M111" s="39"/>
      <c r="N111" s="39"/>
      <c r="O111" s="100" t="str">
        <f t="shared" si="10"/>
        <v>0</v>
      </c>
      <c r="P111" s="39"/>
      <c r="Q111" s="40"/>
      <c r="R111" s="100">
        <f t="shared" si="11"/>
        <v>0</v>
      </c>
      <c r="S111" s="101" t="str">
        <f t="shared" ca="1" si="12"/>
        <v xml:space="preserve"> </v>
      </c>
    </row>
    <row r="112" spans="1:19" ht="12.75" customHeight="1" x14ac:dyDescent="0.2">
      <c r="A112" s="29" t="s">
        <v>247</v>
      </c>
      <c r="B112" s="135" t="s">
        <v>111</v>
      </c>
      <c r="C112" s="135"/>
      <c r="D112" s="30"/>
      <c r="E112" s="99">
        <v>1</v>
      </c>
      <c r="F112" s="96">
        <f t="shared" si="8"/>
        <v>0</v>
      </c>
      <c r="G112" s="96">
        <f t="shared" si="9"/>
        <v>0</v>
      </c>
      <c r="H112" s="96">
        <f t="shared" si="1"/>
        <v>0</v>
      </c>
      <c r="I112" s="33"/>
      <c r="J112" s="28"/>
      <c r="K112" s="38"/>
      <c r="L112" s="39"/>
      <c r="M112" s="39"/>
      <c r="N112" s="39"/>
      <c r="O112" s="100" t="str">
        <f t="shared" si="10"/>
        <v>0</v>
      </c>
      <c r="P112" s="39"/>
      <c r="Q112" s="40"/>
      <c r="R112" s="100">
        <f t="shared" si="11"/>
        <v>0</v>
      </c>
      <c r="S112" s="101" t="str">
        <f t="shared" ca="1" si="12"/>
        <v xml:space="preserve"> </v>
      </c>
    </row>
    <row r="113" spans="1:11" ht="57" customHeight="1" x14ac:dyDescent="0.2">
      <c r="A113" s="34" t="s">
        <v>71</v>
      </c>
      <c r="B113" s="174" t="s">
        <v>79</v>
      </c>
      <c r="C113" s="175"/>
      <c r="D113" s="175"/>
      <c r="E113" s="175"/>
      <c r="F113" s="176"/>
      <c r="G113" s="97">
        <f>SUM(G114:G163)</f>
        <v>0</v>
      </c>
      <c r="H113" s="97">
        <f>SUM(H114:H163)</f>
        <v>0</v>
      </c>
      <c r="I113" s="41"/>
      <c r="J113" s="28"/>
      <c r="K113" s="37" t="s">
        <v>176</v>
      </c>
    </row>
    <row r="114" spans="1:11" x14ac:dyDescent="0.2">
      <c r="A114" s="150" t="s">
        <v>177</v>
      </c>
      <c r="B114" s="159" t="s">
        <v>107</v>
      </c>
      <c r="C114" s="33" t="s">
        <v>108</v>
      </c>
      <c r="D114" s="162" t="s">
        <v>5</v>
      </c>
      <c r="E114" s="165"/>
      <c r="F114" s="153" t="str">
        <f>IFERROR(ROUND(AVERAGE(K114:K118),2),"0")</f>
        <v>0</v>
      </c>
      <c r="G114" s="153">
        <f>ROUND(E114*F114,2)</f>
        <v>0</v>
      </c>
      <c r="H114" s="153">
        <f>ROUND(G114*$D$7,2)</f>
        <v>0</v>
      </c>
      <c r="I114" s="156"/>
      <c r="J114" s="42"/>
      <c r="K114" s="39"/>
    </row>
    <row r="115" spans="1:11" x14ac:dyDescent="0.2">
      <c r="A115" s="151"/>
      <c r="B115" s="160"/>
      <c r="C115" s="33" t="s">
        <v>108</v>
      </c>
      <c r="D115" s="163"/>
      <c r="E115" s="166"/>
      <c r="F115" s="154"/>
      <c r="G115" s="154"/>
      <c r="H115" s="154"/>
      <c r="I115" s="157"/>
      <c r="J115" s="42"/>
      <c r="K115" s="39"/>
    </row>
    <row r="116" spans="1:11" x14ac:dyDescent="0.2">
      <c r="A116" s="151"/>
      <c r="B116" s="160"/>
      <c r="C116" s="33" t="s">
        <v>108</v>
      </c>
      <c r="D116" s="163"/>
      <c r="E116" s="166"/>
      <c r="F116" s="154"/>
      <c r="G116" s="154"/>
      <c r="H116" s="154"/>
      <c r="I116" s="157"/>
      <c r="J116" s="42"/>
      <c r="K116" s="39"/>
    </row>
    <row r="117" spans="1:11" x14ac:dyDescent="0.2">
      <c r="A117" s="151"/>
      <c r="B117" s="160"/>
      <c r="C117" s="33" t="s">
        <v>108</v>
      </c>
      <c r="D117" s="163"/>
      <c r="E117" s="166"/>
      <c r="F117" s="154"/>
      <c r="G117" s="154"/>
      <c r="H117" s="154"/>
      <c r="I117" s="157"/>
      <c r="J117" s="42"/>
      <c r="K117" s="39"/>
    </row>
    <row r="118" spans="1:11" x14ac:dyDescent="0.2">
      <c r="A118" s="152"/>
      <c r="B118" s="161"/>
      <c r="C118" s="33" t="s">
        <v>108</v>
      </c>
      <c r="D118" s="164"/>
      <c r="E118" s="167"/>
      <c r="F118" s="155"/>
      <c r="G118" s="155"/>
      <c r="H118" s="155"/>
      <c r="I118" s="158"/>
      <c r="J118" s="42"/>
      <c r="K118" s="39"/>
    </row>
    <row r="119" spans="1:11" x14ac:dyDescent="0.2">
      <c r="A119" s="150" t="s">
        <v>178</v>
      </c>
      <c r="B119" s="159" t="s">
        <v>107</v>
      </c>
      <c r="C119" s="33" t="s">
        <v>108</v>
      </c>
      <c r="D119" s="162" t="s">
        <v>5</v>
      </c>
      <c r="E119" s="165"/>
      <c r="F119" s="153" t="str">
        <f t="shared" ref="F119" si="13">IFERROR(ROUND(AVERAGE(K119:K123),2),"0")</f>
        <v>0</v>
      </c>
      <c r="G119" s="153">
        <f>ROUND(E119*F119,2)</f>
        <v>0</v>
      </c>
      <c r="H119" s="153">
        <f>ROUND(G119*$D$7,2)</f>
        <v>0</v>
      </c>
      <c r="I119" s="156"/>
      <c r="J119" s="42"/>
      <c r="K119" s="39"/>
    </row>
    <row r="120" spans="1:11" x14ac:dyDescent="0.2">
      <c r="A120" s="151"/>
      <c r="B120" s="160"/>
      <c r="C120" s="33" t="s">
        <v>108</v>
      </c>
      <c r="D120" s="163"/>
      <c r="E120" s="166"/>
      <c r="F120" s="154"/>
      <c r="G120" s="154"/>
      <c r="H120" s="154"/>
      <c r="I120" s="157"/>
      <c r="J120" s="42"/>
      <c r="K120" s="39"/>
    </row>
    <row r="121" spans="1:11" x14ac:dyDescent="0.2">
      <c r="A121" s="151"/>
      <c r="B121" s="160"/>
      <c r="C121" s="33" t="s">
        <v>108</v>
      </c>
      <c r="D121" s="163"/>
      <c r="E121" s="166"/>
      <c r="F121" s="154"/>
      <c r="G121" s="154"/>
      <c r="H121" s="154"/>
      <c r="I121" s="157"/>
      <c r="J121" s="42"/>
      <c r="K121" s="39"/>
    </row>
    <row r="122" spans="1:11" x14ac:dyDescent="0.2">
      <c r="A122" s="151"/>
      <c r="B122" s="160"/>
      <c r="C122" s="33" t="s">
        <v>108</v>
      </c>
      <c r="D122" s="163"/>
      <c r="E122" s="166"/>
      <c r="F122" s="154"/>
      <c r="G122" s="154"/>
      <c r="H122" s="154"/>
      <c r="I122" s="157"/>
      <c r="J122" s="42"/>
      <c r="K122" s="39"/>
    </row>
    <row r="123" spans="1:11" x14ac:dyDescent="0.2">
      <c r="A123" s="152"/>
      <c r="B123" s="161"/>
      <c r="C123" s="33" t="s">
        <v>108</v>
      </c>
      <c r="D123" s="164"/>
      <c r="E123" s="167"/>
      <c r="F123" s="155"/>
      <c r="G123" s="155"/>
      <c r="H123" s="155"/>
      <c r="I123" s="158"/>
      <c r="J123" s="42"/>
      <c r="K123" s="39"/>
    </row>
    <row r="124" spans="1:11" x14ac:dyDescent="0.2">
      <c r="A124" s="150" t="s">
        <v>179</v>
      </c>
      <c r="B124" s="159" t="s">
        <v>107</v>
      </c>
      <c r="C124" s="33" t="s">
        <v>108</v>
      </c>
      <c r="D124" s="162" t="s">
        <v>5</v>
      </c>
      <c r="E124" s="165"/>
      <c r="F124" s="153" t="str">
        <f t="shared" ref="F124" si="14">IFERROR(ROUND(AVERAGE(K124:K128),2),"0")</f>
        <v>0</v>
      </c>
      <c r="G124" s="153">
        <f>ROUND(E124*F124,2)</f>
        <v>0</v>
      </c>
      <c r="H124" s="153">
        <f>ROUND(G124*$D$7,2)</f>
        <v>0</v>
      </c>
      <c r="I124" s="156"/>
      <c r="J124" s="42"/>
      <c r="K124" s="39"/>
    </row>
    <row r="125" spans="1:11" x14ac:dyDescent="0.2">
      <c r="A125" s="151"/>
      <c r="B125" s="160"/>
      <c r="C125" s="33" t="s">
        <v>108</v>
      </c>
      <c r="D125" s="163"/>
      <c r="E125" s="166"/>
      <c r="F125" s="154"/>
      <c r="G125" s="154"/>
      <c r="H125" s="154"/>
      <c r="I125" s="157"/>
      <c r="J125" s="42"/>
      <c r="K125" s="39"/>
    </row>
    <row r="126" spans="1:11" x14ac:dyDescent="0.2">
      <c r="A126" s="151"/>
      <c r="B126" s="160"/>
      <c r="C126" s="33" t="s">
        <v>108</v>
      </c>
      <c r="D126" s="163"/>
      <c r="E126" s="166"/>
      <c r="F126" s="154"/>
      <c r="G126" s="154"/>
      <c r="H126" s="154"/>
      <c r="I126" s="157"/>
      <c r="J126" s="42"/>
      <c r="K126" s="39"/>
    </row>
    <row r="127" spans="1:11" x14ac:dyDescent="0.2">
      <c r="A127" s="151"/>
      <c r="B127" s="160"/>
      <c r="C127" s="33" t="s">
        <v>108</v>
      </c>
      <c r="D127" s="163"/>
      <c r="E127" s="166"/>
      <c r="F127" s="154"/>
      <c r="G127" s="154"/>
      <c r="H127" s="154"/>
      <c r="I127" s="157"/>
      <c r="J127" s="42"/>
      <c r="K127" s="39"/>
    </row>
    <row r="128" spans="1:11" x14ac:dyDescent="0.2">
      <c r="A128" s="152"/>
      <c r="B128" s="161"/>
      <c r="C128" s="33" t="s">
        <v>108</v>
      </c>
      <c r="D128" s="164"/>
      <c r="E128" s="167"/>
      <c r="F128" s="155"/>
      <c r="G128" s="155"/>
      <c r="H128" s="155"/>
      <c r="I128" s="158"/>
      <c r="J128" s="42"/>
      <c r="K128" s="39"/>
    </row>
    <row r="129" spans="1:11" x14ac:dyDescent="0.2">
      <c r="A129" s="150" t="s">
        <v>180</v>
      </c>
      <c r="B129" s="159" t="s">
        <v>107</v>
      </c>
      <c r="C129" s="33" t="s">
        <v>108</v>
      </c>
      <c r="D129" s="162" t="s">
        <v>5</v>
      </c>
      <c r="E129" s="165"/>
      <c r="F129" s="153" t="str">
        <f t="shared" ref="F129" si="15">IFERROR(ROUND(AVERAGE(K129:K133),2),"0")</f>
        <v>0</v>
      </c>
      <c r="G129" s="153">
        <f>ROUND(E129*F129,2)</f>
        <v>0</v>
      </c>
      <c r="H129" s="153">
        <f>ROUND(G129*$D$7,2)</f>
        <v>0</v>
      </c>
      <c r="I129" s="156"/>
      <c r="J129" s="42"/>
      <c r="K129" s="39"/>
    </row>
    <row r="130" spans="1:11" x14ac:dyDescent="0.2">
      <c r="A130" s="151"/>
      <c r="B130" s="160"/>
      <c r="C130" s="33" t="s">
        <v>108</v>
      </c>
      <c r="D130" s="163"/>
      <c r="E130" s="166"/>
      <c r="F130" s="154"/>
      <c r="G130" s="154"/>
      <c r="H130" s="154"/>
      <c r="I130" s="157"/>
      <c r="J130" s="42"/>
      <c r="K130" s="39"/>
    </row>
    <row r="131" spans="1:11" x14ac:dyDescent="0.2">
      <c r="A131" s="151"/>
      <c r="B131" s="160"/>
      <c r="C131" s="33" t="s">
        <v>108</v>
      </c>
      <c r="D131" s="163"/>
      <c r="E131" s="166"/>
      <c r="F131" s="154"/>
      <c r="G131" s="154"/>
      <c r="H131" s="154"/>
      <c r="I131" s="157"/>
      <c r="J131" s="42"/>
      <c r="K131" s="39"/>
    </row>
    <row r="132" spans="1:11" x14ac:dyDescent="0.2">
      <c r="A132" s="151"/>
      <c r="B132" s="160"/>
      <c r="C132" s="33" t="s">
        <v>108</v>
      </c>
      <c r="D132" s="163"/>
      <c r="E132" s="166"/>
      <c r="F132" s="154"/>
      <c r="G132" s="154"/>
      <c r="H132" s="154"/>
      <c r="I132" s="157"/>
      <c r="J132" s="42"/>
      <c r="K132" s="39"/>
    </row>
    <row r="133" spans="1:11" x14ac:dyDescent="0.2">
      <c r="A133" s="152"/>
      <c r="B133" s="161"/>
      <c r="C133" s="33" t="s">
        <v>108</v>
      </c>
      <c r="D133" s="164"/>
      <c r="E133" s="167"/>
      <c r="F133" s="155"/>
      <c r="G133" s="155"/>
      <c r="H133" s="155"/>
      <c r="I133" s="158"/>
      <c r="J133" s="42"/>
      <c r="K133" s="39"/>
    </row>
    <row r="134" spans="1:11" x14ac:dyDescent="0.2">
      <c r="A134" s="150" t="s">
        <v>181</v>
      </c>
      <c r="B134" s="159" t="s">
        <v>107</v>
      </c>
      <c r="C134" s="33" t="s">
        <v>108</v>
      </c>
      <c r="D134" s="162" t="s">
        <v>5</v>
      </c>
      <c r="E134" s="165"/>
      <c r="F134" s="153" t="str">
        <f t="shared" ref="F134" si="16">IFERROR(ROUND(AVERAGE(K134:K138),2),"0")</f>
        <v>0</v>
      </c>
      <c r="G134" s="153">
        <f>ROUND(E134*F134,2)</f>
        <v>0</v>
      </c>
      <c r="H134" s="153">
        <f>ROUND(G134*$D$7,2)</f>
        <v>0</v>
      </c>
      <c r="I134" s="156"/>
      <c r="J134" s="42"/>
      <c r="K134" s="39"/>
    </row>
    <row r="135" spans="1:11" x14ac:dyDescent="0.2">
      <c r="A135" s="151"/>
      <c r="B135" s="160"/>
      <c r="C135" s="33" t="s">
        <v>108</v>
      </c>
      <c r="D135" s="163"/>
      <c r="E135" s="166"/>
      <c r="F135" s="154"/>
      <c r="G135" s="154"/>
      <c r="H135" s="154"/>
      <c r="I135" s="157"/>
      <c r="J135" s="42"/>
      <c r="K135" s="39"/>
    </row>
    <row r="136" spans="1:11" x14ac:dyDescent="0.2">
      <c r="A136" s="151"/>
      <c r="B136" s="160"/>
      <c r="C136" s="33" t="s">
        <v>108</v>
      </c>
      <c r="D136" s="163"/>
      <c r="E136" s="166"/>
      <c r="F136" s="154"/>
      <c r="G136" s="154"/>
      <c r="H136" s="154"/>
      <c r="I136" s="157"/>
      <c r="J136" s="42"/>
      <c r="K136" s="39"/>
    </row>
    <row r="137" spans="1:11" x14ac:dyDescent="0.2">
      <c r="A137" s="151"/>
      <c r="B137" s="160"/>
      <c r="C137" s="33" t="s">
        <v>108</v>
      </c>
      <c r="D137" s="163"/>
      <c r="E137" s="166"/>
      <c r="F137" s="154"/>
      <c r="G137" s="154"/>
      <c r="H137" s="154"/>
      <c r="I137" s="157"/>
      <c r="J137" s="42"/>
      <c r="K137" s="39"/>
    </row>
    <row r="138" spans="1:11" x14ac:dyDescent="0.2">
      <c r="A138" s="152"/>
      <c r="B138" s="161"/>
      <c r="C138" s="33" t="s">
        <v>108</v>
      </c>
      <c r="D138" s="164"/>
      <c r="E138" s="167"/>
      <c r="F138" s="155"/>
      <c r="G138" s="155"/>
      <c r="H138" s="155"/>
      <c r="I138" s="158"/>
      <c r="J138" s="42"/>
      <c r="K138" s="39"/>
    </row>
    <row r="139" spans="1:11" x14ac:dyDescent="0.2">
      <c r="A139" s="150" t="s">
        <v>182</v>
      </c>
      <c r="B139" s="159" t="s">
        <v>107</v>
      </c>
      <c r="C139" s="33" t="s">
        <v>108</v>
      </c>
      <c r="D139" s="162" t="s">
        <v>5</v>
      </c>
      <c r="E139" s="165"/>
      <c r="F139" s="153" t="str">
        <f t="shared" ref="F139" si="17">IFERROR(ROUND(AVERAGE(K139:K143),2),"0")</f>
        <v>0</v>
      </c>
      <c r="G139" s="153">
        <f>ROUND(E139*F139,2)</f>
        <v>0</v>
      </c>
      <c r="H139" s="153">
        <f>ROUND(G139*$D$7,2)</f>
        <v>0</v>
      </c>
      <c r="I139" s="156"/>
      <c r="J139" s="42"/>
      <c r="K139" s="39"/>
    </row>
    <row r="140" spans="1:11" x14ac:dyDescent="0.2">
      <c r="A140" s="151"/>
      <c r="B140" s="160"/>
      <c r="C140" s="33" t="s">
        <v>108</v>
      </c>
      <c r="D140" s="163"/>
      <c r="E140" s="166"/>
      <c r="F140" s="154"/>
      <c r="G140" s="154"/>
      <c r="H140" s="154"/>
      <c r="I140" s="157"/>
      <c r="J140" s="42"/>
      <c r="K140" s="39"/>
    </row>
    <row r="141" spans="1:11" x14ac:dyDescent="0.2">
      <c r="A141" s="151"/>
      <c r="B141" s="160"/>
      <c r="C141" s="33" t="s">
        <v>108</v>
      </c>
      <c r="D141" s="163"/>
      <c r="E141" s="166"/>
      <c r="F141" s="154"/>
      <c r="G141" s="154"/>
      <c r="H141" s="154"/>
      <c r="I141" s="157"/>
      <c r="J141" s="42"/>
      <c r="K141" s="39"/>
    </row>
    <row r="142" spans="1:11" x14ac:dyDescent="0.2">
      <c r="A142" s="151"/>
      <c r="B142" s="160"/>
      <c r="C142" s="33" t="s">
        <v>108</v>
      </c>
      <c r="D142" s="163"/>
      <c r="E142" s="166"/>
      <c r="F142" s="154"/>
      <c r="G142" s="154"/>
      <c r="H142" s="154"/>
      <c r="I142" s="157"/>
      <c r="J142" s="42"/>
      <c r="K142" s="39"/>
    </row>
    <row r="143" spans="1:11" x14ac:dyDescent="0.2">
      <c r="A143" s="152"/>
      <c r="B143" s="161"/>
      <c r="C143" s="33" t="s">
        <v>108</v>
      </c>
      <c r="D143" s="164"/>
      <c r="E143" s="167"/>
      <c r="F143" s="155"/>
      <c r="G143" s="155"/>
      <c r="H143" s="155"/>
      <c r="I143" s="158"/>
      <c r="J143" s="42"/>
      <c r="K143" s="39"/>
    </row>
    <row r="144" spans="1:11" x14ac:dyDescent="0.2">
      <c r="A144" s="150" t="s">
        <v>183</v>
      </c>
      <c r="B144" s="159" t="s">
        <v>107</v>
      </c>
      <c r="C144" s="33" t="s">
        <v>108</v>
      </c>
      <c r="D144" s="162" t="s">
        <v>5</v>
      </c>
      <c r="E144" s="165"/>
      <c r="F144" s="153" t="str">
        <f t="shared" ref="F144" si="18">IFERROR(ROUND(AVERAGE(K144:K148),2),"0")</f>
        <v>0</v>
      </c>
      <c r="G144" s="153">
        <f>ROUND(E144*F144,2)</f>
        <v>0</v>
      </c>
      <c r="H144" s="153">
        <f>ROUND(G144*$D$7,2)</f>
        <v>0</v>
      </c>
      <c r="I144" s="156"/>
      <c r="J144" s="42"/>
      <c r="K144" s="39"/>
    </row>
    <row r="145" spans="1:11" x14ac:dyDescent="0.2">
      <c r="A145" s="151"/>
      <c r="B145" s="160"/>
      <c r="C145" s="33" t="s">
        <v>108</v>
      </c>
      <c r="D145" s="163"/>
      <c r="E145" s="166"/>
      <c r="F145" s="154"/>
      <c r="G145" s="154"/>
      <c r="H145" s="154"/>
      <c r="I145" s="157"/>
      <c r="J145" s="42"/>
      <c r="K145" s="39"/>
    </row>
    <row r="146" spans="1:11" x14ac:dyDescent="0.2">
      <c r="A146" s="151"/>
      <c r="B146" s="160"/>
      <c r="C146" s="33" t="s">
        <v>108</v>
      </c>
      <c r="D146" s="163"/>
      <c r="E146" s="166"/>
      <c r="F146" s="154"/>
      <c r="G146" s="154"/>
      <c r="H146" s="154"/>
      <c r="I146" s="157"/>
      <c r="J146" s="42"/>
      <c r="K146" s="39"/>
    </row>
    <row r="147" spans="1:11" x14ac:dyDescent="0.2">
      <c r="A147" s="151"/>
      <c r="B147" s="160"/>
      <c r="C147" s="33" t="s">
        <v>108</v>
      </c>
      <c r="D147" s="163"/>
      <c r="E147" s="166"/>
      <c r="F147" s="154"/>
      <c r="G147" s="154"/>
      <c r="H147" s="154"/>
      <c r="I147" s="157"/>
      <c r="J147" s="42"/>
      <c r="K147" s="39"/>
    </row>
    <row r="148" spans="1:11" x14ac:dyDescent="0.2">
      <c r="A148" s="152"/>
      <c r="B148" s="161"/>
      <c r="C148" s="33" t="s">
        <v>108</v>
      </c>
      <c r="D148" s="164"/>
      <c r="E148" s="167"/>
      <c r="F148" s="155"/>
      <c r="G148" s="155"/>
      <c r="H148" s="155"/>
      <c r="I148" s="158"/>
      <c r="J148" s="42"/>
      <c r="K148" s="39"/>
    </row>
    <row r="149" spans="1:11" x14ac:dyDescent="0.2">
      <c r="A149" s="150" t="s">
        <v>184</v>
      </c>
      <c r="B149" s="159" t="s">
        <v>107</v>
      </c>
      <c r="C149" s="33" t="s">
        <v>108</v>
      </c>
      <c r="D149" s="162" t="s">
        <v>5</v>
      </c>
      <c r="E149" s="165"/>
      <c r="F149" s="153" t="str">
        <f t="shared" ref="F149" si="19">IFERROR(ROUND(AVERAGE(K149:K153),2),"0")</f>
        <v>0</v>
      </c>
      <c r="G149" s="153">
        <f>ROUND(E149*F149,2)</f>
        <v>0</v>
      </c>
      <c r="H149" s="153">
        <f>ROUND(G149*$D$7,2)</f>
        <v>0</v>
      </c>
      <c r="I149" s="156"/>
      <c r="J149" s="42"/>
      <c r="K149" s="39"/>
    </row>
    <row r="150" spans="1:11" x14ac:dyDescent="0.2">
      <c r="A150" s="151"/>
      <c r="B150" s="160"/>
      <c r="C150" s="33" t="s">
        <v>108</v>
      </c>
      <c r="D150" s="163"/>
      <c r="E150" s="166"/>
      <c r="F150" s="154"/>
      <c r="G150" s="154"/>
      <c r="H150" s="154"/>
      <c r="I150" s="157"/>
      <c r="J150" s="42"/>
      <c r="K150" s="39"/>
    </row>
    <row r="151" spans="1:11" x14ac:dyDescent="0.2">
      <c r="A151" s="151"/>
      <c r="B151" s="160"/>
      <c r="C151" s="33" t="s">
        <v>108</v>
      </c>
      <c r="D151" s="163"/>
      <c r="E151" s="166"/>
      <c r="F151" s="154"/>
      <c r="G151" s="154"/>
      <c r="H151" s="154"/>
      <c r="I151" s="157"/>
      <c r="J151" s="42"/>
      <c r="K151" s="39"/>
    </row>
    <row r="152" spans="1:11" x14ac:dyDescent="0.2">
      <c r="A152" s="151"/>
      <c r="B152" s="160"/>
      <c r="C152" s="33" t="s">
        <v>108</v>
      </c>
      <c r="D152" s="163"/>
      <c r="E152" s="166"/>
      <c r="F152" s="154"/>
      <c r="G152" s="154"/>
      <c r="H152" s="154"/>
      <c r="I152" s="157"/>
      <c r="J152" s="42"/>
      <c r="K152" s="39"/>
    </row>
    <row r="153" spans="1:11" x14ac:dyDescent="0.2">
      <c r="A153" s="152"/>
      <c r="B153" s="161"/>
      <c r="C153" s="33" t="s">
        <v>108</v>
      </c>
      <c r="D153" s="164"/>
      <c r="E153" s="167"/>
      <c r="F153" s="155"/>
      <c r="G153" s="155"/>
      <c r="H153" s="155"/>
      <c r="I153" s="158"/>
      <c r="J153" s="42"/>
      <c r="K153" s="39"/>
    </row>
    <row r="154" spans="1:11" x14ac:dyDescent="0.2">
      <c r="A154" s="150" t="s">
        <v>185</v>
      </c>
      <c r="B154" s="159" t="s">
        <v>107</v>
      </c>
      <c r="C154" s="33" t="s">
        <v>108</v>
      </c>
      <c r="D154" s="162" t="s">
        <v>5</v>
      </c>
      <c r="E154" s="165"/>
      <c r="F154" s="153" t="str">
        <f t="shared" ref="F154" si="20">IFERROR(ROUND(AVERAGE(K154:K158),2),"0")</f>
        <v>0</v>
      </c>
      <c r="G154" s="153">
        <f>ROUND(E154*F154,2)</f>
        <v>0</v>
      </c>
      <c r="H154" s="153">
        <f>ROUND(G154*$D$7,2)</f>
        <v>0</v>
      </c>
      <c r="I154" s="156"/>
      <c r="J154" s="42"/>
      <c r="K154" s="39"/>
    </row>
    <row r="155" spans="1:11" x14ac:dyDescent="0.2">
      <c r="A155" s="151"/>
      <c r="B155" s="160"/>
      <c r="C155" s="33" t="s">
        <v>108</v>
      </c>
      <c r="D155" s="163"/>
      <c r="E155" s="166"/>
      <c r="F155" s="154"/>
      <c r="G155" s="154"/>
      <c r="H155" s="154"/>
      <c r="I155" s="157"/>
      <c r="J155" s="42"/>
      <c r="K155" s="39"/>
    </row>
    <row r="156" spans="1:11" x14ac:dyDescent="0.2">
      <c r="A156" s="151"/>
      <c r="B156" s="160"/>
      <c r="C156" s="33" t="s">
        <v>108</v>
      </c>
      <c r="D156" s="163"/>
      <c r="E156" s="166"/>
      <c r="F156" s="154"/>
      <c r="G156" s="154"/>
      <c r="H156" s="154"/>
      <c r="I156" s="157"/>
      <c r="J156" s="42"/>
      <c r="K156" s="39"/>
    </row>
    <row r="157" spans="1:11" x14ac:dyDescent="0.2">
      <c r="A157" s="151"/>
      <c r="B157" s="160"/>
      <c r="C157" s="33" t="s">
        <v>108</v>
      </c>
      <c r="D157" s="163"/>
      <c r="E157" s="166"/>
      <c r="F157" s="154"/>
      <c r="G157" s="154"/>
      <c r="H157" s="154"/>
      <c r="I157" s="157"/>
      <c r="J157" s="42"/>
      <c r="K157" s="39"/>
    </row>
    <row r="158" spans="1:11" x14ac:dyDescent="0.2">
      <c r="A158" s="152"/>
      <c r="B158" s="161"/>
      <c r="C158" s="33" t="s">
        <v>108</v>
      </c>
      <c r="D158" s="164"/>
      <c r="E158" s="167"/>
      <c r="F158" s="155"/>
      <c r="G158" s="155"/>
      <c r="H158" s="155"/>
      <c r="I158" s="158"/>
      <c r="J158" s="42"/>
      <c r="K158" s="39"/>
    </row>
    <row r="159" spans="1:11" x14ac:dyDescent="0.2">
      <c r="A159" s="150" t="s">
        <v>186</v>
      </c>
      <c r="B159" s="159" t="s">
        <v>107</v>
      </c>
      <c r="C159" s="33" t="s">
        <v>108</v>
      </c>
      <c r="D159" s="162" t="s">
        <v>5</v>
      </c>
      <c r="E159" s="165"/>
      <c r="F159" s="153" t="str">
        <f t="shared" ref="F159" si="21">IFERROR(ROUND(AVERAGE(K159:K163),2),"0")</f>
        <v>0</v>
      </c>
      <c r="G159" s="153">
        <f>ROUND(E159*F159,2)</f>
        <v>0</v>
      </c>
      <c r="H159" s="153">
        <f>ROUND(G159*$D$7,2)</f>
        <v>0</v>
      </c>
      <c r="I159" s="156"/>
      <c r="J159" s="42"/>
      <c r="K159" s="39"/>
    </row>
    <row r="160" spans="1:11" x14ac:dyDescent="0.2">
      <c r="A160" s="151"/>
      <c r="B160" s="160"/>
      <c r="C160" s="33" t="s">
        <v>108</v>
      </c>
      <c r="D160" s="163"/>
      <c r="E160" s="166"/>
      <c r="F160" s="154"/>
      <c r="G160" s="154"/>
      <c r="H160" s="154"/>
      <c r="I160" s="157"/>
      <c r="J160" s="42"/>
      <c r="K160" s="39"/>
    </row>
    <row r="161" spans="1:11" x14ac:dyDescent="0.2">
      <c r="A161" s="151"/>
      <c r="B161" s="160"/>
      <c r="C161" s="33" t="s">
        <v>108</v>
      </c>
      <c r="D161" s="163"/>
      <c r="E161" s="166"/>
      <c r="F161" s="154"/>
      <c r="G161" s="154"/>
      <c r="H161" s="154"/>
      <c r="I161" s="157"/>
      <c r="J161" s="42"/>
      <c r="K161" s="39"/>
    </row>
    <row r="162" spans="1:11" x14ac:dyDescent="0.2">
      <c r="A162" s="151"/>
      <c r="B162" s="160"/>
      <c r="C162" s="33" t="s">
        <v>108</v>
      </c>
      <c r="D162" s="163"/>
      <c r="E162" s="166"/>
      <c r="F162" s="154"/>
      <c r="G162" s="154"/>
      <c r="H162" s="154"/>
      <c r="I162" s="157"/>
      <c r="J162" s="42"/>
      <c r="K162" s="39"/>
    </row>
    <row r="163" spans="1:11" x14ac:dyDescent="0.2">
      <c r="A163" s="152"/>
      <c r="B163" s="161"/>
      <c r="C163" s="33" t="s">
        <v>108</v>
      </c>
      <c r="D163" s="164"/>
      <c r="E163" s="167"/>
      <c r="F163" s="155"/>
      <c r="G163" s="155"/>
      <c r="H163" s="155"/>
      <c r="I163" s="158"/>
      <c r="J163" s="42"/>
      <c r="K163" s="39"/>
    </row>
    <row r="164" spans="1:11" ht="12.75" customHeight="1" x14ac:dyDescent="0.2">
      <c r="A164" s="34" t="s">
        <v>93</v>
      </c>
      <c r="B164" s="174" t="s">
        <v>80</v>
      </c>
      <c r="C164" s="175"/>
      <c r="D164" s="175"/>
      <c r="E164" s="175"/>
      <c r="F164" s="176"/>
      <c r="G164" s="97">
        <f>SUM(G165,G172,G179,G186,G193,G200,G207,G214,G221,G228)</f>
        <v>0</v>
      </c>
      <c r="H164" s="97">
        <f>SUM(H165,H172,H179,H186,H193,H200,H207,H214,H221,H228)</f>
        <v>0</v>
      </c>
      <c r="I164" s="41"/>
      <c r="J164" s="28"/>
    </row>
    <row r="165" spans="1:11" ht="12.75" customHeight="1" x14ac:dyDescent="0.2">
      <c r="A165" s="168" t="s">
        <v>94</v>
      </c>
      <c r="B165" s="171" t="s">
        <v>144</v>
      </c>
      <c r="C165" s="103" t="s">
        <v>145</v>
      </c>
      <c r="D165" s="105"/>
      <c r="E165" s="106"/>
      <c r="F165" s="100"/>
      <c r="G165" s="98">
        <f>SUM(G166:G171)</f>
        <v>0</v>
      </c>
      <c r="H165" s="98">
        <f>ROUND(G165*$D$7,2)</f>
        <v>0</v>
      </c>
      <c r="I165" s="171"/>
    </row>
    <row r="166" spans="1:11" x14ac:dyDescent="0.2">
      <c r="A166" s="169"/>
      <c r="B166" s="172"/>
      <c r="C166" s="104" t="s">
        <v>146</v>
      </c>
      <c r="D166" s="43"/>
      <c r="E166" s="44"/>
      <c r="F166" s="39"/>
      <c r="G166" s="100">
        <f t="shared" ref="G166:G171" si="22">ROUND(E166*F166,2)</f>
        <v>0</v>
      </c>
      <c r="H166" s="45"/>
      <c r="I166" s="172"/>
    </row>
    <row r="167" spans="1:11" ht="13.5" customHeight="1" x14ac:dyDescent="0.2">
      <c r="A167" s="169"/>
      <c r="B167" s="172"/>
      <c r="C167" s="104" t="s">
        <v>147</v>
      </c>
      <c r="D167" s="43"/>
      <c r="E167" s="44"/>
      <c r="F167" s="39"/>
      <c r="G167" s="100">
        <f t="shared" si="22"/>
        <v>0</v>
      </c>
      <c r="H167" s="45"/>
      <c r="I167" s="172"/>
    </row>
    <row r="168" spans="1:11" x14ac:dyDescent="0.2">
      <c r="A168" s="169"/>
      <c r="B168" s="172"/>
      <c r="C168" s="104" t="s">
        <v>148</v>
      </c>
      <c r="D168" s="43"/>
      <c r="E168" s="44"/>
      <c r="F168" s="39"/>
      <c r="G168" s="100">
        <f t="shared" si="22"/>
        <v>0</v>
      </c>
      <c r="H168" s="45"/>
      <c r="I168" s="172"/>
    </row>
    <row r="169" spans="1:11" x14ac:dyDescent="0.2">
      <c r="A169" s="169"/>
      <c r="B169" s="172"/>
      <c r="C169" s="104" t="s">
        <v>149</v>
      </c>
      <c r="D169" s="43"/>
      <c r="E169" s="44"/>
      <c r="F169" s="39"/>
      <c r="G169" s="100">
        <f t="shared" si="22"/>
        <v>0</v>
      </c>
      <c r="H169" s="45"/>
      <c r="I169" s="172"/>
    </row>
    <row r="170" spans="1:11" x14ac:dyDescent="0.2">
      <c r="A170" s="169"/>
      <c r="B170" s="172"/>
      <c r="C170" s="45" t="s">
        <v>150</v>
      </c>
      <c r="D170" s="43"/>
      <c r="E170" s="44"/>
      <c r="F170" s="39"/>
      <c r="G170" s="100">
        <f t="shared" si="22"/>
        <v>0</v>
      </c>
      <c r="H170" s="45"/>
      <c r="I170" s="172"/>
    </row>
    <row r="171" spans="1:11" x14ac:dyDescent="0.2">
      <c r="A171" s="170"/>
      <c r="B171" s="173"/>
      <c r="C171" s="45" t="s">
        <v>150</v>
      </c>
      <c r="D171" s="43"/>
      <c r="E171" s="44"/>
      <c r="F171" s="39"/>
      <c r="G171" s="100">
        <f t="shared" si="22"/>
        <v>0</v>
      </c>
      <c r="H171" s="45"/>
      <c r="I171" s="173"/>
    </row>
    <row r="172" spans="1:11" ht="12.75" customHeight="1" x14ac:dyDescent="0.2">
      <c r="A172" s="168" t="s">
        <v>95</v>
      </c>
      <c r="B172" s="171" t="s">
        <v>144</v>
      </c>
      <c r="C172" s="103" t="s">
        <v>145</v>
      </c>
      <c r="D172" s="105"/>
      <c r="E172" s="106"/>
      <c r="F172" s="100"/>
      <c r="G172" s="98">
        <f>SUM(G173:G178)</f>
        <v>0</v>
      </c>
      <c r="H172" s="98">
        <f>ROUND(G172*$D$7,2)</f>
        <v>0</v>
      </c>
      <c r="I172" s="171"/>
    </row>
    <row r="173" spans="1:11" x14ac:dyDescent="0.2">
      <c r="A173" s="169"/>
      <c r="B173" s="172"/>
      <c r="C173" s="104" t="s">
        <v>146</v>
      </c>
      <c r="D173" s="43"/>
      <c r="E173" s="44"/>
      <c r="F173" s="39"/>
      <c r="G173" s="100">
        <f t="shared" ref="G173:G178" si="23">ROUND(E173*F173,2)</f>
        <v>0</v>
      </c>
      <c r="H173" s="45"/>
      <c r="I173" s="172"/>
    </row>
    <row r="174" spans="1:11" x14ac:dyDescent="0.2">
      <c r="A174" s="169"/>
      <c r="B174" s="172"/>
      <c r="C174" s="104" t="s">
        <v>147</v>
      </c>
      <c r="D174" s="43"/>
      <c r="E174" s="44"/>
      <c r="F174" s="39"/>
      <c r="G174" s="100">
        <f t="shared" si="23"/>
        <v>0</v>
      </c>
      <c r="H174" s="45"/>
      <c r="I174" s="172"/>
    </row>
    <row r="175" spans="1:11" x14ac:dyDescent="0.2">
      <c r="A175" s="169"/>
      <c r="B175" s="172"/>
      <c r="C175" s="104" t="s">
        <v>148</v>
      </c>
      <c r="D175" s="43"/>
      <c r="E175" s="44"/>
      <c r="F175" s="39"/>
      <c r="G175" s="100">
        <f t="shared" si="23"/>
        <v>0</v>
      </c>
      <c r="H175" s="45"/>
      <c r="I175" s="172"/>
    </row>
    <row r="176" spans="1:11" x14ac:dyDescent="0.2">
      <c r="A176" s="169"/>
      <c r="B176" s="172"/>
      <c r="C176" s="104" t="s">
        <v>149</v>
      </c>
      <c r="D176" s="43"/>
      <c r="E176" s="44"/>
      <c r="F176" s="39"/>
      <c r="G176" s="100">
        <f t="shared" si="23"/>
        <v>0</v>
      </c>
      <c r="H176" s="45"/>
      <c r="I176" s="172"/>
    </row>
    <row r="177" spans="1:9" x14ac:dyDescent="0.2">
      <c r="A177" s="169"/>
      <c r="B177" s="172"/>
      <c r="C177" s="45" t="s">
        <v>150</v>
      </c>
      <c r="D177" s="43"/>
      <c r="E177" s="44"/>
      <c r="F177" s="39"/>
      <c r="G177" s="100">
        <f t="shared" si="23"/>
        <v>0</v>
      </c>
      <c r="H177" s="45"/>
      <c r="I177" s="172"/>
    </row>
    <row r="178" spans="1:9" x14ac:dyDescent="0.2">
      <c r="A178" s="170"/>
      <c r="B178" s="173"/>
      <c r="C178" s="45" t="s">
        <v>150</v>
      </c>
      <c r="D178" s="43"/>
      <c r="E178" s="44"/>
      <c r="F178" s="39"/>
      <c r="G178" s="100">
        <f t="shared" si="23"/>
        <v>0</v>
      </c>
      <c r="H178" s="45"/>
      <c r="I178" s="173"/>
    </row>
    <row r="179" spans="1:9" ht="12.75" customHeight="1" x14ac:dyDescent="0.2">
      <c r="A179" s="168" t="s">
        <v>96</v>
      </c>
      <c r="B179" s="171" t="s">
        <v>144</v>
      </c>
      <c r="C179" s="103" t="s">
        <v>145</v>
      </c>
      <c r="D179" s="105"/>
      <c r="E179" s="106"/>
      <c r="F179" s="100"/>
      <c r="G179" s="98">
        <f>SUM(G180:G185)</f>
        <v>0</v>
      </c>
      <c r="H179" s="98">
        <f>ROUND(G179*$D$7,2)</f>
        <v>0</v>
      </c>
      <c r="I179" s="171"/>
    </row>
    <row r="180" spans="1:9" x14ac:dyDescent="0.2">
      <c r="A180" s="169"/>
      <c r="B180" s="172"/>
      <c r="C180" s="104" t="s">
        <v>146</v>
      </c>
      <c r="D180" s="43"/>
      <c r="E180" s="44"/>
      <c r="F180" s="39"/>
      <c r="G180" s="100">
        <f t="shared" ref="G180:G185" si="24">ROUND(E180*F180,2)</f>
        <v>0</v>
      </c>
      <c r="H180" s="45"/>
      <c r="I180" s="172"/>
    </row>
    <row r="181" spans="1:9" x14ac:dyDescent="0.2">
      <c r="A181" s="169"/>
      <c r="B181" s="172"/>
      <c r="C181" s="104" t="s">
        <v>147</v>
      </c>
      <c r="D181" s="43"/>
      <c r="E181" s="44"/>
      <c r="F181" s="39"/>
      <c r="G181" s="100">
        <f t="shared" si="24"/>
        <v>0</v>
      </c>
      <c r="H181" s="45"/>
      <c r="I181" s="172"/>
    </row>
    <row r="182" spans="1:9" x14ac:dyDescent="0.2">
      <c r="A182" s="169"/>
      <c r="B182" s="172"/>
      <c r="C182" s="104" t="s">
        <v>148</v>
      </c>
      <c r="D182" s="43"/>
      <c r="E182" s="44"/>
      <c r="F182" s="39"/>
      <c r="G182" s="100">
        <f t="shared" si="24"/>
        <v>0</v>
      </c>
      <c r="H182" s="45"/>
      <c r="I182" s="172"/>
    </row>
    <row r="183" spans="1:9" x14ac:dyDescent="0.2">
      <c r="A183" s="169"/>
      <c r="B183" s="172"/>
      <c r="C183" s="104" t="s">
        <v>149</v>
      </c>
      <c r="D183" s="43"/>
      <c r="E183" s="44"/>
      <c r="F183" s="39"/>
      <c r="G183" s="100">
        <f t="shared" si="24"/>
        <v>0</v>
      </c>
      <c r="H183" s="45"/>
      <c r="I183" s="172"/>
    </row>
    <row r="184" spans="1:9" x14ac:dyDescent="0.2">
      <c r="A184" s="169"/>
      <c r="B184" s="172"/>
      <c r="C184" s="45" t="s">
        <v>150</v>
      </c>
      <c r="D184" s="43"/>
      <c r="E184" s="44"/>
      <c r="F184" s="39"/>
      <c r="G184" s="100">
        <f t="shared" si="24"/>
        <v>0</v>
      </c>
      <c r="H184" s="45"/>
      <c r="I184" s="172"/>
    </row>
    <row r="185" spans="1:9" x14ac:dyDescent="0.2">
      <c r="A185" s="170"/>
      <c r="B185" s="173"/>
      <c r="C185" s="45" t="s">
        <v>150</v>
      </c>
      <c r="D185" s="43"/>
      <c r="E185" s="44"/>
      <c r="F185" s="39"/>
      <c r="G185" s="100">
        <f t="shared" si="24"/>
        <v>0</v>
      </c>
      <c r="H185" s="45"/>
      <c r="I185" s="173"/>
    </row>
    <row r="186" spans="1:9" ht="12.75" customHeight="1" x14ac:dyDescent="0.2">
      <c r="A186" s="168" t="s">
        <v>97</v>
      </c>
      <c r="B186" s="171" t="s">
        <v>144</v>
      </c>
      <c r="C186" s="103" t="s">
        <v>145</v>
      </c>
      <c r="D186" s="105"/>
      <c r="E186" s="106"/>
      <c r="F186" s="100"/>
      <c r="G186" s="98">
        <f>SUM(G187:G192)</f>
        <v>0</v>
      </c>
      <c r="H186" s="98">
        <f>ROUND(G186*$D$7,2)</f>
        <v>0</v>
      </c>
      <c r="I186" s="171"/>
    </row>
    <row r="187" spans="1:9" ht="12.75" customHeight="1" x14ac:dyDescent="0.2">
      <c r="A187" s="169"/>
      <c r="B187" s="172"/>
      <c r="C187" s="104" t="s">
        <v>146</v>
      </c>
      <c r="D187" s="43"/>
      <c r="E187" s="44"/>
      <c r="F187" s="39"/>
      <c r="G187" s="100">
        <f t="shared" ref="G187:G192" si="25">ROUND(E187*F187,2)</f>
        <v>0</v>
      </c>
      <c r="H187" s="45"/>
      <c r="I187" s="172"/>
    </row>
    <row r="188" spans="1:9" ht="12.75" customHeight="1" x14ac:dyDescent="0.2">
      <c r="A188" s="169"/>
      <c r="B188" s="172"/>
      <c r="C188" s="104" t="s">
        <v>147</v>
      </c>
      <c r="D188" s="43"/>
      <c r="E188" s="44"/>
      <c r="F188" s="39"/>
      <c r="G188" s="100">
        <f t="shared" si="25"/>
        <v>0</v>
      </c>
      <c r="H188" s="45"/>
      <c r="I188" s="172"/>
    </row>
    <row r="189" spans="1:9" ht="12.75" customHeight="1" x14ac:dyDescent="0.2">
      <c r="A189" s="169"/>
      <c r="B189" s="172"/>
      <c r="C189" s="104" t="s">
        <v>148</v>
      </c>
      <c r="D189" s="43"/>
      <c r="E189" s="44"/>
      <c r="F189" s="39"/>
      <c r="G189" s="100">
        <f t="shared" si="25"/>
        <v>0</v>
      </c>
      <c r="H189" s="45"/>
      <c r="I189" s="172"/>
    </row>
    <row r="190" spans="1:9" ht="12.75" customHeight="1" x14ac:dyDescent="0.2">
      <c r="A190" s="169"/>
      <c r="B190" s="172"/>
      <c r="C190" s="104" t="s">
        <v>149</v>
      </c>
      <c r="D190" s="43"/>
      <c r="E190" s="44"/>
      <c r="F190" s="39"/>
      <c r="G190" s="100">
        <f t="shared" si="25"/>
        <v>0</v>
      </c>
      <c r="H190" s="45"/>
      <c r="I190" s="172"/>
    </row>
    <row r="191" spans="1:9" ht="12.75" customHeight="1" x14ac:dyDescent="0.2">
      <c r="A191" s="169"/>
      <c r="B191" s="172"/>
      <c r="C191" s="45" t="s">
        <v>150</v>
      </c>
      <c r="D191" s="43"/>
      <c r="E191" s="44"/>
      <c r="F191" s="39"/>
      <c r="G191" s="100">
        <f t="shared" si="25"/>
        <v>0</v>
      </c>
      <c r="H191" s="45"/>
      <c r="I191" s="172"/>
    </row>
    <row r="192" spans="1:9" ht="12.75" customHeight="1" x14ac:dyDescent="0.2">
      <c r="A192" s="170"/>
      <c r="B192" s="173"/>
      <c r="C192" s="45" t="s">
        <v>150</v>
      </c>
      <c r="D192" s="43"/>
      <c r="E192" s="44"/>
      <c r="F192" s="39"/>
      <c r="G192" s="100">
        <f t="shared" si="25"/>
        <v>0</v>
      </c>
      <c r="H192" s="45"/>
      <c r="I192" s="173"/>
    </row>
    <row r="193" spans="1:9" ht="12.75" customHeight="1" x14ac:dyDescent="0.2">
      <c r="A193" s="168" t="s">
        <v>98</v>
      </c>
      <c r="B193" s="171" t="s">
        <v>144</v>
      </c>
      <c r="C193" s="103" t="s">
        <v>145</v>
      </c>
      <c r="D193" s="105"/>
      <c r="E193" s="106"/>
      <c r="F193" s="100"/>
      <c r="G193" s="98">
        <f>SUM(G194:G199)</f>
        <v>0</v>
      </c>
      <c r="H193" s="98">
        <f>ROUND(G193*$D$7,2)</f>
        <v>0</v>
      </c>
      <c r="I193" s="171"/>
    </row>
    <row r="194" spans="1:9" ht="12.75" customHeight="1" x14ac:dyDescent="0.2">
      <c r="A194" s="169"/>
      <c r="B194" s="172"/>
      <c r="C194" s="104" t="s">
        <v>146</v>
      </c>
      <c r="D194" s="43"/>
      <c r="E194" s="44"/>
      <c r="F194" s="39"/>
      <c r="G194" s="100">
        <f t="shared" ref="G194:G199" si="26">ROUND(E194*F194,2)</f>
        <v>0</v>
      </c>
      <c r="H194" s="45"/>
      <c r="I194" s="172"/>
    </row>
    <row r="195" spans="1:9" ht="12.75" customHeight="1" x14ac:dyDescent="0.2">
      <c r="A195" s="169"/>
      <c r="B195" s="172"/>
      <c r="C195" s="104" t="s">
        <v>147</v>
      </c>
      <c r="D195" s="43"/>
      <c r="E195" s="44"/>
      <c r="F195" s="39"/>
      <c r="G195" s="100">
        <f t="shared" si="26"/>
        <v>0</v>
      </c>
      <c r="H195" s="45"/>
      <c r="I195" s="172"/>
    </row>
    <row r="196" spans="1:9" ht="12.75" customHeight="1" x14ac:dyDescent="0.2">
      <c r="A196" s="169"/>
      <c r="B196" s="172"/>
      <c r="C196" s="104" t="s">
        <v>148</v>
      </c>
      <c r="D196" s="43"/>
      <c r="E196" s="44"/>
      <c r="F196" s="39"/>
      <c r="G196" s="100">
        <f t="shared" si="26"/>
        <v>0</v>
      </c>
      <c r="H196" s="45"/>
      <c r="I196" s="172"/>
    </row>
    <row r="197" spans="1:9" ht="12.75" customHeight="1" x14ac:dyDescent="0.2">
      <c r="A197" s="169"/>
      <c r="B197" s="172"/>
      <c r="C197" s="104" t="s">
        <v>149</v>
      </c>
      <c r="D197" s="43"/>
      <c r="E197" s="44"/>
      <c r="F197" s="39"/>
      <c r="G197" s="100">
        <f t="shared" si="26"/>
        <v>0</v>
      </c>
      <c r="H197" s="45"/>
      <c r="I197" s="172"/>
    </row>
    <row r="198" spans="1:9" ht="12.75" customHeight="1" x14ac:dyDescent="0.2">
      <c r="A198" s="169"/>
      <c r="B198" s="172"/>
      <c r="C198" s="45" t="s">
        <v>150</v>
      </c>
      <c r="D198" s="43"/>
      <c r="E198" s="44"/>
      <c r="F198" s="39"/>
      <c r="G198" s="100">
        <f t="shared" si="26"/>
        <v>0</v>
      </c>
      <c r="H198" s="45"/>
      <c r="I198" s="172"/>
    </row>
    <row r="199" spans="1:9" ht="12.75" customHeight="1" x14ac:dyDescent="0.2">
      <c r="A199" s="170"/>
      <c r="B199" s="173"/>
      <c r="C199" s="45" t="s">
        <v>150</v>
      </c>
      <c r="D199" s="43"/>
      <c r="E199" s="44"/>
      <c r="F199" s="39"/>
      <c r="G199" s="100">
        <f t="shared" si="26"/>
        <v>0</v>
      </c>
      <c r="H199" s="45"/>
      <c r="I199" s="173"/>
    </row>
    <row r="200" spans="1:9" ht="12.75" customHeight="1" x14ac:dyDescent="0.2">
      <c r="A200" s="168" t="s">
        <v>200</v>
      </c>
      <c r="B200" s="171" t="s">
        <v>144</v>
      </c>
      <c r="C200" s="103" t="s">
        <v>145</v>
      </c>
      <c r="D200" s="105"/>
      <c r="E200" s="106"/>
      <c r="F200" s="100"/>
      <c r="G200" s="98">
        <f>SUM(G201:G206)</f>
        <v>0</v>
      </c>
      <c r="H200" s="98">
        <f>ROUND(G200*$D$7,2)</f>
        <v>0</v>
      </c>
      <c r="I200" s="171"/>
    </row>
    <row r="201" spans="1:9" ht="12.75" customHeight="1" x14ac:dyDescent="0.2">
      <c r="A201" s="169"/>
      <c r="B201" s="172"/>
      <c r="C201" s="104" t="s">
        <v>146</v>
      </c>
      <c r="D201" s="43"/>
      <c r="E201" s="44"/>
      <c r="F201" s="39"/>
      <c r="G201" s="100">
        <f t="shared" ref="G201:G206" si="27">ROUND(E201*F201,2)</f>
        <v>0</v>
      </c>
      <c r="H201" s="45"/>
      <c r="I201" s="172"/>
    </row>
    <row r="202" spans="1:9" ht="12.75" customHeight="1" x14ac:dyDescent="0.2">
      <c r="A202" s="169"/>
      <c r="B202" s="172"/>
      <c r="C202" s="104" t="s">
        <v>147</v>
      </c>
      <c r="D202" s="43"/>
      <c r="E202" s="44"/>
      <c r="F202" s="39"/>
      <c r="G202" s="100">
        <f t="shared" si="27"/>
        <v>0</v>
      </c>
      <c r="H202" s="45"/>
      <c r="I202" s="172"/>
    </row>
    <row r="203" spans="1:9" ht="12.75" customHeight="1" x14ac:dyDescent="0.2">
      <c r="A203" s="169"/>
      <c r="B203" s="172"/>
      <c r="C203" s="104" t="s">
        <v>148</v>
      </c>
      <c r="D203" s="43"/>
      <c r="E203" s="44"/>
      <c r="F203" s="39"/>
      <c r="G203" s="100">
        <f t="shared" si="27"/>
        <v>0</v>
      </c>
      <c r="H203" s="45"/>
      <c r="I203" s="172"/>
    </row>
    <row r="204" spans="1:9" ht="12.75" customHeight="1" x14ac:dyDescent="0.2">
      <c r="A204" s="169"/>
      <c r="B204" s="172"/>
      <c r="C204" s="104" t="s">
        <v>149</v>
      </c>
      <c r="D204" s="43"/>
      <c r="E204" s="44"/>
      <c r="F204" s="39"/>
      <c r="G204" s="100">
        <f t="shared" si="27"/>
        <v>0</v>
      </c>
      <c r="H204" s="45"/>
      <c r="I204" s="172"/>
    </row>
    <row r="205" spans="1:9" ht="12.75" customHeight="1" x14ac:dyDescent="0.2">
      <c r="A205" s="169"/>
      <c r="B205" s="172"/>
      <c r="C205" s="45" t="s">
        <v>150</v>
      </c>
      <c r="D205" s="43"/>
      <c r="E205" s="44"/>
      <c r="F205" s="39"/>
      <c r="G205" s="100">
        <f t="shared" si="27"/>
        <v>0</v>
      </c>
      <c r="H205" s="45"/>
      <c r="I205" s="172"/>
    </row>
    <row r="206" spans="1:9" ht="12.75" customHeight="1" x14ac:dyDescent="0.2">
      <c r="A206" s="170"/>
      <c r="B206" s="173"/>
      <c r="C206" s="45" t="s">
        <v>150</v>
      </c>
      <c r="D206" s="43"/>
      <c r="E206" s="44"/>
      <c r="F206" s="39"/>
      <c r="G206" s="100">
        <f t="shared" si="27"/>
        <v>0</v>
      </c>
      <c r="H206" s="45"/>
      <c r="I206" s="173"/>
    </row>
    <row r="207" spans="1:9" ht="12.75" customHeight="1" x14ac:dyDescent="0.2">
      <c r="A207" s="168" t="s">
        <v>201</v>
      </c>
      <c r="B207" s="171" t="s">
        <v>144</v>
      </c>
      <c r="C207" s="103" t="s">
        <v>145</v>
      </c>
      <c r="D207" s="105"/>
      <c r="E207" s="106"/>
      <c r="F207" s="100"/>
      <c r="G207" s="98">
        <f>SUM(G208:G213)</f>
        <v>0</v>
      </c>
      <c r="H207" s="98">
        <f>ROUND(G207*$D$7,2)</f>
        <v>0</v>
      </c>
      <c r="I207" s="171"/>
    </row>
    <row r="208" spans="1:9" ht="12.75" customHeight="1" x14ac:dyDescent="0.2">
      <c r="A208" s="169"/>
      <c r="B208" s="172"/>
      <c r="C208" s="104" t="s">
        <v>146</v>
      </c>
      <c r="D208" s="43"/>
      <c r="E208" s="44"/>
      <c r="F208" s="39"/>
      <c r="G208" s="100">
        <f t="shared" ref="G208:G213" si="28">ROUND(E208*F208,2)</f>
        <v>0</v>
      </c>
      <c r="H208" s="45"/>
      <c r="I208" s="172"/>
    </row>
    <row r="209" spans="1:9" ht="12.75" customHeight="1" x14ac:dyDescent="0.2">
      <c r="A209" s="169"/>
      <c r="B209" s="172"/>
      <c r="C209" s="104" t="s">
        <v>147</v>
      </c>
      <c r="D209" s="43"/>
      <c r="E209" s="44"/>
      <c r="F209" s="39"/>
      <c r="G209" s="100">
        <f t="shared" si="28"/>
        <v>0</v>
      </c>
      <c r="H209" s="45"/>
      <c r="I209" s="172"/>
    </row>
    <row r="210" spans="1:9" ht="12.75" customHeight="1" x14ac:dyDescent="0.2">
      <c r="A210" s="169"/>
      <c r="B210" s="172"/>
      <c r="C210" s="104" t="s">
        <v>148</v>
      </c>
      <c r="D210" s="43"/>
      <c r="E210" s="44"/>
      <c r="F210" s="39"/>
      <c r="G210" s="100">
        <f t="shared" si="28"/>
        <v>0</v>
      </c>
      <c r="H210" s="45"/>
      <c r="I210" s="172"/>
    </row>
    <row r="211" spans="1:9" ht="12.75" customHeight="1" x14ac:dyDescent="0.2">
      <c r="A211" s="169"/>
      <c r="B211" s="172"/>
      <c r="C211" s="104" t="s">
        <v>149</v>
      </c>
      <c r="D211" s="43"/>
      <c r="E211" s="44"/>
      <c r="F211" s="39"/>
      <c r="G211" s="100">
        <f t="shared" si="28"/>
        <v>0</v>
      </c>
      <c r="H211" s="45"/>
      <c r="I211" s="172"/>
    </row>
    <row r="212" spans="1:9" ht="12.75" customHeight="1" x14ac:dyDescent="0.2">
      <c r="A212" s="169"/>
      <c r="B212" s="172"/>
      <c r="C212" s="45" t="s">
        <v>150</v>
      </c>
      <c r="D212" s="43"/>
      <c r="E212" s="44"/>
      <c r="F212" s="39"/>
      <c r="G212" s="100">
        <f t="shared" si="28"/>
        <v>0</v>
      </c>
      <c r="H212" s="45"/>
      <c r="I212" s="172"/>
    </row>
    <row r="213" spans="1:9" ht="12.75" customHeight="1" x14ac:dyDescent="0.2">
      <c r="A213" s="170"/>
      <c r="B213" s="173"/>
      <c r="C213" s="45" t="s">
        <v>150</v>
      </c>
      <c r="D213" s="43"/>
      <c r="E213" s="44"/>
      <c r="F213" s="39"/>
      <c r="G213" s="100">
        <f t="shared" si="28"/>
        <v>0</v>
      </c>
      <c r="H213" s="45"/>
      <c r="I213" s="173"/>
    </row>
    <row r="214" spans="1:9" ht="12.75" customHeight="1" x14ac:dyDescent="0.2">
      <c r="A214" s="168" t="s">
        <v>202</v>
      </c>
      <c r="B214" s="171" t="s">
        <v>144</v>
      </c>
      <c r="C214" s="103" t="s">
        <v>145</v>
      </c>
      <c r="D214" s="105"/>
      <c r="E214" s="106"/>
      <c r="F214" s="100"/>
      <c r="G214" s="98">
        <f>SUM(G215:G220)</f>
        <v>0</v>
      </c>
      <c r="H214" s="98">
        <f>ROUND(G214*$D$7,2)</f>
        <v>0</v>
      </c>
      <c r="I214" s="171"/>
    </row>
    <row r="215" spans="1:9" ht="12.75" customHeight="1" x14ac:dyDescent="0.2">
      <c r="A215" s="169"/>
      <c r="B215" s="172"/>
      <c r="C215" s="104" t="s">
        <v>146</v>
      </c>
      <c r="D215" s="43"/>
      <c r="E215" s="44"/>
      <c r="F215" s="39"/>
      <c r="G215" s="100">
        <f t="shared" ref="G215:G220" si="29">ROUND(E215*F215,2)</f>
        <v>0</v>
      </c>
      <c r="H215" s="45"/>
      <c r="I215" s="172"/>
    </row>
    <row r="216" spans="1:9" ht="12.75" customHeight="1" x14ac:dyDescent="0.2">
      <c r="A216" s="169"/>
      <c r="B216" s="172"/>
      <c r="C216" s="104" t="s">
        <v>147</v>
      </c>
      <c r="D216" s="43"/>
      <c r="E216" s="44"/>
      <c r="F216" s="39"/>
      <c r="G216" s="100">
        <f t="shared" si="29"/>
        <v>0</v>
      </c>
      <c r="H216" s="45"/>
      <c r="I216" s="172"/>
    </row>
    <row r="217" spans="1:9" ht="12.75" customHeight="1" x14ac:dyDescent="0.2">
      <c r="A217" s="169"/>
      <c r="B217" s="172"/>
      <c r="C217" s="104" t="s">
        <v>148</v>
      </c>
      <c r="D217" s="43"/>
      <c r="E217" s="44"/>
      <c r="F217" s="39"/>
      <c r="G217" s="100">
        <f t="shared" si="29"/>
        <v>0</v>
      </c>
      <c r="H217" s="45"/>
      <c r="I217" s="172"/>
    </row>
    <row r="218" spans="1:9" ht="12.75" customHeight="1" x14ac:dyDescent="0.2">
      <c r="A218" s="169"/>
      <c r="B218" s="172"/>
      <c r="C218" s="104" t="s">
        <v>149</v>
      </c>
      <c r="D218" s="43"/>
      <c r="E218" s="44"/>
      <c r="F218" s="39"/>
      <c r="G218" s="100">
        <f t="shared" si="29"/>
        <v>0</v>
      </c>
      <c r="H218" s="45"/>
      <c r="I218" s="172"/>
    </row>
    <row r="219" spans="1:9" ht="12.75" customHeight="1" x14ac:dyDescent="0.2">
      <c r="A219" s="169"/>
      <c r="B219" s="172"/>
      <c r="C219" s="45" t="s">
        <v>150</v>
      </c>
      <c r="D219" s="43"/>
      <c r="E219" s="44"/>
      <c r="F219" s="39"/>
      <c r="G219" s="100">
        <f t="shared" si="29"/>
        <v>0</v>
      </c>
      <c r="H219" s="45"/>
      <c r="I219" s="172"/>
    </row>
    <row r="220" spans="1:9" ht="12.75" customHeight="1" x14ac:dyDescent="0.2">
      <c r="A220" s="170"/>
      <c r="B220" s="173"/>
      <c r="C220" s="45" t="s">
        <v>150</v>
      </c>
      <c r="D220" s="43"/>
      <c r="E220" s="44"/>
      <c r="F220" s="39"/>
      <c r="G220" s="100">
        <f t="shared" si="29"/>
        <v>0</v>
      </c>
      <c r="H220" s="45"/>
      <c r="I220" s="173"/>
    </row>
    <row r="221" spans="1:9" ht="12.75" customHeight="1" x14ac:dyDescent="0.2">
      <c r="A221" s="168" t="s">
        <v>203</v>
      </c>
      <c r="B221" s="171" t="s">
        <v>144</v>
      </c>
      <c r="C221" s="103" t="s">
        <v>145</v>
      </c>
      <c r="D221" s="105"/>
      <c r="E221" s="106"/>
      <c r="F221" s="100"/>
      <c r="G221" s="98">
        <f>SUM(G222:G227)</f>
        <v>0</v>
      </c>
      <c r="H221" s="98">
        <f>ROUND(G221*$D$7,2)</f>
        <v>0</v>
      </c>
      <c r="I221" s="171"/>
    </row>
    <row r="222" spans="1:9" ht="12.75" customHeight="1" x14ac:dyDescent="0.2">
      <c r="A222" s="169"/>
      <c r="B222" s="172"/>
      <c r="C222" s="104" t="s">
        <v>146</v>
      </c>
      <c r="D222" s="43"/>
      <c r="E222" s="44"/>
      <c r="F222" s="39"/>
      <c r="G222" s="100">
        <f t="shared" ref="G222:G227" si="30">ROUND(E222*F222,2)</f>
        <v>0</v>
      </c>
      <c r="H222" s="45"/>
      <c r="I222" s="172"/>
    </row>
    <row r="223" spans="1:9" ht="12.75" customHeight="1" x14ac:dyDescent="0.2">
      <c r="A223" s="169"/>
      <c r="B223" s="172"/>
      <c r="C223" s="104" t="s">
        <v>147</v>
      </c>
      <c r="D223" s="43"/>
      <c r="E223" s="44"/>
      <c r="F223" s="39"/>
      <c r="G223" s="100">
        <f t="shared" si="30"/>
        <v>0</v>
      </c>
      <c r="H223" s="45"/>
      <c r="I223" s="172"/>
    </row>
    <row r="224" spans="1:9" ht="12.75" customHeight="1" x14ac:dyDescent="0.2">
      <c r="A224" s="169"/>
      <c r="B224" s="172"/>
      <c r="C224" s="104" t="s">
        <v>148</v>
      </c>
      <c r="D224" s="43"/>
      <c r="E224" s="44"/>
      <c r="F224" s="39"/>
      <c r="G224" s="100">
        <f t="shared" si="30"/>
        <v>0</v>
      </c>
      <c r="H224" s="45"/>
      <c r="I224" s="172"/>
    </row>
    <row r="225" spans="1:12" ht="12.75" customHeight="1" x14ac:dyDescent="0.2">
      <c r="A225" s="169"/>
      <c r="B225" s="172"/>
      <c r="C225" s="104" t="s">
        <v>149</v>
      </c>
      <c r="D225" s="43"/>
      <c r="E225" s="44"/>
      <c r="F225" s="39"/>
      <c r="G225" s="100">
        <f t="shared" si="30"/>
        <v>0</v>
      </c>
      <c r="H225" s="45"/>
      <c r="I225" s="172"/>
    </row>
    <row r="226" spans="1:12" ht="12.75" customHeight="1" x14ac:dyDescent="0.2">
      <c r="A226" s="169"/>
      <c r="B226" s="172"/>
      <c r="C226" s="45" t="s">
        <v>150</v>
      </c>
      <c r="D226" s="43"/>
      <c r="E226" s="44"/>
      <c r="F226" s="39"/>
      <c r="G226" s="100">
        <f t="shared" si="30"/>
        <v>0</v>
      </c>
      <c r="H226" s="45"/>
      <c r="I226" s="172"/>
    </row>
    <row r="227" spans="1:12" ht="12.75" customHeight="1" x14ac:dyDescent="0.2">
      <c r="A227" s="170"/>
      <c r="B227" s="173"/>
      <c r="C227" s="45" t="s">
        <v>150</v>
      </c>
      <c r="D227" s="43"/>
      <c r="E227" s="44"/>
      <c r="F227" s="39"/>
      <c r="G227" s="100">
        <f t="shared" si="30"/>
        <v>0</v>
      </c>
      <c r="H227" s="45"/>
      <c r="I227" s="173"/>
    </row>
    <row r="228" spans="1:12" ht="12.75" customHeight="1" x14ac:dyDescent="0.2">
      <c r="A228" s="168" t="s">
        <v>204</v>
      </c>
      <c r="B228" s="171" t="s">
        <v>144</v>
      </c>
      <c r="C228" s="103" t="s">
        <v>145</v>
      </c>
      <c r="D228" s="105"/>
      <c r="E228" s="106"/>
      <c r="F228" s="100"/>
      <c r="G228" s="98">
        <f>SUM(G229:G234)</f>
        <v>0</v>
      </c>
      <c r="H228" s="98">
        <f>ROUND(G228*$D$7,2)</f>
        <v>0</v>
      </c>
      <c r="I228" s="171"/>
    </row>
    <row r="229" spans="1:12" ht="12.75" customHeight="1" x14ac:dyDescent="0.2">
      <c r="A229" s="169"/>
      <c r="B229" s="172"/>
      <c r="C229" s="104" t="s">
        <v>146</v>
      </c>
      <c r="D229" s="43"/>
      <c r="E229" s="44"/>
      <c r="F229" s="39"/>
      <c r="G229" s="100">
        <f t="shared" ref="G229:G234" si="31">ROUND(E229*F229,2)</f>
        <v>0</v>
      </c>
      <c r="H229" s="45"/>
      <c r="I229" s="172"/>
    </row>
    <row r="230" spans="1:12" ht="12.75" customHeight="1" x14ac:dyDescent="0.2">
      <c r="A230" s="169"/>
      <c r="B230" s="172"/>
      <c r="C230" s="104" t="s">
        <v>147</v>
      </c>
      <c r="D230" s="43"/>
      <c r="E230" s="44"/>
      <c r="F230" s="39"/>
      <c r="G230" s="100">
        <f t="shared" si="31"/>
        <v>0</v>
      </c>
      <c r="H230" s="45"/>
      <c r="I230" s="172"/>
    </row>
    <row r="231" spans="1:12" ht="12.75" customHeight="1" x14ac:dyDescent="0.2">
      <c r="A231" s="169"/>
      <c r="B231" s="172"/>
      <c r="C231" s="104" t="s">
        <v>148</v>
      </c>
      <c r="D231" s="43"/>
      <c r="E231" s="44"/>
      <c r="F231" s="39"/>
      <c r="G231" s="100">
        <f t="shared" si="31"/>
        <v>0</v>
      </c>
      <c r="H231" s="45"/>
      <c r="I231" s="172"/>
    </row>
    <row r="232" spans="1:12" x14ac:dyDescent="0.2">
      <c r="A232" s="169"/>
      <c r="B232" s="172"/>
      <c r="C232" s="104" t="s">
        <v>149</v>
      </c>
      <c r="D232" s="43"/>
      <c r="E232" s="44"/>
      <c r="F232" s="39"/>
      <c r="G232" s="100">
        <f t="shared" si="31"/>
        <v>0</v>
      </c>
      <c r="H232" s="45"/>
      <c r="I232" s="172"/>
    </row>
    <row r="233" spans="1:12" x14ac:dyDescent="0.2">
      <c r="A233" s="169"/>
      <c r="B233" s="172"/>
      <c r="C233" s="45" t="s">
        <v>150</v>
      </c>
      <c r="D233" s="43"/>
      <c r="E233" s="44"/>
      <c r="F233" s="39"/>
      <c r="G233" s="100">
        <f t="shared" si="31"/>
        <v>0</v>
      </c>
      <c r="H233" s="45"/>
      <c r="I233" s="172"/>
    </row>
    <row r="234" spans="1:12" x14ac:dyDescent="0.2">
      <c r="A234" s="170"/>
      <c r="B234" s="173"/>
      <c r="C234" s="45" t="s">
        <v>150</v>
      </c>
      <c r="D234" s="43"/>
      <c r="E234" s="44"/>
      <c r="F234" s="39"/>
      <c r="G234" s="100">
        <f t="shared" si="31"/>
        <v>0</v>
      </c>
      <c r="H234" s="45"/>
      <c r="I234" s="173"/>
    </row>
    <row r="235" spans="1:12" ht="26.25" customHeight="1" x14ac:dyDescent="0.2">
      <c r="A235" s="34" t="s">
        <v>99</v>
      </c>
      <c r="B235" s="137" t="s">
        <v>81</v>
      </c>
      <c r="C235" s="137"/>
      <c r="D235" s="137"/>
      <c r="E235" s="137"/>
      <c r="F235" s="137"/>
      <c r="G235" s="97">
        <f>SUM(G236:G252)</f>
        <v>0</v>
      </c>
      <c r="H235" s="97">
        <f>SUM(H236:H252)</f>
        <v>0</v>
      </c>
      <c r="I235" s="41"/>
      <c r="J235" s="28"/>
      <c r="K235" s="37" t="s">
        <v>143</v>
      </c>
      <c r="L235" s="37" t="s">
        <v>138</v>
      </c>
    </row>
    <row r="236" spans="1:12" x14ac:dyDescent="0.2">
      <c r="A236" s="29" t="s">
        <v>100</v>
      </c>
      <c r="B236" s="135" t="s">
        <v>72</v>
      </c>
      <c r="C236" s="135"/>
      <c r="D236" s="102" t="s">
        <v>120</v>
      </c>
      <c r="E236" s="46"/>
      <c r="F236" s="96">
        <f>K236*L236</f>
        <v>0</v>
      </c>
      <c r="G236" s="96">
        <f t="shared" si="0"/>
        <v>0</v>
      </c>
      <c r="H236" s="96">
        <f>ROUND(G236*$D$7,2)</f>
        <v>0</v>
      </c>
      <c r="I236" s="33"/>
      <c r="J236" s="28"/>
      <c r="K236" s="39"/>
      <c r="L236" s="39"/>
    </row>
    <row r="237" spans="1:12" x14ac:dyDescent="0.2">
      <c r="A237" s="29" t="s">
        <v>101</v>
      </c>
      <c r="B237" s="135" t="s">
        <v>72</v>
      </c>
      <c r="C237" s="135"/>
      <c r="D237" s="102" t="s">
        <v>120</v>
      </c>
      <c r="E237" s="46"/>
      <c r="F237" s="96">
        <f t="shared" ref="F237:F252" si="32">K237*L237</f>
        <v>0</v>
      </c>
      <c r="G237" s="96">
        <f t="shared" si="0"/>
        <v>0</v>
      </c>
      <c r="H237" s="96">
        <f t="shared" ref="H237:H252" si="33">ROUND(G237*$D$7,2)</f>
        <v>0</v>
      </c>
      <c r="I237" s="33"/>
      <c r="J237" s="28"/>
      <c r="K237" s="39"/>
      <c r="L237" s="39"/>
    </row>
    <row r="238" spans="1:12" x14ac:dyDescent="0.2">
      <c r="A238" s="29" t="s">
        <v>102</v>
      </c>
      <c r="B238" s="135" t="s">
        <v>72</v>
      </c>
      <c r="C238" s="135"/>
      <c r="D238" s="102" t="s">
        <v>120</v>
      </c>
      <c r="E238" s="46"/>
      <c r="F238" s="96">
        <f t="shared" si="32"/>
        <v>0</v>
      </c>
      <c r="G238" s="96">
        <f t="shared" si="0"/>
        <v>0</v>
      </c>
      <c r="H238" s="96">
        <f t="shared" si="33"/>
        <v>0</v>
      </c>
      <c r="I238" s="33"/>
      <c r="J238" s="28"/>
      <c r="K238" s="39"/>
      <c r="L238" s="39"/>
    </row>
    <row r="239" spans="1:12" x14ac:dyDescent="0.2">
      <c r="A239" s="29" t="s">
        <v>103</v>
      </c>
      <c r="B239" s="135" t="s">
        <v>72</v>
      </c>
      <c r="C239" s="135"/>
      <c r="D239" s="102" t="s">
        <v>120</v>
      </c>
      <c r="E239" s="46"/>
      <c r="F239" s="96">
        <f t="shared" si="32"/>
        <v>0</v>
      </c>
      <c r="G239" s="96">
        <f t="shared" si="0"/>
        <v>0</v>
      </c>
      <c r="H239" s="96">
        <f t="shared" si="33"/>
        <v>0</v>
      </c>
      <c r="I239" s="33"/>
      <c r="J239" s="28"/>
      <c r="K239" s="39"/>
      <c r="L239" s="39"/>
    </row>
    <row r="240" spans="1:12" x14ac:dyDescent="0.2">
      <c r="A240" s="29" t="s">
        <v>104</v>
      </c>
      <c r="B240" s="135" t="s">
        <v>72</v>
      </c>
      <c r="C240" s="135"/>
      <c r="D240" s="102" t="s">
        <v>120</v>
      </c>
      <c r="E240" s="46"/>
      <c r="F240" s="96">
        <f t="shared" si="32"/>
        <v>0</v>
      </c>
      <c r="G240" s="96">
        <f t="shared" si="0"/>
        <v>0</v>
      </c>
      <c r="H240" s="96">
        <f t="shared" si="33"/>
        <v>0</v>
      </c>
      <c r="I240" s="33"/>
      <c r="J240" s="28"/>
      <c r="K240" s="39"/>
      <c r="L240" s="39"/>
    </row>
    <row r="241" spans="1:12" x14ac:dyDescent="0.2">
      <c r="A241" s="29" t="s">
        <v>251</v>
      </c>
      <c r="B241" s="135" t="s">
        <v>72</v>
      </c>
      <c r="C241" s="135"/>
      <c r="D241" s="102" t="s">
        <v>120</v>
      </c>
      <c r="E241" s="46"/>
      <c r="F241" s="96">
        <f t="shared" si="32"/>
        <v>0</v>
      </c>
      <c r="G241" s="96">
        <f t="shared" si="0"/>
        <v>0</v>
      </c>
      <c r="H241" s="96">
        <f t="shared" si="33"/>
        <v>0</v>
      </c>
      <c r="I241" s="33"/>
      <c r="J241" s="28"/>
      <c r="K241" s="39"/>
      <c r="L241" s="39"/>
    </row>
    <row r="242" spans="1:12" x14ac:dyDescent="0.2">
      <c r="A242" s="29" t="s">
        <v>252</v>
      </c>
      <c r="B242" s="135" t="s">
        <v>72</v>
      </c>
      <c r="C242" s="135"/>
      <c r="D242" s="102" t="s">
        <v>120</v>
      </c>
      <c r="E242" s="46"/>
      <c r="F242" s="96">
        <f t="shared" si="32"/>
        <v>0</v>
      </c>
      <c r="G242" s="96">
        <f t="shared" si="0"/>
        <v>0</v>
      </c>
      <c r="H242" s="96">
        <f t="shared" si="33"/>
        <v>0</v>
      </c>
      <c r="I242" s="33"/>
      <c r="J242" s="28"/>
      <c r="K242" s="39"/>
      <c r="L242" s="39"/>
    </row>
    <row r="243" spans="1:12" x14ac:dyDescent="0.2">
      <c r="A243" s="29" t="s">
        <v>253</v>
      </c>
      <c r="B243" s="135" t="s">
        <v>72</v>
      </c>
      <c r="C243" s="135"/>
      <c r="D243" s="102" t="s">
        <v>120</v>
      </c>
      <c r="E243" s="46"/>
      <c r="F243" s="96">
        <f t="shared" si="32"/>
        <v>0</v>
      </c>
      <c r="G243" s="96">
        <f t="shared" si="0"/>
        <v>0</v>
      </c>
      <c r="H243" s="96">
        <f t="shared" si="33"/>
        <v>0</v>
      </c>
      <c r="I243" s="33"/>
      <c r="J243" s="28"/>
      <c r="K243" s="39"/>
      <c r="L243" s="39"/>
    </row>
    <row r="244" spans="1:12" x14ac:dyDescent="0.2">
      <c r="A244" s="29" t="s">
        <v>254</v>
      </c>
      <c r="B244" s="135" t="s">
        <v>72</v>
      </c>
      <c r="C244" s="135"/>
      <c r="D244" s="102" t="s">
        <v>120</v>
      </c>
      <c r="E244" s="46"/>
      <c r="F244" s="96">
        <f t="shared" si="32"/>
        <v>0</v>
      </c>
      <c r="G244" s="96">
        <f t="shared" si="0"/>
        <v>0</v>
      </c>
      <c r="H244" s="96">
        <f t="shared" si="33"/>
        <v>0</v>
      </c>
      <c r="I244" s="33"/>
      <c r="J244" s="28"/>
      <c r="K244" s="39"/>
      <c r="L244" s="39"/>
    </row>
    <row r="245" spans="1:12" x14ac:dyDescent="0.2">
      <c r="A245" s="29" t="s">
        <v>255</v>
      </c>
      <c r="B245" s="135" t="s">
        <v>72</v>
      </c>
      <c r="C245" s="135"/>
      <c r="D245" s="102" t="s">
        <v>120</v>
      </c>
      <c r="E245" s="46"/>
      <c r="F245" s="96">
        <f t="shared" si="32"/>
        <v>0</v>
      </c>
      <c r="G245" s="96">
        <f t="shared" si="0"/>
        <v>0</v>
      </c>
      <c r="H245" s="96">
        <f t="shared" si="33"/>
        <v>0</v>
      </c>
      <c r="I245" s="33"/>
      <c r="J245" s="28"/>
      <c r="K245" s="39"/>
      <c r="L245" s="39"/>
    </row>
    <row r="246" spans="1:12" x14ac:dyDescent="0.2">
      <c r="A246" s="29" t="s">
        <v>256</v>
      </c>
      <c r="B246" s="135" t="s">
        <v>72</v>
      </c>
      <c r="C246" s="135"/>
      <c r="D246" s="102" t="s">
        <v>120</v>
      </c>
      <c r="E246" s="46"/>
      <c r="F246" s="96">
        <f t="shared" si="32"/>
        <v>0</v>
      </c>
      <c r="G246" s="96">
        <f t="shared" si="0"/>
        <v>0</v>
      </c>
      <c r="H246" s="96">
        <f t="shared" si="33"/>
        <v>0</v>
      </c>
      <c r="I246" s="33"/>
      <c r="J246" s="28"/>
      <c r="K246" s="39"/>
      <c r="L246" s="39"/>
    </row>
    <row r="247" spans="1:12" x14ac:dyDescent="0.2">
      <c r="A247" s="29" t="s">
        <v>257</v>
      </c>
      <c r="B247" s="135" t="s">
        <v>72</v>
      </c>
      <c r="C247" s="135"/>
      <c r="D247" s="102" t="s">
        <v>120</v>
      </c>
      <c r="E247" s="46"/>
      <c r="F247" s="96">
        <f t="shared" si="32"/>
        <v>0</v>
      </c>
      <c r="G247" s="96">
        <f t="shared" si="0"/>
        <v>0</v>
      </c>
      <c r="H247" s="96">
        <f t="shared" si="33"/>
        <v>0</v>
      </c>
      <c r="I247" s="33"/>
      <c r="J247" s="28"/>
      <c r="K247" s="39"/>
      <c r="L247" s="39"/>
    </row>
    <row r="248" spans="1:12" x14ac:dyDescent="0.2">
      <c r="A248" s="29" t="s">
        <v>258</v>
      </c>
      <c r="B248" s="135" t="s">
        <v>72</v>
      </c>
      <c r="C248" s="135"/>
      <c r="D248" s="102" t="s">
        <v>120</v>
      </c>
      <c r="E248" s="46"/>
      <c r="F248" s="96">
        <f t="shared" si="32"/>
        <v>0</v>
      </c>
      <c r="G248" s="96">
        <f t="shared" si="0"/>
        <v>0</v>
      </c>
      <c r="H248" s="96">
        <f t="shared" si="33"/>
        <v>0</v>
      </c>
      <c r="I248" s="33"/>
      <c r="J248" s="28"/>
      <c r="K248" s="39"/>
      <c r="L248" s="39"/>
    </row>
    <row r="249" spans="1:12" x14ac:dyDescent="0.2">
      <c r="A249" s="29" t="s">
        <v>259</v>
      </c>
      <c r="B249" s="135" t="s">
        <v>72</v>
      </c>
      <c r="C249" s="135"/>
      <c r="D249" s="102" t="s">
        <v>120</v>
      </c>
      <c r="E249" s="46"/>
      <c r="F249" s="96">
        <f t="shared" si="32"/>
        <v>0</v>
      </c>
      <c r="G249" s="96">
        <f t="shared" si="0"/>
        <v>0</v>
      </c>
      <c r="H249" s="96">
        <f t="shared" si="33"/>
        <v>0</v>
      </c>
      <c r="I249" s="33"/>
      <c r="J249" s="28"/>
      <c r="K249" s="39"/>
      <c r="L249" s="39"/>
    </row>
    <row r="250" spans="1:12" x14ac:dyDescent="0.2">
      <c r="A250" s="29" t="s">
        <v>260</v>
      </c>
      <c r="B250" s="135" t="s">
        <v>72</v>
      </c>
      <c r="C250" s="135"/>
      <c r="D250" s="102" t="s">
        <v>120</v>
      </c>
      <c r="E250" s="46"/>
      <c r="F250" s="96">
        <f t="shared" si="32"/>
        <v>0</v>
      </c>
      <c r="G250" s="96">
        <f t="shared" si="0"/>
        <v>0</v>
      </c>
      <c r="H250" s="96">
        <f t="shared" si="33"/>
        <v>0</v>
      </c>
      <c r="I250" s="33"/>
      <c r="J250" s="28"/>
      <c r="K250" s="39"/>
      <c r="L250" s="39"/>
    </row>
    <row r="251" spans="1:12" x14ac:dyDescent="0.2">
      <c r="A251" s="29" t="s">
        <v>261</v>
      </c>
      <c r="B251" s="135" t="s">
        <v>72</v>
      </c>
      <c r="C251" s="135"/>
      <c r="D251" s="102" t="s">
        <v>120</v>
      </c>
      <c r="E251" s="46"/>
      <c r="F251" s="96">
        <f t="shared" si="32"/>
        <v>0</v>
      </c>
      <c r="G251" s="96">
        <f t="shared" si="0"/>
        <v>0</v>
      </c>
      <c r="H251" s="96">
        <f t="shared" si="33"/>
        <v>0</v>
      </c>
      <c r="I251" s="33"/>
      <c r="J251" s="28"/>
      <c r="K251" s="39"/>
      <c r="L251" s="39"/>
    </row>
    <row r="252" spans="1:12" x14ac:dyDescent="0.2">
      <c r="A252" s="29" t="s">
        <v>262</v>
      </c>
      <c r="B252" s="135" t="s">
        <v>72</v>
      </c>
      <c r="C252" s="135"/>
      <c r="D252" s="102" t="s">
        <v>120</v>
      </c>
      <c r="E252" s="46"/>
      <c r="F252" s="96">
        <f t="shared" si="32"/>
        <v>0</v>
      </c>
      <c r="G252" s="96">
        <f t="shared" si="0"/>
        <v>0</v>
      </c>
      <c r="H252" s="96">
        <f t="shared" si="33"/>
        <v>0</v>
      </c>
      <c r="I252" s="33"/>
      <c r="J252" s="28"/>
      <c r="K252" s="39"/>
      <c r="L252" s="39"/>
    </row>
    <row r="253" spans="1:12" ht="26.25" customHeight="1" x14ac:dyDescent="0.2">
      <c r="A253" s="34" t="s">
        <v>248</v>
      </c>
      <c r="B253" s="137" t="s">
        <v>105</v>
      </c>
      <c r="C253" s="137"/>
      <c r="D253" s="137"/>
      <c r="E253" s="137"/>
      <c r="F253" s="137"/>
      <c r="G253" s="97">
        <f>SUM(G254:G258)</f>
        <v>0</v>
      </c>
      <c r="H253" s="97">
        <f>SUM(H254:H258)</f>
        <v>0</v>
      </c>
      <c r="I253" s="41"/>
      <c r="J253" s="28"/>
      <c r="K253" s="37" t="s">
        <v>143</v>
      </c>
      <c r="L253" s="37" t="s">
        <v>138</v>
      </c>
    </row>
    <row r="254" spans="1:12" x14ac:dyDescent="0.2">
      <c r="A254" s="29" t="s">
        <v>263</v>
      </c>
      <c r="B254" s="135" t="s">
        <v>106</v>
      </c>
      <c r="C254" s="135"/>
      <c r="D254" s="102" t="s">
        <v>120</v>
      </c>
      <c r="E254" s="46"/>
      <c r="F254" s="96">
        <f>K254*L254</f>
        <v>0</v>
      </c>
      <c r="G254" s="96">
        <f t="shared" ref="G254:G258" si="34">ROUND(E254*F254,2)</f>
        <v>0</v>
      </c>
      <c r="H254" s="96">
        <f t="shared" ref="H254:H258" si="35">ROUND(G254*$D$7,2)</f>
        <v>0</v>
      </c>
      <c r="I254" s="33"/>
      <c r="J254" s="28"/>
      <c r="K254" s="39"/>
      <c r="L254" s="39"/>
    </row>
    <row r="255" spans="1:12" x14ac:dyDescent="0.2">
      <c r="A255" s="29" t="s">
        <v>264</v>
      </c>
      <c r="B255" s="135" t="s">
        <v>106</v>
      </c>
      <c r="C255" s="135"/>
      <c r="D255" s="102" t="s">
        <v>120</v>
      </c>
      <c r="E255" s="46"/>
      <c r="F255" s="96">
        <f t="shared" ref="F255:F258" si="36">K255*L255</f>
        <v>0</v>
      </c>
      <c r="G255" s="96">
        <f t="shared" si="34"/>
        <v>0</v>
      </c>
      <c r="H255" s="96">
        <f t="shared" si="35"/>
        <v>0</v>
      </c>
      <c r="I255" s="33"/>
      <c r="J255" s="28"/>
      <c r="K255" s="39"/>
      <c r="L255" s="39"/>
    </row>
    <row r="256" spans="1:12" x14ac:dyDescent="0.2">
      <c r="A256" s="29" t="s">
        <v>265</v>
      </c>
      <c r="B256" s="135" t="s">
        <v>106</v>
      </c>
      <c r="C256" s="135"/>
      <c r="D256" s="102" t="s">
        <v>120</v>
      </c>
      <c r="E256" s="46"/>
      <c r="F256" s="96">
        <f t="shared" si="36"/>
        <v>0</v>
      </c>
      <c r="G256" s="96">
        <f t="shared" si="34"/>
        <v>0</v>
      </c>
      <c r="H256" s="96">
        <f t="shared" si="35"/>
        <v>0</v>
      </c>
      <c r="I256" s="33"/>
      <c r="J256" s="28"/>
      <c r="K256" s="39"/>
      <c r="L256" s="39"/>
    </row>
    <row r="257" spans="1:12" x14ac:dyDescent="0.2">
      <c r="A257" s="29" t="s">
        <v>266</v>
      </c>
      <c r="B257" s="135" t="s">
        <v>106</v>
      </c>
      <c r="C257" s="135"/>
      <c r="D257" s="102" t="s">
        <v>120</v>
      </c>
      <c r="E257" s="46"/>
      <c r="F257" s="96">
        <f t="shared" si="36"/>
        <v>0</v>
      </c>
      <c r="G257" s="96">
        <f t="shared" si="34"/>
        <v>0</v>
      </c>
      <c r="H257" s="96">
        <f t="shared" si="35"/>
        <v>0</v>
      </c>
      <c r="I257" s="33"/>
      <c r="J257" s="28"/>
      <c r="K257" s="39"/>
      <c r="L257" s="39"/>
    </row>
    <row r="258" spans="1:12" x14ac:dyDescent="0.2">
      <c r="A258" s="29" t="s">
        <v>267</v>
      </c>
      <c r="B258" s="135" t="s">
        <v>106</v>
      </c>
      <c r="C258" s="135"/>
      <c r="D258" s="102" t="s">
        <v>120</v>
      </c>
      <c r="E258" s="46"/>
      <c r="F258" s="96">
        <f t="shared" si="36"/>
        <v>0</v>
      </c>
      <c r="G258" s="96">
        <f t="shared" si="34"/>
        <v>0</v>
      </c>
      <c r="H258" s="96">
        <f t="shared" si="35"/>
        <v>0</v>
      </c>
      <c r="I258" s="33"/>
      <c r="J258" s="28"/>
      <c r="K258" s="39"/>
      <c r="L258" s="39"/>
    </row>
    <row r="259" spans="1:12" ht="12.75" customHeight="1" x14ac:dyDescent="0.2">
      <c r="A259" s="136" t="s">
        <v>43</v>
      </c>
      <c r="B259" s="136"/>
      <c r="C259" s="136"/>
      <c r="D259" s="136"/>
      <c r="E259" s="136"/>
      <c r="F259" s="136"/>
      <c r="G259" s="95">
        <f>G10+G21</f>
        <v>0</v>
      </c>
      <c r="H259" s="95">
        <f>H10+H21</f>
        <v>0</v>
      </c>
      <c r="I259" s="27"/>
      <c r="J259" s="28"/>
    </row>
    <row r="260" spans="1:12" x14ac:dyDescent="0.2">
      <c r="G260" s="47"/>
      <c r="H260" s="47"/>
    </row>
  </sheetData>
  <sheetProtection algorithmName="SHA-512" hashValue="l+njiATwXDTryqzxyz0+S5+Cz2AwCeun7O+je9fXuSKK0P0FPmEvmUSgW6q2H68Fk6dirNl6kiCGeRK6g42vQQ==" saltValue="Vu/dx1gae5uiRUeB3LlKQw==" spinCount="100000" sheet="1" formatRows="0"/>
  <mergeCells count="249">
    <mergeCell ref="B256:C256"/>
    <mergeCell ref="B257:C257"/>
    <mergeCell ref="B258:C258"/>
    <mergeCell ref="A259:F259"/>
    <mergeCell ref="B250:C250"/>
    <mergeCell ref="B251:C251"/>
    <mergeCell ref="B252:C252"/>
    <mergeCell ref="B253:F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A228:A234"/>
    <mergeCell ref="B228:B234"/>
    <mergeCell ref="I228:I234"/>
    <mergeCell ref="B235:F235"/>
    <mergeCell ref="B236:C236"/>
    <mergeCell ref="B237:C237"/>
    <mergeCell ref="A214:A220"/>
    <mergeCell ref="B214:B220"/>
    <mergeCell ref="I214:I220"/>
    <mergeCell ref="A221:A227"/>
    <mergeCell ref="B221:B227"/>
    <mergeCell ref="I221:I227"/>
    <mergeCell ref="A200:A206"/>
    <mergeCell ref="B200:B206"/>
    <mergeCell ref="I200:I206"/>
    <mergeCell ref="A207:A213"/>
    <mergeCell ref="B207:B213"/>
    <mergeCell ref="I207:I213"/>
    <mergeCell ref="A186:A192"/>
    <mergeCell ref="B186:B192"/>
    <mergeCell ref="I186:I192"/>
    <mergeCell ref="A193:A199"/>
    <mergeCell ref="B193:B199"/>
    <mergeCell ref="I193:I199"/>
    <mergeCell ref="A172:A178"/>
    <mergeCell ref="B172:B178"/>
    <mergeCell ref="I172:I178"/>
    <mergeCell ref="A179:A185"/>
    <mergeCell ref="B179:B185"/>
    <mergeCell ref="I179:I185"/>
    <mergeCell ref="H159:H163"/>
    <mergeCell ref="I159:I163"/>
    <mergeCell ref="B164:F164"/>
    <mergeCell ref="A165:A171"/>
    <mergeCell ref="B165:B171"/>
    <mergeCell ref="I165:I171"/>
    <mergeCell ref="A159:A163"/>
    <mergeCell ref="B159:B163"/>
    <mergeCell ref="D159:D163"/>
    <mergeCell ref="E159:E163"/>
    <mergeCell ref="F159:F163"/>
    <mergeCell ref="G159:G163"/>
    <mergeCell ref="H149:H153"/>
    <mergeCell ref="I149:I153"/>
    <mergeCell ref="A154:A158"/>
    <mergeCell ref="B154:B158"/>
    <mergeCell ref="D154:D158"/>
    <mergeCell ref="E154:E158"/>
    <mergeCell ref="F154:F158"/>
    <mergeCell ref="G154:G158"/>
    <mergeCell ref="H154:H158"/>
    <mergeCell ref="I154:I158"/>
    <mergeCell ref="A149:A153"/>
    <mergeCell ref="B149:B153"/>
    <mergeCell ref="D149:D153"/>
    <mergeCell ref="E149:E153"/>
    <mergeCell ref="F149:F153"/>
    <mergeCell ref="G149:G153"/>
    <mergeCell ref="H139:H143"/>
    <mergeCell ref="I139:I143"/>
    <mergeCell ref="A144:A148"/>
    <mergeCell ref="B144:B148"/>
    <mergeCell ref="D144:D148"/>
    <mergeCell ref="E144:E148"/>
    <mergeCell ref="F144:F148"/>
    <mergeCell ref="G144:G148"/>
    <mergeCell ref="H144:H148"/>
    <mergeCell ref="I144:I148"/>
    <mergeCell ref="A139:A143"/>
    <mergeCell ref="B139:B143"/>
    <mergeCell ref="D139:D143"/>
    <mergeCell ref="E139:E143"/>
    <mergeCell ref="F139:F143"/>
    <mergeCell ref="G139:G143"/>
    <mergeCell ref="A134:A138"/>
    <mergeCell ref="B134:B138"/>
    <mergeCell ref="D134:D138"/>
    <mergeCell ref="E134:E138"/>
    <mergeCell ref="F134:F138"/>
    <mergeCell ref="G134:G138"/>
    <mergeCell ref="H134:H138"/>
    <mergeCell ref="I134:I138"/>
    <mergeCell ref="A129:A133"/>
    <mergeCell ref="B129:B133"/>
    <mergeCell ref="D129:D133"/>
    <mergeCell ref="E129:E133"/>
    <mergeCell ref="F129:F133"/>
    <mergeCell ref="G129:G133"/>
    <mergeCell ref="A124:A128"/>
    <mergeCell ref="B124:B128"/>
    <mergeCell ref="D124:D128"/>
    <mergeCell ref="E124:E128"/>
    <mergeCell ref="F124:F128"/>
    <mergeCell ref="G124:G128"/>
    <mergeCell ref="H124:H128"/>
    <mergeCell ref="I124:I128"/>
    <mergeCell ref="H129:H133"/>
    <mergeCell ref="I129:I133"/>
    <mergeCell ref="G114:G118"/>
    <mergeCell ref="H114:H118"/>
    <mergeCell ref="I114:I118"/>
    <mergeCell ref="A119:A123"/>
    <mergeCell ref="B119:B123"/>
    <mergeCell ref="D119:D123"/>
    <mergeCell ref="E119:E123"/>
    <mergeCell ref="F119:F123"/>
    <mergeCell ref="G119:G123"/>
    <mergeCell ref="H119:H123"/>
    <mergeCell ref="I119:I123"/>
    <mergeCell ref="B110:C110"/>
    <mergeCell ref="B111:C111"/>
    <mergeCell ref="B112:C112"/>
    <mergeCell ref="B113:F113"/>
    <mergeCell ref="A114:A118"/>
    <mergeCell ref="B114:B118"/>
    <mergeCell ref="D114:D118"/>
    <mergeCell ref="E114:E118"/>
    <mergeCell ref="F114:F118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F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F55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</mergeCells>
  <conditionalFormatting sqref="L10:L20">
    <cfRule type="duplicateValues" dxfId="5" priority="1"/>
  </conditionalFormatting>
  <dataValidations count="9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14:I163"/>
    <dataValidation type="list" allowBlank="1" showInputMessage="1" showErrorMessage="1" sqref="D1:I1">
      <formula1>"Moksliniai tyrimai, Eksperimentinė plėtra"</formula1>
    </dataValidation>
    <dataValidation allowBlank="1" showErrorMessage="1" sqref="F114:F163"/>
    <dataValidation allowBlank="1" showInputMessage="1" showErrorMessage="1" prompt="Įveskite vienos pareigybės darbuotojų fizinio rodiklio pasiekimui skiriamą darbo laiką valandomis." sqref="E114:E163"/>
    <dataValidation type="list" allowBlank="1" showInputMessage="1" showErrorMessage="1" prompt="Pasirinkite finansavimo intensyvumą vadovaudamiesi Aprašo 52 punktu." sqref="D7">
      <formula1>"0%,25%,35%,40%,45%,50%,60%,65%,70%,75%,80%"</formula1>
    </dataValidation>
    <dataValidation type="list" allowBlank="1" showInputMessage="1" showErrorMessage="1" sqref="J1">
      <formula1>"Taikomieji (pramoniniai) moksliniai tyrimai, Eksperimentinė plėtra (bandomoji taikomoji veikla)"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18" max="17" man="1"/>
    <brk id="163" max="17" man="1"/>
    <brk id="206" max="17" man="1"/>
  </rowBreaks>
  <colBreaks count="1" manualBreakCount="1">
    <brk id="9" max="209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48">
    <tabColor rgb="FF92D050"/>
    <pageSetUpPr fitToPage="1"/>
  </sheetPr>
  <dimension ref="A1:S260"/>
  <sheetViews>
    <sheetView zoomScale="85" zoomScaleNormal="85" zoomScaleSheetLayoutView="100" workbookViewId="0">
      <pane ySplit="9" topLeftCell="A10" activePane="bottomLeft" state="frozen"/>
      <selection activeCell="B26" sqref="B26"/>
      <selection pane="bottomLeft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91"/>
      <c r="B1" s="91"/>
      <c r="C1" s="91" t="s">
        <v>88</v>
      </c>
      <c r="D1" s="143"/>
      <c r="E1" s="143"/>
      <c r="F1" s="143"/>
      <c r="G1" s="143"/>
      <c r="H1" s="143"/>
      <c r="I1" s="143"/>
      <c r="J1" s="21"/>
    </row>
    <row r="2" spans="1:10" ht="13.5" customHeight="1" x14ac:dyDescent="0.2">
      <c r="A2" s="91"/>
      <c r="B2" s="91"/>
      <c r="C2" s="91" t="s">
        <v>85</v>
      </c>
      <c r="D2" s="92"/>
      <c r="E2" s="21"/>
      <c r="F2" s="21"/>
      <c r="G2" s="21"/>
      <c r="H2" s="21"/>
      <c r="I2" s="21"/>
      <c r="J2" s="21"/>
    </row>
    <row r="3" spans="1:10" x14ac:dyDescent="0.2">
      <c r="A3" s="142" t="s">
        <v>73</v>
      </c>
      <c r="B3" s="142"/>
      <c r="C3" s="142"/>
      <c r="D3" s="143"/>
      <c r="E3" s="143"/>
      <c r="F3" s="143"/>
      <c r="G3" s="143"/>
      <c r="H3" s="143"/>
      <c r="I3" s="144"/>
      <c r="J3" s="21"/>
    </row>
    <row r="4" spans="1:10" ht="12.75" customHeight="1" x14ac:dyDescent="0.2">
      <c r="A4" s="91"/>
      <c r="B4" s="91"/>
      <c r="C4" s="91" t="s">
        <v>139</v>
      </c>
      <c r="D4" s="148"/>
      <c r="E4" s="148"/>
      <c r="F4" s="149" t="s">
        <v>140</v>
      </c>
      <c r="G4" s="149"/>
      <c r="H4" s="94"/>
      <c r="I4" s="21"/>
      <c r="J4" s="21"/>
    </row>
    <row r="5" spans="1:10" x14ac:dyDescent="0.2">
      <c r="A5" s="142" t="s">
        <v>137</v>
      </c>
      <c r="B5" s="142"/>
      <c r="C5" s="142"/>
      <c r="D5" s="147"/>
      <c r="E5" s="147"/>
      <c r="F5" s="147"/>
      <c r="G5" s="147"/>
      <c r="H5" s="147"/>
      <c r="I5" s="143"/>
      <c r="J5" s="21"/>
    </row>
    <row r="6" spans="1:10" x14ac:dyDescent="0.2">
      <c r="A6" s="91"/>
      <c r="B6" s="91"/>
      <c r="C6" s="91" t="s">
        <v>211</v>
      </c>
      <c r="D6" s="147"/>
      <c r="E6" s="147"/>
      <c r="F6" s="147"/>
      <c r="G6" s="147"/>
      <c r="H6" s="147"/>
      <c r="I6" s="147"/>
      <c r="J6" s="21"/>
    </row>
    <row r="7" spans="1:10" x14ac:dyDescent="0.2">
      <c r="A7" s="91"/>
      <c r="B7" s="91"/>
      <c r="C7" s="91" t="s">
        <v>89</v>
      </c>
      <c r="D7" s="59"/>
      <c r="E7" s="21"/>
      <c r="F7" s="21"/>
      <c r="G7" s="24" t="s">
        <v>158</v>
      </c>
      <c r="H7" s="23" t="s">
        <v>268</v>
      </c>
      <c r="I7" s="21"/>
      <c r="J7" s="21"/>
    </row>
    <row r="8" spans="1:10" ht="6" customHeight="1" x14ac:dyDescent="0.2"/>
    <row r="9" spans="1:10" ht="38.25" x14ac:dyDescent="0.2">
      <c r="A9" s="93" t="s">
        <v>4</v>
      </c>
      <c r="B9" s="145" t="s">
        <v>175</v>
      </c>
      <c r="C9" s="145"/>
      <c r="D9" s="93" t="s">
        <v>1</v>
      </c>
      <c r="E9" s="93" t="s">
        <v>2</v>
      </c>
      <c r="F9" s="93" t="s">
        <v>3</v>
      </c>
      <c r="G9" s="93" t="s">
        <v>87</v>
      </c>
      <c r="H9" s="93" t="s">
        <v>86</v>
      </c>
      <c r="I9" s="93" t="s">
        <v>11</v>
      </c>
      <c r="J9" s="25"/>
    </row>
    <row r="10" spans="1:10" ht="27.75" customHeight="1" x14ac:dyDescent="0.2">
      <c r="A10" s="26">
        <v>4</v>
      </c>
      <c r="B10" s="146" t="s">
        <v>92</v>
      </c>
      <c r="C10" s="146"/>
      <c r="D10" s="146"/>
      <c r="E10" s="146"/>
      <c r="F10" s="146"/>
      <c r="G10" s="95">
        <f>SUM(G11:G20)</f>
        <v>0</v>
      </c>
      <c r="H10" s="95">
        <f>SUM(H11:H20)</f>
        <v>0</v>
      </c>
      <c r="I10" s="27"/>
      <c r="J10" s="28"/>
    </row>
    <row r="11" spans="1:10" ht="12.75" customHeight="1" x14ac:dyDescent="0.2">
      <c r="A11" s="29" t="s">
        <v>13</v>
      </c>
      <c r="B11" s="135" t="s">
        <v>12</v>
      </c>
      <c r="C11" s="135"/>
      <c r="D11" s="30"/>
      <c r="E11" s="31"/>
      <c r="F11" s="32"/>
      <c r="G11" s="96">
        <f t="shared" ref="G11:G252" si="0">ROUND(E11*F11,2)</f>
        <v>0</v>
      </c>
      <c r="H11" s="96">
        <f t="shared" ref="H11:H112" si="1">ROUND(G11*$D$7,2)</f>
        <v>0</v>
      </c>
      <c r="I11" s="33"/>
      <c r="J11" s="28"/>
    </row>
    <row r="12" spans="1:10" ht="12.75" customHeight="1" x14ac:dyDescent="0.2">
      <c r="A12" s="29" t="s">
        <v>14</v>
      </c>
      <c r="B12" s="135" t="s">
        <v>12</v>
      </c>
      <c r="C12" s="135"/>
      <c r="D12" s="30"/>
      <c r="E12" s="31"/>
      <c r="F12" s="32"/>
      <c r="G12" s="96">
        <f t="shared" si="0"/>
        <v>0</v>
      </c>
      <c r="H12" s="96">
        <f t="shared" si="1"/>
        <v>0</v>
      </c>
      <c r="I12" s="33"/>
      <c r="J12" s="28"/>
    </row>
    <row r="13" spans="1:10" ht="12.75" customHeight="1" x14ac:dyDescent="0.2">
      <c r="A13" s="29" t="s">
        <v>15</v>
      </c>
      <c r="B13" s="135" t="s">
        <v>12</v>
      </c>
      <c r="C13" s="135"/>
      <c r="D13" s="30"/>
      <c r="E13" s="31"/>
      <c r="F13" s="32"/>
      <c r="G13" s="96">
        <f t="shared" si="0"/>
        <v>0</v>
      </c>
      <c r="H13" s="96">
        <f t="shared" si="1"/>
        <v>0</v>
      </c>
      <c r="I13" s="33"/>
      <c r="J13" s="28"/>
    </row>
    <row r="14" spans="1:10" ht="12.75" customHeight="1" x14ac:dyDescent="0.2">
      <c r="A14" s="29" t="s">
        <v>16</v>
      </c>
      <c r="B14" s="135" t="s">
        <v>12</v>
      </c>
      <c r="C14" s="135"/>
      <c r="D14" s="30"/>
      <c r="E14" s="31"/>
      <c r="F14" s="32"/>
      <c r="G14" s="96">
        <f t="shared" si="0"/>
        <v>0</v>
      </c>
      <c r="H14" s="96">
        <f t="shared" si="1"/>
        <v>0</v>
      </c>
      <c r="I14" s="33"/>
      <c r="J14" s="28"/>
    </row>
    <row r="15" spans="1:10" ht="12.75" customHeight="1" x14ac:dyDescent="0.2">
      <c r="A15" s="29" t="s">
        <v>17</v>
      </c>
      <c r="B15" s="135" t="s">
        <v>12</v>
      </c>
      <c r="C15" s="135"/>
      <c r="D15" s="30"/>
      <c r="E15" s="31"/>
      <c r="F15" s="32"/>
      <c r="G15" s="96">
        <f t="shared" si="0"/>
        <v>0</v>
      </c>
      <c r="H15" s="96">
        <f t="shared" si="1"/>
        <v>0</v>
      </c>
      <c r="I15" s="33"/>
      <c r="J15" s="28"/>
    </row>
    <row r="16" spans="1:10" ht="12.75" customHeight="1" x14ac:dyDescent="0.2">
      <c r="A16" s="29" t="s">
        <v>18</v>
      </c>
      <c r="B16" s="135" t="s">
        <v>12</v>
      </c>
      <c r="C16" s="135"/>
      <c r="D16" s="30"/>
      <c r="E16" s="31"/>
      <c r="F16" s="32"/>
      <c r="G16" s="96">
        <f t="shared" si="0"/>
        <v>0</v>
      </c>
      <c r="H16" s="96">
        <f t="shared" si="1"/>
        <v>0</v>
      </c>
      <c r="I16" s="33"/>
      <c r="J16" s="28"/>
    </row>
    <row r="17" spans="1:10" ht="12.75" customHeight="1" x14ac:dyDescent="0.2">
      <c r="A17" s="29" t="s">
        <v>19</v>
      </c>
      <c r="B17" s="135" t="s">
        <v>12</v>
      </c>
      <c r="C17" s="135"/>
      <c r="D17" s="30"/>
      <c r="E17" s="31"/>
      <c r="F17" s="32"/>
      <c r="G17" s="96">
        <f t="shared" si="0"/>
        <v>0</v>
      </c>
      <c r="H17" s="96">
        <f t="shared" si="1"/>
        <v>0</v>
      </c>
      <c r="I17" s="33"/>
      <c r="J17" s="28"/>
    </row>
    <row r="18" spans="1:10" ht="12.75" customHeight="1" x14ac:dyDescent="0.2">
      <c r="A18" s="29" t="s">
        <v>20</v>
      </c>
      <c r="B18" s="135" t="s">
        <v>12</v>
      </c>
      <c r="C18" s="135"/>
      <c r="D18" s="30"/>
      <c r="E18" s="31"/>
      <c r="F18" s="32"/>
      <c r="G18" s="96">
        <f t="shared" si="0"/>
        <v>0</v>
      </c>
      <c r="H18" s="96">
        <f t="shared" si="1"/>
        <v>0</v>
      </c>
      <c r="I18" s="33"/>
      <c r="J18" s="28"/>
    </row>
    <row r="19" spans="1:10" ht="12.75" customHeight="1" x14ac:dyDescent="0.2">
      <c r="A19" s="29" t="s">
        <v>21</v>
      </c>
      <c r="B19" s="135" t="s">
        <v>12</v>
      </c>
      <c r="C19" s="135"/>
      <c r="D19" s="30"/>
      <c r="E19" s="31"/>
      <c r="F19" s="32"/>
      <c r="G19" s="96">
        <f t="shared" si="0"/>
        <v>0</v>
      </c>
      <c r="H19" s="96">
        <f t="shared" si="1"/>
        <v>0</v>
      </c>
      <c r="I19" s="33"/>
      <c r="J19" s="28"/>
    </row>
    <row r="20" spans="1:10" ht="12.75" customHeight="1" x14ac:dyDescent="0.2">
      <c r="A20" s="29" t="s">
        <v>22</v>
      </c>
      <c r="B20" s="135" t="s">
        <v>12</v>
      </c>
      <c r="C20" s="135"/>
      <c r="D20" s="30"/>
      <c r="E20" s="31"/>
      <c r="F20" s="32"/>
      <c r="G20" s="96">
        <f t="shared" si="0"/>
        <v>0</v>
      </c>
      <c r="H20" s="96">
        <f t="shared" si="1"/>
        <v>0</v>
      </c>
      <c r="I20" s="33"/>
      <c r="J20" s="28"/>
    </row>
    <row r="21" spans="1:10" x14ac:dyDescent="0.2">
      <c r="A21" s="26">
        <v>5</v>
      </c>
      <c r="B21" s="146" t="s">
        <v>6</v>
      </c>
      <c r="C21" s="146"/>
      <c r="D21" s="146"/>
      <c r="E21" s="146"/>
      <c r="F21" s="146"/>
      <c r="G21" s="95">
        <f>G22+G33+G44+G55+G83+G113+G164+G235+G253</f>
        <v>0</v>
      </c>
      <c r="H21" s="95">
        <f>H22+H33+H44+H55+H83+H113+H164+H235+H253</f>
        <v>0</v>
      </c>
      <c r="I21" s="27"/>
      <c r="J21" s="28"/>
    </row>
    <row r="22" spans="1:10" x14ac:dyDescent="0.2">
      <c r="A22" s="34" t="s">
        <v>7</v>
      </c>
      <c r="B22" s="138" t="s">
        <v>109</v>
      </c>
      <c r="C22" s="139"/>
      <c r="D22" s="139"/>
      <c r="E22" s="139"/>
      <c r="F22" s="140"/>
      <c r="G22" s="97">
        <f>SUM(G23:G32)</f>
        <v>0</v>
      </c>
      <c r="H22" s="97">
        <f>SUM(H23:H32)</f>
        <v>0</v>
      </c>
      <c r="I22" s="35"/>
      <c r="J22" s="36"/>
    </row>
    <row r="23" spans="1:10" x14ac:dyDescent="0.2">
      <c r="A23" s="29" t="s">
        <v>23</v>
      </c>
      <c r="B23" s="135" t="s">
        <v>54</v>
      </c>
      <c r="C23" s="135"/>
      <c r="D23" s="30"/>
      <c r="E23" s="31"/>
      <c r="F23" s="32"/>
      <c r="G23" s="96">
        <f t="shared" ref="G23:G32" si="2">ROUND(E23*F23,2)</f>
        <v>0</v>
      </c>
      <c r="H23" s="96">
        <f t="shared" si="1"/>
        <v>0</v>
      </c>
      <c r="I23" s="33"/>
      <c r="J23" s="28"/>
    </row>
    <row r="24" spans="1:10" x14ac:dyDescent="0.2">
      <c r="A24" s="29" t="s">
        <v>24</v>
      </c>
      <c r="B24" s="135" t="s">
        <v>54</v>
      </c>
      <c r="C24" s="135"/>
      <c r="D24" s="30"/>
      <c r="E24" s="31"/>
      <c r="F24" s="32"/>
      <c r="G24" s="96">
        <f t="shared" si="2"/>
        <v>0</v>
      </c>
      <c r="H24" s="96">
        <f t="shared" si="1"/>
        <v>0</v>
      </c>
      <c r="I24" s="33"/>
      <c r="J24" s="28"/>
    </row>
    <row r="25" spans="1:10" x14ac:dyDescent="0.2">
      <c r="A25" s="29" t="s">
        <v>25</v>
      </c>
      <c r="B25" s="135" t="s">
        <v>54</v>
      </c>
      <c r="C25" s="135"/>
      <c r="D25" s="30"/>
      <c r="E25" s="31"/>
      <c r="F25" s="32"/>
      <c r="G25" s="96">
        <f t="shared" si="2"/>
        <v>0</v>
      </c>
      <c r="H25" s="96">
        <f t="shared" si="1"/>
        <v>0</v>
      </c>
      <c r="I25" s="33"/>
      <c r="J25" s="28"/>
    </row>
    <row r="26" spans="1:10" x14ac:dyDescent="0.2">
      <c r="A26" s="29" t="s">
        <v>26</v>
      </c>
      <c r="B26" s="135" t="s">
        <v>54</v>
      </c>
      <c r="C26" s="135"/>
      <c r="D26" s="30"/>
      <c r="E26" s="31"/>
      <c r="F26" s="32"/>
      <c r="G26" s="96">
        <f t="shared" si="2"/>
        <v>0</v>
      </c>
      <c r="H26" s="96">
        <f t="shared" si="1"/>
        <v>0</v>
      </c>
      <c r="I26" s="33"/>
      <c r="J26" s="28"/>
    </row>
    <row r="27" spans="1:10" x14ac:dyDescent="0.2">
      <c r="A27" s="29" t="s">
        <v>27</v>
      </c>
      <c r="B27" s="135" t="s">
        <v>54</v>
      </c>
      <c r="C27" s="135"/>
      <c r="D27" s="30"/>
      <c r="E27" s="31"/>
      <c r="F27" s="32"/>
      <c r="G27" s="96">
        <f t="shared" si="2"/>
        <v>0</v>
      </c>
      <c r="H27" s="96">
        <f t="shared" si="1"/>
        <v>0</v>
      </c>
      <c r="I27" s="33"/>
      <c r="J27" s="28"/>
    </row>
    <row r="28" spans="1:10" x14ac:dyDescent="0.2">
      <c r="A28" s="29" t="s">
        <v>28</v>
      </c>
      <c r="B28" s="135" t="s">
        <v>54</v>
      </c>
      <c r="C28" s="135"/>
      <c r="D28" s="30"/>
      <c r="E28" s="31"/>
      <c r="F28" s="32"/>
      <c r="G28" s="96">
        <f t="shared" si="2"/>
        <v>0</v>
      </c>
      <c r="H28" s="96">
        <f t="shared" si="1"/>
        <v>0</v>
      </c>
      <c r="I28" s="33"/>
      <c r="J28" s="28"/>
    </row>
    <row r="29" spans="1:10" x14ac:dyDescent="0.2">
      <c r="A29" s="29" t="s">
        <v>29</v>
      </c>
      <c r="B29" s="135" t="s">
        <v>54</v>
      </c>
      <c r="C29" s="135"/>
      <c r="D29" s="30"/>
      <c r="E29" s="31"/>
      <c r="F29" s="32"/>
      <c r="G29" s="96">
        <f t="shared" si="2"/>
        <v>0</v>
      </c>
      <c r="H29" s="96">
        <f t="shared" si="1"/>
        <v>0</v>
      </c>
      <c r="I29" s="33"/>
      <c r="J29" s="28"/>
    </row>
    <row r="30" spans="1:10" x14ac:dyDescent="0.2">
      <c r="A30" s="29" t="s">
        <v>30</v>
      </c>
      <c r="B30" s="135" t="s">
        <v>54</v>
      </c>
      <c r="C30" s="135"/>
      <c r="D30" s="30"/>
      <c r="E30" s="31"/>
      <c r="F30" s="32"/>
      <c r="G30" s="96">
        <f t="shared" si="2"/>
        <v>0</v>
      </c>
      <c r="H30" s="96">
        <f t="shared" si="1"/>
        <v>0</v>
      </c>
      <c r="I30" s="33"/>
      <c r="J30" s="28"/>
    </row>
    <row r="31" spans="1:10" x14ac:dyDescent="0.2">
      <c r="A31" s="29" t="s">
        <v>31</v>
      </c>
      <c r="B31" s="135" t="s">
        <v>54</v>
      </c>
      <c r="C31" s="135"/>
      <c r="D31" s="30"/>
      <c r="E31" s="31"/>
      <c r="F31" s="32"/>
      <c r="G31" s="96">
        <f t="shared" si="2"/>
        <v>0</v>
      </c>
      <c r="H31" s="96">
        <f t="shared" si="1"/>
        <v>0</v>
      </c>
      <c r="I31" s="33"/>
      <c r="J31" s="28"/>
    </row>
    <row r="32" spans="1:10" x14ac:dyDescent="0.2">
      <c r="A32" s="29" t="s">
        <v>32</v>
      </c>
      <c r="B32" s="135" t="s">
        <v>54</v>
      </c>
      <c r="C32" s="135"/>
      <c r="D32" s="30"/>
      <c r="E32" s="31"/>
      <c r="F32" s="32"/>
      <c r="G32" s="96">
        <f t="shared" si="2"/>
        <v>0</v>
      </c>
      <c r="H32" s="96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38" t="s">
        <v>250</v>
      </c>
      <c r="C33" s="139"/>
      <c r="D33" s="139"/>
      <c r="E33" s="139"/>
      <c r="F33" s="140"/>
      <c r="G33" s="97">
        <f>SUM(G34:G43)</f>
        <v>0</v>
      </c>
      <c r="H33" s="97">
        <f>SUM(H34:H43)</f>
        <v>0</v>
      </c>
      <c r="I33" s="35"/>
      <c r="J33" s="36"/>
    </row>
    <row r="34" spans="1:10" x14ac:dyDescent="0.2">
      <c r="A34" s="29" t="s">
        <v>33</v>
      </c>
      <c r="B34" s="135" t="s">
        <v>54</v>
      </c>
      <c r="C34" s="135"/>
      <c r="D34" s="30"/>
      <c r="E34" s="31"/>
      <c r="F34" s="32"/>
      <c r="G34" s="96">
        <f t="shared" ref="G34:G43" si="3">ROUND(E34*F34,2)</f>
        <v>0</v>
      </c>
      <c r="H34" s="96">
        <f t="shared" si="1"/>
        <v>0</v>
      </c>
      <c r="I34" s="33"/>
      <c r="J34" s="28"/>
    </row>
    <row r="35" spans="1:10" x14ac:dyDescent="0.2">
      <c r="A35" s="29" t="s">
        <v>34</v>
      </c>
      <c r="B35" s="135" t="s">
        <v>54</v>
      </c>
      <c r="C35" s="135"/>
      <c r="D35" s="30"/>
      <c r="E35" s="31"/>
      <c r="F35" s="32"/>
      <c r="G35" s="96">
        <f t="shared" si="3"/>
        <v>0</v>
      </c>
      <c r="H35" s="96">
        <f t="shared" si="1"/>
        <v>0</v>
      </c>
      <c r="I35" s="33"/>
      <c r="J35" s="28"/>
    </row>
    <row r="36" spans="1:10" x14ac:dyDescent="0.2">
      <c r="A36" s="29" t="s">
        <v>35</v>
      </c>
      <c r="B36" s="135" t="s">
        <v>54</v>
      </c>
      <c r="C36" s="135"/>
      <c r="D36" s="30"/>
      <c r="E36" s="31"/>
      <c r="F36" s="32"/>
      <c r="G36" s="96">
        <f t="shared" si="3"/>
        <v>0</v>
      </c>
      <c r="H36" s="96">
        <f t="shared" si="1"/>
        <v>0</v>
      </c>
      <c r="I36" s="33"/>
      <c r="J36" s="28"/>
    </row>
    <row r="37" spans="1:10" x14ac:dyDescent="0.2">
      <c r="A37" s="29" t="s">
        <v>36</v>
      </c>
      <c r="B37" s="135" t="s">
        <v>54</v>
      </c>
      <c r="C37" s="135"/>
      <c r="D37" s="30"/>
      <c r="E37" s="31"/>
      <c r="F37" s="32"/>
      <c r="G37" s="96">
        <f t="shared" si="3"/>
        <v>0</v>
      </c>
      <c r="H37" s="96">
        <f t="shared" si="1"/>
        <v>0</v>
      </c>
      <c r="I37" s="33"/>
      <c r="J37" s="28"/>
    </row>
    <row r="38" spans="1:10" x14ac:dyDescent="0.2">
      <c r="A38" s="29" t="s">
        <v>37</v>
      </c>
      <c r="B38" s="135" t="s">
        <v>54</v>
      </c>
      <c r="C38" s="135"/>
      <c r="D38" s="30"/>
      <c r="E38" s="31"/>
      <c r="F38" s="32"/>
      <c r="G38" s="96">
        <f t="shared" si="3"/>
        <v>0</v>
      </c>
      <c r="H38" s="96">
        <f t="shared" si="1"/>
        <v>0</v>
      </c>
      <c r="I38" s="33"/>
      <c r="J38" s="28"/>
    </row>
    <row r="39" spans="1:10" x14ac:dyDescent="0.2">
      <c r="A39" s="29" t="s">
        <v>38</v>
      </c>
      <c r="B39" s="135" t="s">
        <v>54</v>
      </c>
      <c r="C39" s="135"/>
      <c r="D39" s="30"/>
      <c r="E39" s="31"/>
      <c r="F39" s="32"/>
      <c r="G39" s="96">
        <f t="shared" si="3"/>
        <v>0</v>
      </c>
      <c r="H39" s="96">
        <f t="shared" si="1"/>
        <v>0</v>
      </c>
      <c r="I39" s="33"/>
      <c r="J39" s="28"/>
    </row>
    <row r="40" spans="1:10" x14ac:dyDescent="0.2">
      <c r="A40" s="29" t="s">
        <v>39</v>
      </c>
      <c r="B40" s="135" t="s">
        <v>54</v>
      </c>
      <c r="C40" s="135"/>
      <c r="D40" s="30"/>
      <c r="E40" s="31"/>
      <c r="F40" s="32"/>
      <c r="G40" s="96">
        <f t="shared" si="3"/>
        <v>0</v>
      </c>
      <c r="H40" s="96">
        <f t="shared" si="1"/>
        <v>0</v>
      </c>
      <c r="I40" s="33"/>
      <c r="J40" s="28"/>
    </row>
    <row r="41" spans="1:10" x14ac:dyDescent="0.2">
      <c r="A41" s="29" t="s">
        <v>40</v>
      </c>
      <c r="B41" s="135" t="s">
        <v>54</v>
      </c>
      <c r="C41" s="135"/>
      <c r="D41" s="30"/>
      <c r="E41" s="31"/>
      <c r="F41" s="32"/>
      <c r="G41" s="96">
        <f t="shared" si="3"/>
        <v>0</v>
      </c>
      <c r="H41" s="96">
        <f t="shared" si="1"/>
        <v>0</v>
      </c>
      <c r="I41" s="33"/>
      <c r="J41" s="28"/>
    </row>
    <row r="42" spans="1:10" x14ac:dyDescent="0.2">
      <c r="A42" s="29" t="s">
        <v>41</v>
      </c>
      <c r="B42" s="135" t="s">
        <v>54</v>
      </c>
      <c r="C42" s="135"/>
      <c r="D42" s="30"/>
      <c r="E42" s="31"/>
      <c r="F42" s="32"/>
      <c r="G42" s="96">
        <f t="shared" si="3"/>
        <v>0</v>
      </c>
      <c r="H42" s="96">
        <f t="shared" si="1"/>
        <v>0</v>
      </c>
      <c r="I42" s="33"/>
      <c r="J42" s="28"/>
    </row>
    <row r="43" spans="1:10" x14ac:dyDescent="0.2">
      <c r="A43" s="29" t="s">
        <v>42</v>
      </c>
      <c r="B43" s="135" t="s">
        <v>54</v>
      </c>
      <c r="C43" s="135"/>
      <c r="D43" s="30"/>
      <c r="E43" s="31"/>
      <c r="F43" s="32"/>
      <c r="G43" s="96">
        <f t="shared" si="3"/>
        <v>0</v>
      </c>
      <c r="H43" s="96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1" t="s">
        <v>228</v>
      </c>
      <c r="C44" s="139"/>
      <c r="D44" s="139"/>
      <c r="E44" s="139"/>
      <c r="F44" s="140"/>
      <c r="G44" s="97">
        <f>SUM(G45:G54)</f>
        <v>0</v>
      </c>
      <c r="H44" s="97">
        <f>SUM(H45:H54)</f>
        <v>0</v>
      </c>
      <c r="I44" s="35"/>
      <c r="J44" s="36"/>
    </row>
    <row r="45" spans="1:10" x14ac:dyDescent="0.2">
      <c r="A45" s="29" t="s">
        <v>44</v>
      </c>
      <c r="B45" s="135" t="s">
        <v>54</v>
      </c>
      <c r="C45" s="135"/>
      <c r="D45" s="30"/>
      <c r="E45" s="31"/>
      <c r="F45" s="32"/>
      <c r="G45" s="96">
        <f t="shared" ref="G45:G54" si="4">ROUND(E45*F45,2)</f>
        <v>0</v>
      </c>
      <c r="H45" s="96">
        <f t="shared" ref="H45:H54" si="5">ROUND(G45*$D$7,2)</f>
        <v>0</v>
      </c>
      <c r="I45" s="33"/>
      <c r="J45" s="36"/>
    </row>
    <row r="46" spans="1:10" x14ac:dyDescent="0.2">
      <c r="A46" s="29" t="s">
        <v>45</v>
      </c>
      <c r="B46" s="135" t="s">
        <v>54</v>
      </c>
      <c r="C46" s="135"/>
      <c r="D46" s="30"/>
      <c r="E46" s="31"/>
      <c r="F46" s="32"/>
      <c r="G46" s="96">
        <f t="shared" si="4"/>
        <v>0</v>
      </c>
      <c r="H46" s="96">
        <f t="shared" si="5"/>
        <v>0</v>
      </c>
      <c r="I46" s="33"/>
      <c r="J46" s="36"/>
    </row>
    <row r="47" spans="1:10" x14ac:dyDescent="0.2">
      <c r="A47" s="29" t="s">
        <v>46</v>
      </c>
      <c r="B47" s="135" t="s">
        <v>54</v>
      </c>
      <c r="C47" s="135"/>
      <c r="D47" s="30"/>
      <c r="E47" s="31"/>
      <c r="F47" s="32"/>
      <c r="G47" s="96">
        <f t="shared" si="4"/>
        <v>0</v>
      </c>
      <c r="H47" s="96">
        <f t="shared" si="5"/>
        <v>0</v>
      </c>
      <c r="I47" s="33"/>
      <c r="J47" s="36"/>
    </row>
    <row r="48" spans="1:10" x14ac:dyDescent="0.2">
      <c r="A48" s="29" t="s">
        <v>47</v>
      </c>
      <c r="B48" s="135" t="s">
        <v>54</v>
      </c>
      <c r="C48" s="135"/>
      <c r="D48" s="30"/>
      <c r="E48" s="31"/>
      <c r="F48" s="32"/>
      <c r="G48" s="96">
        <f t="shared" si="4"/>
        <v>0</v>
      </c>
      <c r="H48" s="96">
        <f t="shared" si="5"/>
        <v>0</v>
      </c>
      <c r="I48" s="33"/>
      <c r="J48" s="36"/>
    </row>
    <row r="49" spans="1:10" x14ac:dyDescent="0.2">
      <c r="A49" s="29" t="s">
        <v>48</v>
      </c>
      <c r="B49" s="135" t="s">
        <v>54</v>
      </c>
      <c r="C49" s="135"/>
      <c r="D49" s="30"/>
      <c r="E49" s="31"/>
      <c r="F49" s="32"/>
      <c r="G49" s="96">
        <f t="shared" si="4"/>
        <v>0</v>
      </c>
      <c r="H49" s="96">
        <f t="shared" si="5"/>
        <v>0</v>
      </c>
      <c r="I49" s="33"/>
      <c r="J49" s="36"/>
    </row>
    <row r="50" spans="1:10" x14ac:dyDescent="0.2">
      <c r="A50" s="29" t="s">
        <v>49</v>
      </c>
      <c r="B50" s="135" t="s">
        <v>54</v>
      </c>
      <c r="C50" s="135"/>
      <c r="D50" s="30"/>
      <c r="E50" s="31"/>
      <c r="F50" s="32"/>
      <c r="G50" s="96">
        <f t="shared" si="4"/>
        <v>0</v>
      </c>
      <c r="H50" s="96">
        <f t="shared" si="5"/>
        <v>0</v>
      </c>
      <c r="I50" s="33"/>
      <c r="J50" s="36"/>
    </row>
    <row r="51" spans="1:10" x14ac:dyDescent="0.2">
      <c r="A51" s="29" t="s">
        <v>50</v>
      </c>
      <c r="B51" s="135" t="s">
        <v>54</v>
      </c>
      <c r="C51" s="135"/>
      <c r="D51" s="30"/>
      <c r="E51" s="31"/>
      <c r="F51" s="32"/>
      <c r="G51" s="96">
        <f t="shared" si="4"/>
        <v>0</v>
      </c>
      <c r="H51" s="96">
        <f t="shared" si="5"/>
        <v>0</v>
      </c>
      <c r="I51" s="33"/>
      <c r="J51" s="36"/>
    </row>
    <row r="52" spans="1:10" x14ac:dyDescent="0.2">
      <c r="A52" s="29" t="s">
        <v>51</v>
      </c>
      <c r="B52" s="135" t="s">
        <v>54</v>
      </c>
      <c r="C52" s="135"/>
      <c r="D52" s="30"/>
      <c r="E52" s="31"/>
      <c r="F52" s="32"/>
      <c r="G52" s="96">
        <f t="shared" si="4"/>
        <v>0</v>
      </c>
      <c r="H52" s="96">
        <f t="shared" si="5"/>
        <v>0</v>
      </c>
      <c r="I52" s="33"/>
      <c r="J52" s="36"/>
    </row>
    <row r="53" spans="1:10" x14ac:dyDescent="0.2">
      <c r="A53" s="29" t="s">
        <v>52</v>
      </c>
      <c r="B53" s="135" t="s">
        <v>54</v>
      </c>
      <c r="C53" s="135"/>
      <c r="D53" s="30"/>
      <c r="E53" s="31"/>
      <c r="F53" s="32"/>
      <c r="G53" s="96">
        <f t="shared" si="4"/>
        <v>0</v>
      </c>
      <c r="H53" s="96">
        <f t="shared" si="5"/>
        <v>0</v>
      </c>
      <c r="I53" s="33"/>
      <c r="J53" s="36"/>
    </row>
    <row r="54" spans="1:10" x14ac:dyDescent="0.2">
      <c r="A54" s="29" t="s">
        <v>53</v>
      </c>
      <c r="B54" s="135" t="s">
        <v>54</v>
      </c>
      <c r="C54" s="135"/>
      <c r="D54" s="30"/>
      <c r="E54" s="31"/>
      <c r="F54" s="32"/>
      <c r="G54" s="96">
        <f t="shared" si="4"/>
        <v>0</v>
      </c>
      <c r="H54" s="96">
        <f t="shared" si="5"/>
        <v>0</v>
      </c>
      <c r="I54" s="33"/>
      <c r="J54" s="36"/>
    </row>
    <row r="55" spans="1:10" ht="25.5" customHeight="1" x14ac:dyDescent="0.2">
      <c r="A55" s="34" t="s">
        <v>10</v>
      </c>
      <c r="B55" s="138" t="s">
        <v>174</v>
      </c>
      <c r="C55" s="139"/>
      <c r="D55" s="139"/>
      <c r="E55" s="139"/>
      <c r="F55" s="140"/>
      <c r="G55" s="97">
        <f>SUM(G56:G82)</f>
        <v>0</v>
      </c>
      <c r="H55" s="97">
        <f>SUM(H56:H82)</f>
        <v>0</v>
      </c>
      <c r="I55" s="35"/>
      <c r="J55" s="36"/>
    </row>
    <row r="56" spans="1:10" x14ac:dyDescent="0.2">
      <c r="A56" s="29" t="s">
        <v>55</v>
      </c>
      <c r="B56" s="135" t="s">
        <v>12</v>
      </c>
      <c r="C56" s="135"/>
      <c r="D56" s="30"/>
      <c r="E56" s="31"/>
      <c r="F56" s="32"/>
      <c r="G56" s="96">
        <f t="shared" ref="G56:G82" si="6">ROUND(E56*F56,2)</f>
        <v>0</v>
      </c>
      <c r="H56" s="96">
        <f t="shared" ref="H56:H82" si="7">ROUND(G56*$D$7,2)</f>
        <v>0</v>
      </c>
      <c r="I56" s="33"/>
      <c r="J56" s="28"/>
    </row>
    <row r="57" spans="1:10" x14ac:dyDescent="0.2">
      <c r="A57" s="29" t="s">
        <v>56</v>
      </c>
      <c r="B57" s="135" t="s">
        <v>12</v>
      </c>
      <c r="C57" s="135"/>
      <c r="D57" s="30"/>
      <c r="E57" s="31"/>
      <c r="F57" s="32"/>
      <c r="G57" s="96">
        <f t="shared" si="6"/>
        <v>0</v>
      </c>
      <c r="H57" s="96">
        <f t="shared" si="7"/>
        <v>0</v>
      </c>
      <c r="I57" s="33"/>
      <c r="J57" s="28"/>
    </row>
    <row r="58" spans="1:10" x14ac:dyDescent="0.2">
      <c r="A58" s="29" t="s">
        <v>57</v>
      </c>
      <c r="B58" s="135" t="s">
        <v>12</v>
      </c>
      <c r="C58" s="135"/>
      <c r="D58" s="30"/>
      <c r="E58" s="31"/>
      <c r="F58" s="32"/>
      <c r="G58" s="96">
        <f t="shared" si="6"/>
        <v>0</v>
      </c>
      <c r="H58" s="96">
        <f t="shared" si="7"/>
        <v>0</v>
      </c>
      <c r="I58" s="33"/>
      <c r="J58" s="28"/>
    </row>
    <row r="59" spans="1:10" x14ac:dyDescent="0.2">
      <c r="A59" s="29" t="s">
        <v>58</v>
      </c>
      <c r="B59" s="135" t="s">
        <v>12</v>
      </c>
      <c r="C59" s="135"/>
      <c r="D59" s="30"/>
      <c r="E59" s="31"/>
      <c r="F59" s="32"/>
      <c r="G59" s="96">
        <f t="shared" si="6"/>
        <v>0</v>
      </c>
      <c r="H59" s="96">
        <f t="shared" si="7"/>
        <v>0</v>
      </c>
      <c r="I59" s="33"/>
      <c r="J59" s="28"/>
    </row>
    <row r="60" spans="1:10" x14ac:dyDescent="0.2">
      <c r="A60" s="29" t="s">
        <v>59</v>
      </c>
      <c r="B60" s="135" t="s">
        <v>12</v>
      </c>
      <c r="C60" s="135"/>
      <c r="D60" s="30"/>
      <c r="E60" s="31"/>
      <c r="F60" s="32"/>
      <c r="G60" s="96">
        <f t="shared" si="6"/>
        <v>0</v>
      </c>
      <c r="H60" s="96">
        <f t="shared" si="7"/>
        <v>0</v>
      </c>
      <c r="I60" s="33"/>
      <c r="J60" s="28"/>
    </row>
    <row r="61" spans="1:10" x14ac:dyDescent="0.2">
      <c r="A61" s="29" t="s">
        <v>60</v>
      </c>
      <c r="B61" s="135" t="s">
        <v>12</v>
      </c>
      <c r="C61" s="135"/>
      <c r="D61" s="30"/>
      <c r="E61" s="31"/>
      <c r="F61" s="32"/>
      <c r="G61" s="96">
        <f t="shared" si="6"/>
        <v>0</v>
      </c>
      <c r="H61" s="96">
        <f t="shared" si="7"/>
        <v>0</v>
      </c>
      <c r="I61" s="33"/>
      <c r="J61" s="28"/>
    </row>
    <row r="62" spans="1:10" x14ac:dyDescent="0.2">
      <c r="A62" s="29" t="s">
        <v>61</v>
      </c>
      <c r="B62" s="135" t="s">
        <v>12</v>
      </c>
      <c r="C62" s="135"/>
      <c r="D62" s="30"/>
      <c r="E62" s="31"/>
      <c r="F62" s="32"/>
      <c r="G62" s="96">
        <f t="shared" si="6"/>
        <v>0</v>
      </c>
      <c r="H62" s="96">
        <f t="shared" si="7"/>
        <v>0</v>
      </c>
      <c r="I62" s="33"/>
      <c r="J62" s="28"/>
    </row>
    <row r="63" spans="1:10" x14ac:dyDescent="0.2">
      <c r="A63" s="29" t="s">
        <v>62</v>
      </c>
      <c r="B63" s="135" t="s">
        <v>12</v>
      </c>
      <c r="C63" s="135"/>
      <c r="D63" s="30"/>
      <c r="E63" s="31"/>
      <c r="F63" s="32"/>
      <c r="G63" s="96">
        <f t="shared" si="6"/>
        <v>0</v>
      </c>
      <c r="H63" s="96">
        <f t="shared" si="7"/>
        <v>0</v>
      </c>
      <c r="I63" s="33"/>
      <c r="J63" s="28"/>
    </row>
    <row r="64" spans="1:10" x14ac:dyDescent="0.2">
      <c r="A64" s="29" t="s">
        <v>63</v>
      </c>
      <c r="B64" s="135" t="s">
        <v>12</v>
      </c>
      <c r="C64" s="135"/>
      <c r="D64" s="30"/>
      <c r="E64" s="31"/>
      <c r="F64" s="32"/>
      <c r="G64" s="96">
        <f t="shared" si="6"/>
        <v>0</v>
      </c>
      <c r="H64" s="96">
        <f t="shared" si="7"/>
        <v>0</v>
      </c>
      <c r="I64" s="33"/>
      <c r="J64" s="28"/>
    </row>
    <row r="65" spans="1:10" x14ac:dyDescent="0.2">
      <c r="A65" s="29" t="s">
        <v>64</v>
      </c>
      <c r="B65" s="135" t="s">
        <v>12</v>
      </c>
      <c r="C65" s="135"/>
      <c r="D65" s="30"/>
      <c r="E65" s="31"/>
      <c r="F65" s="32"/>
      <c r="G65" s="96">
        <f t="shared" si="6"/>
        <v>0</v>
      </c>
      <c r="H65" s="96">
        <f t="shared" si="7"/>
        <v>0</v>
      </c>
      <c r="I65" s="33"/>
      <c r="J65" s="28"/>
    </row>
    <row r="66" spans="1:10" x14ac:dyDescent="0.2">
      <c r="A66" s="29" t="s">
        <v>130</v>
      </c>
      <c r="B66" s="135" t="s">
        <v>12</v>
      </c>
      <c r="C66" s="135"/>
      <c r="D66" s="30"/>
      <c r="E66" s="31"/>
      <c r="F66" s="32"/>
      <c r="G66" s="96">
        <f t="shared" si="6"/>
        <v>0</v>
      </c>
      <c r="H66" s="96">
        <f t="shared" si="7"/>
        <v>0</v>
      </c>
      <c r="I66" s="33"/>
      <c r="J66" s="28"/>
    </row>
    <row r="67" spans="1:10" x14ac:dyDescent="0.2">
      <c r="A67" s="29" t="s">
        <v>131</v>
      </c>
      <c r="B67" s="135" t="s">
        <v>12</v>
      </c>
      <c r="C67" s="135"/>
      <c r="D67" s="30"/>
      <c r="E67" s="31"/>
      <c r="F67" s="32"/>
      <c r="G67" s="96">
        <f t="shared" si="6"/>
        <v>0</v>
      </c>
      <c r="H67" s="96">
        <f t="shared" si="7"/>
        <v>0</v>
      </c>
      <c r="I67" s="33"/>
      <c r="J67" s="28"/>
    </row>
    <row r="68" spans="1:10" x14ac:dyDescent="0.2">
      <c r="A68" s="29" t="s">
        <v>132</v>
      </c>
      <c r="B68" s="135" t="s">
        <v>12</v>
      </c>
      <c r="C68" s="135"/>
      <c r="D68" s="30"/>
      <c r="E68" s="31"/>
      <c r="F68" s="32"/>
      <c r="G68" s="96">
        <f t="shared" si="6"/>
        <v>0</v>
      </c>
      <c r="H68" s="96">
        <f t="shared" si="7"/>
        <v>0</v>
      </c>
      <c r="I68" s="33"/>
      <c r="J68" s="28"/>
    </row>
    <row r="69" spans="1:10" x14ac:dyDescent="0.2">
      <c r="A69" s="29" t="s">
        <v>133</v>
      </c>
      <c r="B69" s="135" t="s">
        <v>12</v>
      </c>
      <c r="C69" s="135"/>
      <c r="D69" s="30"/>
      <c r="E69" s="31"/>
      <c r="F69" s="32"/>
      <c r="G69" s="96">
        <f t="shared" si="6"/>
        <v>0</v>
      </c>
      <c r="H69" s="96">
        <f t="shared" si="7"/>
        <v>0</v>
      </c>
      <c r="I69" s="33"/>
      <c r="J69" s="28"/>
    </row>
    <row r="70" spans="1:10" x14ac:dyDescent="0.2">
      <c r="A70" s="29" t="s">
        <v>134</v>
      </c>
      <c r="B70" s="135" t="s">
        <v>12</v>
      </c>
      <c r="C70" s="135"/>
      <c r="D70" s="30"/>
      <c r="E70" s="31"/>
      <c r="F70" s="32"/>
      <c r="G70" s="96">
        <f t="shared" si="6"/>
        <v>0</v>
      </c>
      <c r="H70" s="96">
        <f t="shared" si="7"/>
        <v>0</v>
      </c>
      <c r="I70" s="33"/>
      <c r="J70" s="28"/>
    </row>
    <row r="71" spans="1:10" x14ac:dyDescent="0.2">
      <c r="A71" s="29" t="s">
        <v>188</v>
      </c>
      <c r="B71" s="135" t="s">
        <v>12</v>
      </c>
      <c r="C71" s="135"/>
      <c r="D71" s="30"/>
      <c r="E71" s="31"/>
      <c r="F71" s="32"/>
      <c r="G71" s="96">
        <f t="shared" si="6"/>
        <v>0</v>
      </c>
      <c r="H71" s="96">
        <f t="shared" si="7"/>
        <v>0</v>
      </c>
      <c r="I71" s="33"/>
      <c r="J71" s="28"/>
    </row>
    <row r="72" spans="1:10" x14ac:dyDescent="0.2">
      <c r="A72" s="29" t="s">
        <v>189</v>
      </c>
      <c r="B72" s="135" t="s">
        <v>12</v>
      </c>
      <c r="C72" s="135"/>
      <c r="D72" s="30"/>
      <c r="E72" s="31"/>
      <c r="F72" s="32"/>
      <c r="G72" s="96">
        <f t="shared" si="6"/>
        <v>0</v>
      </c>
      <c r="H72" s="96">
        <f t="shared" si="7"/>
        <v>0</v>
      </c>
      <c r="I72" s="33"/>
      <c r="J72" s="28"/>
    </row>
    <row r="73" spans="1:10" x14ac:dyDescent="0.2">
      <c r="A73" s="29" t="s">
        <v>190</v>
      </c>
      <c r="B73" s="135" t="s">
        <v>12</v>
      </c>
      <c r="C73" s="135"/>
      <c r="D73" s="30"/>
      <c r="E73" s="31"/>
      <c r="F73" s="32"/>
      <c r="G73" s="96">
        <f t="shared" si="6"/>
        <v>0</v>
      </c>
      <c r="H73" s="96">
        <f t="shared" si="7"/>
        <v>0</v>
      </c>
      <c r="I73" s="33"/>
      <c r="J73" s="28"/>
    </row>
    <row r="74" spans="1:10" x14ac:dyDescent="0.2">
      <c r="A74" s="29" t="s">
        <v>191</v>
      </c>
      <c r="B74" s="135" t="s">
        <v>12</v>
      </c>
      <c r="C74" s="135"/>
      <c r="D74" s="30"/>
      <c r="E74" s="31"/>
      <c r="F74" s="32"/>
      <c r="G74" s="96">
        <f t="shared" si="6"/>
        <v>0</v>
      </c>
      <c r="H74" s="96">
        <f t="shared" si="7"/>
        <v>0</v>
      </c>
      <c r="I74" s="33"/>
      <c r="J74" s="28"/>
    </row>
    <row r="75" spans="1:10" x14ac:dyDescent="0.2">
      <c r="A75" s="29" t="s">
        <v>192</v>
      </c>
      <c r="B75" s="135" t="s">
        <v>12</v>
      </c>
      <c r="C75" s="135"/>
      <c r="D75" s="30"/>
      <c r="E75" s="31"/>
      <c r="F75" s="32"/>
      <c r="G75" s="96">
        <f t="shared" si="6"/>
        <v>0</v>
      </c>
      <c r="H75" s="96">
        <f t="shared" si="7"/>
        <v>0</v>
      </c>
      <c r="I75" s="33"/>
      <c r="J75" s="28"/>
    </row>
    <row r="76" spans="1:10" x14ac:dyDescent="0.2">
      <c r="A76" s="29" t="s">
        <v>193</v>
      </c>
      <c r="B76" s="135" t="s">
        <v>12</v>
      </c>
      <c r="C76" s="135"/>
      <c r="D76" s="30"/>
      <c r="E76" s="31"/>
      <c r="F76" s="32"/>
      <c r="G76" s="96">
        <f t="shared" si="6"/>
        <v>0</v>
      </c>
      <c r="H76" s="96">
        <f t="shared" si="7"/>
        <v>0</v>
      </c>
      <c r="I76" s="33"/>
      <c r="J76" s="28"/>
    </row>
    <row r="77" spans="1:10" x14ac:dyDescent="0.2">
      <c r="A77" s="29" t="s">
        <v>194</v>
      </c>
      <c r="B77" s="135" t="s">
        <v>12</v>
      </c>
      <c r="C77" s="135"/>
      <c r="D77" s="30"/>
      <c r="E77" s="31"/>
      <c r="F77" s="32"/>
      <c r="G77" s="96">
        <f t="shared" si="6"/>
        <v>0</v>
      </c>
      <c r="H77" s="96">
        <f t="shared" si="7"/>
        <v>0</v>
      </c>
      <c r="I77" s="33"/>
      <c r="J77" s="28"/>
    </row>
    <row r="78" spans="1:10" x14ac:dyDescent="0.2">
      <c r="A78" s="29" t="s">
        <v>195</v>
      </c>
      <c r="B78" s="135" t="s">
        <v>12</v>
      </c>
      <c r="C78" s="135"/>
      <c r="D78" s="30"/>
      <c r="E78" s="31"/>
      <c r="F78" s="32"/>
      <c r="G78" s="96">
        <f t="shared" si="6"/>
        <v>0</v>
      </c>
      <c r="H78" s="96">
        <f t="shared" si="7"/>
        <v>0</v>
      </c>
      <c r="I78" s="33"/>
      <c r="J78" s="28"/>
    </row>
    <row r="79" spans="1:10" x14ac:dyDescent="0.2">
      <c r="A79" s="29" t="s">
        <v>196</v>
      </c>
      <c r="B79" s="135" t="s">
        <v>12</v>
      </c>
      <c r="C79" s="135"/>
      <c r="D79" s="30"/>
      <c r="E79" s="31"/>
      <c r="F79" s="32"/>
      <c r="G79" s="96">
        <f t="shared" si="6"/>
        <v>0</v>
      </c>
      <c r="H79" s="96">
        <f t="shared" si="7"/>
        <v>0</v>
      </c>
      <c r="I79" s="33"/>
      <c r="J79" s="28"/>
    </row>
    <row r="80" spans="1:10" x14ac:dyDescent="0.2">
      <c r="A80" s="29" t="s">
        <v>197</v>
      </c>
      <c r="B80" s="135" t="s">
        <v>12</v>
      </c>
      <c r="C80" s="135"/>
      <c r="D80" s="30"/>
      <c r="E80" s="31"/>
      <c r="F80" s="32"/>
      <c r="G80" s="96">
        <f t="shared" si="6"/>
        <v>0</v>
      </c>
      <c r="H80" s="96">
        <f t="shared" si="7"/>
        <v>0</v>
      </c>
      <c r="I80" s="33"/>
      <c r="J80" s="28"/>
    </row>
    <row r="81" spans="1:19" x14ac:dyDescent="0.2">
      <c r="A81" s="29" t="s">
        <v>198</v>
      </c>
      <c r="B81" s="135" t="s">
        <v>12</v>
      </c>
      <c r="C81" s="135"/>
      <c r="D81" s="30"/>
      <c r="E81" s="31"/>
      <c r="F81" s="32"/>
      <c r="G81" s="96">
        <f t="shared" si="6"/>
        <v>0</v>
      </c>
      <c r="H81" s="96">
        <f t="shared" si="7"/>
        <v>0</v>
      </c>
      <c r="I81" s="33"/>
      <c r="J81" s="28"/>
    </row>
    <row r="82" spans="1:19" x14ac:dyDescent="0.2">
      <c r="A82" s="29" t="s">
        <v>199</v>
      </c>
      <c r="B82" s="135" t="s">
        <v>12</v>
      </c>
      <c r="C82" s="135"/>
      <c r="D82" s="30"/>
      <c r="E82" s="31"/>
      <c r="F82" s="32"/>
      <c r="G82" s="96">
        <f t="shared" si="6"/>
        <v>0</v>
      </c>
      <c r="H82" s="96">
        <f t="shared" si="7"/>
        <v>0</v>
      </c>
      <c r="I82" s="33"/>
      <c r="J82" s="28"/>
    </row>
    <row r="83" spans="1:19" ht="51.75" customHeight="1" x14ac:dyDescent="0.2">
      <c r="A83" s="34" t="s">
        <v>65</v>
      </c>
      <c r="B83" s="138" t="s">
        <v>110</v>
      </c>
      <c r="C83" s="139"/>
      <c r="D83" s="139"/>
      <c r="E83" s="139"/>
      <c r="F83" s="140"/>
      <c r="G83" s="97">
        <f>SUM(G84:G112)</f>
        <v>0</v>
      </c>
      <c r="H83" s="97">
        <f>SUM(H84:H112)</f>
        <v>0</v>
      </c>
      <c r="I83" s="35"/>
      <c r="J83" s="28"/>
      <c r="K83" s="37" t="s">
        <v>112</v>
      </c>
      <c r="L83" s="37" t="s">
        <v>113</v>
      </c>
      <c r="M83" s="37" t="s">
        <v>114</v>
      </c>
      <c r="N83" s="37" t="s">
        <v>115</v>
      </c>
      <c r="O83" s="37" t="s">
        <v>116</v>
      </c>
      <c r="P83" s="37" t="s">
        <v>117</v>
      </c>
      <c r="Q83" s="37" t="s">
        <v>118</v>
      </c>
      <c r="R83" s="37" t="s">
        <v>119</v>
      </c>
    </row>
    <row r="84" spans="1:19" ht="12.75" customHeight="1" x14ac:dyDescent="0.2">
      <c r="A84" s="29" t="s">
        <v>66</v>
      </c>
      <c r="B84" s="135" t="s">
        <v>111</v>
      </c>
      <c r="C84" s="135"/>
      <c r="D84" s="30"/>
      <c r="E84" s="99">
        <v>1</v>
      </c>
      <c r="F84" s="96">
        <f t="shared" ref="F84:F112" si="8">R84</f>
        <v>0</v>
      </c>
      <c r="G84" s="96">
        <f t="shared" ref="G84:G112" si="9">ROUND(E84*F84,2)</f>
        <v>0</v>
      </c>
      <c r="H84" s="96">
        <f t="shared" si="1"/>
        <v>0</v>
      </c>
      <c r="I84" s="33"/>
      <c r="J84" s="28"/>
      <c r="K84" s="38"/>
      <c r="L84" s="39"/>
      <c r="M84" s="39"/>
      <c r="N84" s="39"/>
      <c r="O84" s="100" t="str">
        <f>IFERROR(ROUND((L84-N84)/M84,2),"0")</f>
        <v>0</v>
      </c>
      <c r="P84" s="39"/>
      <c r="Q84" s="40"/>
      <c r="R84" s="100">
        <f>O84*P84*Q84</f>
        <v>0</v>
      </c>
      <c r="S84" s="101" t="str">
        <f ca="1">IF(K84=0," ",IF(K84+(M84*30.5)&lt;TODAY(),"DĖMESIO! Patikrinkite, ar nurodytas turtas dar nėra nudėvėtas, amortizuotas"," "))</f>
        <v xml:space="preserve"> </v>
      </c>
    </row>
    <row r="85" spans="1:19" ht="12.75" customHeight="1" x14ac:dyDescent="0.2">
      <c r="A85" s="29" t="s">
        <v>67</v>
      </c>
      <c r="B85" s="135" t="s">
        <v>111</v>
      </c>
      <c r="C85" s="135"/>
      <c r="D85" s="30"/>
      <c r="E85" s="99">
        <v>1</v>
      </c>
      <c r="F85" s="96">
        <f t="shared" si="8"/>
        <v>0</v>
      </c>
      <c r="G85" s="96">
        <f t="shared" si="9"/>
        <v>0</v>
      </c>
      <c r="H85" s="96">
        <f t="shared" si="1"/>
        <v>0</v>
      </c>
      <c r="I85" s="33"/>
      <c r="J85" s="28"/>
      <c r="K85" s="38"/>
      <c r="L85" s="39"/>
      <c r="M85" s="39"/>
      <c r="N85" s="39"/>
      <c r="O85" s="100" t="str">
        <f t="shared" ref="O85:O112" si="10">IFERROR(ROUND((L85-N85)/M85,2),"0")</f>
        <v>0</v>
      </c>
      <c r="P85" s="39"/>
      <c r="Q85" s="40"/>
      <c r="R85" s="100">
        <f t="shared" ref="R85:R112" si="11">O85*P85*Q85</f>
        <v>0</v>
      </c>
      <c r="S85" s="101" t="str">
        <f t="shared" ref="S85:S112" ca="1" si="12">IF(K85=0," ",IF(K85+(M85*30.5)&lt;TODAY(),"DĖMESIO! Patikrinkite, ar nurodytas turtas dar nėra nudėvėtas, amortizuotas"," "))</f>
        <v xml:space="preserve"> </v>
      </c>
    </row>
    <row r="86" spans="1:19" ht="12.75" customHeight="1" x14ac:dyDescent="0.2">
      <c r="A86" s="29" t="s">
        <v>68</v>
      </c>
      <c r="B86" s="135" t="s">
        <v>111</v>
      </c>
      <c r="C86" s="135"/>
      <c r="D86" s="30"/>
      <c r="E86" s="99">
        <v>1</v>
      </c>
      <c r="F86" s="96">
        <f t="shared" si="8"/>
        <v>0</v>
      </c>
      <c r="G86" s="96">
        <f t="shared" si="9"/>
        <v>0</v>
      </c>
      <c r="H86" s="96">
        <f t="shared" si="1"/>
        <v>0</v>
      </c>
      <c r="I86" s="33"/>
      <c r="J86" s="28"/>
      <c r="K86" s="38"/>
      <c r="L86" s="39"/>
      <c r="M86" s="39"/>
      <c r="N86" s="39"/>
      <c r="O86" s="100" t="str">
        <f t="shared" si="10"/>
        <v>0</v>
      </c>
      <c r="P86" s="39"/>
      <c r="Q86" s="40"/>
      <c r="R86" s="100">
        <f t="shared" si="11"/>
        <v>0</v>
      </c>
      <c r="S86" s="101" t="str">
        <f t="shared" ca="1" si="12"/>
        <v xml:space="preserve"> </v>
      </c>
    </row>
    <row r="87" spans="1:19" ht="12.75" customHeight="1" x14ac:dyDescent="0.2">
      <c r="A87" s="29" t="s">
        <v>69</v>
      </c>
      <c r="B87" s="135" t="s">
        <v>111</v>
      </c>
      <c r="C87" s="135"/>
      <c r="D87" s="30"/>
      <c r="E87" s="99">
        <v>1</v>
      </c>
      <c r="F87" s="96">
        <f t="shared" si="8"/>
        <v>0</v>
      </c>
      <c r="G87" s="96">
        <f t="shared" si="9"/>
        <v>0</v>
      </c>
      <c r="H87" s="96">
        <f t="shared" si="1"/>
        <v>0</v>
      </c>
      <c r="I87" s="33"/>
      <c r="J87" s="28"/>
      <c r="K87" s="38"/>
      <c r="L87" s="39"/>
      <c r="M87" s="39"/>
      <c r="N87" s="39"/>
      <c r="O87" s="100" t="str">
        <f t="shared" si="10"/>
        <v>0</v>
      </c>
      <c r="P87" s="39"/>
      <c r="Q87" s="40"/>
      <c r="R87" s="100">
        <f t="shared" si="11"/>
        <v>0</v>
      </c>
      <c r="S87" s="101" t="str">
        <f t="shared" ca="1" si="12"/>
        <v xml:space="preserve"> </v>
      </c>
    </row>
    <row r="88" spans="1:19" ht="12.75" customHeight="1" x14ac:dyDescent="0.2">
      <c r="A88" s="29" t="s">
        <v>70</v>
      </c>
      <c r="B88" s="135" t="s">
        <v>111</v>
      </c>
      <c r="C88" s="135"/>
      <c r="D88" s="30"/>
      <c r="E88" s="99">
        <v>1</v>
      </c>
      <c r="F88" s="96">
        <f t="shared" si="8"/>
        <v>0</v>
      </c>
      <c r="G88" s="96">
        <f t="shared" si="9"/>
        <v>0</v>
      </c>
      <c r="H88" s="96">
        <f t="shared" si="1"/>
        <v>0</v>
      </c>
      <c r="I88" s="33"/>
      <c r="J88" s="28"/>
      <c r="K88" s="38"/>
      <c r="L88" s="39"/>
      <c r="M88" s="39"/>
      <c r="N88" s="39"/>
      <c r="O88" s="100" t="str">
        <f t="shared" si="10"/>
        <v>0</v>
      </c>
      <c r="P88" s="39"/>
      <c r="Q88" s="40"/>
      <c r="R88" s="100">
        <f t="shared" si="11"/>
        <v>0</v>
      </c>
      <c r="S88" s="101" t="str">
        <f t="shared" ca="1" si="12"/>
        <v xml:space="preserve"> </v>
      </c>
    </row>
    <row r="89" spans="1:19" ht="12.75" customHeight="1" x14ac:dyDescent="0.2">
      <c r="A89" s="29" t="s">
        <v>74</v>
      </c>
      <c r="B89" s="135" t="s">
        <v>111</v>
      </c>
      <c r="C89" s="135"/>
      <c r="D89" s="30"/>
      <c r="E89" s="99">
        <v>1</v>
      </c>
      <c r="F89" s="96">
        <f t="shared" si="8"/>
        <v>0</v>
      </c>
      <c r="G89" s="96">
        <f t="shared" si="9"/>
        <v>0</v>
      </c>
      <c r="H89" s="96">
        <f t="shared" si="1"/>
        <v>0</v>
      </c>
      <c r="I89" s="33"/>
      <c r="J89" s="28"/>
      <c r="K89" s="38"/>
      <c r="L89" s="39"/>
      <c r="M89" s="39"/>
      <c r="N89" s="39"/>
      <c r="O89" s="100" t="str">
        <f t="shared" si="10"/>
        <v>0</v>
      </c>
      <c r="P89" s="39"/>
      <c r="Q89" s="40"/>
      <c r="R89" s="100">
        <f t="shared" si="11"/>
        <v>0</v>
      </c>
      <c r="S89" s="101" t="str">
        <f t="shared" ca="1" si="12"/>
        <v xml:space="preserve"> </v>
      </c>
    </row>
    <row r="90" spans="1:19" ht="12.75" customHeight="1" x14ac:dyDescent="0.2">
      <c r="A90" s="29" t="s">
        <v>75</v>
      </c>
      <c r="B90" s="135" t="s">
        <v>111</v>
      </c>
      <c r="C90" s="135"/>
      <c r="D90" s="30"/>
      <c r="E90" s="99">
        <v>1</v>
      </c>
      <c r="F90" s="96">
        <f t="shared" si="8"/>
        <v>0</v>
      </c>
      <c r="G90" s="96">
        <f t="shared" si="9"/>
        <v>0</v>
      </c>
      <c r="H90" s="96">
        <f t="shared" si="1"/>
        <v>0</v>
      </c>
      <c r="I90" s="33"/>
      <c r="J90" s="28"/>
      <c r="K90" s="38"/>
      <c r="L90" s="39"/>
      <c r="M90" s="39"/>
      <c r="N90" s="39"/>
      <c r="O90" s="100" t="str">
        <f t="shared" si="10"/>
        <v>0</v>
      </c>
      <c r="P90" s="39"/>
      <c r="Q90" s="40"/>
      <c r="R90" s="100">
        <f t="shared" si="11"/>
        <v>0</v>
      </c>
      <c r="S90" s="101" t="str">
        <f t="shared" ca="1" si="12"/>
        <v xml:space="preserve"> </v>
      </c>
    </row>
    <row r="91" spans="1:19" ht="12.75" customHeight="1" x14ac:dyDescent="0.2">
      <c r="A91" s="29" t="s">
        <v>76</v>
      </c>
      <c r="B91" s="135" t="s">
        <v>111</v>
      </c>
      <c r="C91" s="135"/>
      <c r="D91" s="30"/>
      <c r="E91" s="99">
        <v>1</v>
      </c>
      <c r="F91" s="96">
        <f t="shared" si="8"/>
        <v>0</v>
      </c>
      <c r="G91" s="96">
        <f t="shared" si="9"/>
        <v>0</v>
      </c>
      <c r="H91" s="96">
        <f t="shared" si="1"/>
        <v>0</v>
      </c>
      <c r="I91" s="33"/>
      <c r="J91" s="28"/>
      <c r="K91" s="38"/>
      <c r="L91" s="39"/>
      <c r="M91" s="39"/>
      <c r="N91" s="39"/>
      <c r="O91" s="100" t="str">
        <f t="shared" si="10"/>
        <v>0</v>
      </c>
      <c r="P91" s="39"/>
      <c r="Q91" s="40"/>
      <c r="R91" s="100">
        <f t="shared" si="11"/>
        <v>0</v>
      </c>
      <c r="S91" s="101" t="str">
        <f t="shared" ca="1" si="12"/>
        <v xml:space="preserve"> </v>
      </c>
    </row>
    <row r="92" spans="1:19" ht="12.75" customHeight="1" x14ac:dyDescent="0.2">
      <c r="A92" s="29" t="s">
        <v>77</v>
      </c>
      <c r="B92" s="135" t="s">
        <v>111</v>
      </c>
      <c r="C92" s="135"/>
      <c r="D92" s="30"/>
      <c r="E92" s="99">
        <v>1</v>
      </c>
      <c r="F92" s="96">
        <f t="shared" si="8"/>
        <v>0</v>
      </c>
      <c r="G92" s="96">
        <f t="shared" si="9"/>
        <v>0</v>
      </c>
      <c r="H92" s="96">
        <f t="shared" si="1"/>
        <v>0</v>
      </c>
      <c r="I92" s="33"/>
      <c r="J92" s="28"/>
      <c r="K92" s="38"/>
      <c r="L92" s="39"/>
      <c r="M92" s="39"/>
      <c r="N92" s="39"/>
      <c r="O92" s="100" t="str">
        <f t="shared" si="10"/>
        <v>0</v>
      </c>
      <c r="P92" s="39"/>
      <c r="Q92" s="40"/>
      <c r="R92" s="100">
        <f t="shared" si="11"/>
        <v>0</v>
      </c>
      <c r="S92" s="101" t="str">
        <f t="shared" ca="1" si="12"/>
        <v xml:space="preserve"> </v>
      </c>
    </row>
    <row r="93" spans="1:19" ht="12.75" customHeight="1" x14ac:dyDescent="0.2">
      <c r="A93" s="29" t="s">
        <v>78</v>
      </c>
      <c r="B93" s="135" t="s">
        <v>111</v>
      </c>
      <c r="C93" s="135"/>
      <c r="D93" s="30"/>
      <c r="E93" s="99">
        <v>1</v>
      </c>
      <c r="F93" s="96">
        <f t="shared" si="8"/>
        <v>0</v>
      </c>
      <c r="G93" s="96">
        <f t="shared" si="9"/>
        <v>0</v>
      </c>
      <c r="H93" s="96">
        <f t="shared" si="1"/>
        <v>0</v>
      </c>
      <c r="I93" s="33"/>
      <c r="J93" s="28"/>
      <c r="K93" s="38"/>
      <c r="L93" s="39"/>
      <c r="M93" s="39"/>
      <c r="N93" s="39"/>
      <c r="O93" s="100" t="str">
        <f t="shared" si="10"/>
        <v>0</v>
      </c>
      <c r="P93" s="39"/>
      <c r="Q93" s="40"/>
      <c r="R93" s="100">
        <f t="shared" si="11"/>
        <v>0</v>
      </c>
      <c r="S93" s="101" t="str">
        <f t="shared" ca="1" si="12"/>
        <v xml:space="preserve"> </v>
      </c>
    </row>
    <row r="94" spans="1:19" ht="12.75" customHeight="1" x14ac:dyDescent="0.2">
      <c r="A94" s="29" t="s">
        <v>229</v>
      </c>
      <c r="B94" s="135" t="s">
        <v>111</v>
      </c>
      <c r="C94" s="135"/>
      <c r="D94" s="30"/>
      <c r="E94" s="99">
        <v>1</v>
      </c>
      <c r="F94" s="96">
        <f t="shared" si="8"/>
        <v>0</v>
      </c>
      <c r="G94" s="96">
        <f t="shared" si="9"/>
        <v>0</v>
      </c>
      <c r="H94" s="96">
        <f t="shared" si="1"/>
        <v>0</v>
      </c>
      <c r="I94" s="33"/>
      <c r="J94" s="28"/>
      <c r="K94" s="38"/>
      <c r="L94" s="39"/>
      <c r="M94" s="39"/>
      <c r="N94" s="39"/>
      <c r="O94" s="100" t="str">
        <f t="shared" si="10"/>
        <v>0</v>
      </c>
      <c r="P94" s="39"/>
      <c r="Q94" s="40"/>
      <c r="R94" s="100">
        <f t="shared" si="11"/>
        <v>0</v>
      </c>
      <c r="S94" s="101" t="str">
        <f t="shared" ca="1" si="12"/>
        <v xml:space="preserve"> </v>
      </c>
    </row>
    <row r="95" spans="1:19" ht="12.75" customHeight="1" x14ac:dyDescent="0.2">
      <c r="A95" s="29" t="s">
        <v>230</v>
      </c>
      <c r="B95" s="135" t="s">
        <v>111</v>
      </c>
      <c r="C95" s="135"/>
      <c r="D95" s="30"/>
      <c r="E95" s="99">
        <v>1</v>
      </c>
      <c r="F95" s="96">
        <f t="shared" si="8"/>
        <v>0</v>
      </c>
      <c r="G95" s="96">
        <f t="shared" si="9"/>
        <v>0</v>
      </c>
      <c r="H95" s="96">
        <f t="shared" si="1"/>
        <v>0</v>
      </c>
      <c r="I95" s="33"/>
      <c r="J95" s="28"/>
      <c r="K95" s="38"/>
      <c r="L95" s="39"/>
      <c r="M95" s="39"/>
      <c r="N95" s="39"/>
      <c r="O95" s="100" t="str">
        <f t="shared" si="10"/>
        <v>0</v>
      </c>
      <c r="P95" s="39"/>
      <c r="Q95" s="40"/>
      <c r="R95" s="100">
        <f t="shared" si="11"/>
        <v>0</v>
      </c>
      <c r="S95" s="101" t="str">
        <f t="shared" ca="1" si="12"/>
        <v xml:space="preserve"> </v>
      </c>
    </row>
    <row r="96" spans="1:19" ht="12.75" customHeight="1" x14ac:dyDescent="0.2">
      <c r="A96" s="29" t="s">
        <v>231</v>
      </c>
      <c r="B96" s="135" t="s">
        <v>111</v>
      </c>
      <c r="C96" s="135"/>
      <c r="D96" s="30"/>
      <c r="E96" s="99">
        <v>1</v>
      </c>
      <c r="F96" s="96">
        <f t="shared" si="8"/>
        <v>0</v>
      </c>
      <c r="G96" s="96">
        <f t="shared" si="9"/>
        <v>0</v>
      </c>
      <c r="H96" s="96">
        <f t="shared" si="1"/>
        <v>0</v>
      </c>
      <c r="I96" s="33"/>
      <c r="J96" s="28"/>
      <c r="K96" s="38"/>
      <c r="L96" s="39"/>
      <c r="M96" s="39"/>
      <c r="N96" s="39"/>
      <c r="O96" s="100" t="str">
        <f t="shared" si="10"/>
        <v>0</v>
      </c>
      <c r="P96" s="39"/>
      <c r="Q96" s="40"/>
      <c r="R96" s="100">
        <f t="shared" si="11"/>
        <v>0</v>
      </c>
      <c r="S96" s="101" t="str">
        <f t="shared" ca="1" si="12"/>
        <v xml:space="preserve"> </v>
      </c>
    </row>
    <row r="97" spans="1:19" ht="12.75" customHeight="1" x14ac:dyDescent="0.2">
      <c r="A97" s="29" t="s">
        <v>232</v>
      </c>
      <c r="B97" s="135" t="s">
        <v>111</v>
      </c>
      <c r="C97" s="135"/>
      <c r="D97" s="30"/>
      <c r="E97" s="99">
        <v>1</v>
      </c>
      <c r="F97" s="96">
        <f t="shared" si="8"/>
        <v>0</v>
      </c>
      <c r="G97" s="96">
        <f t="shared" si="9"/>
        <v>0</v>
      </c>
      <c r="H97" s="96">
        <f t="shared" si="1"/>
        <v>0</v>
      </c>
      <c r="I97" s="33"/>
      <c r="J97" s="28"/>
      <c r="K97" s="38"/>
      <c r="L97" s="39"/>
      <c r="M97" s="39"/>
      <c r="N97" s="39"/>
      <c r="O97" s="100" t="str">
        <f t="shared" si="10"/>
        <v>0</v>
      </c>
      <c r="P97" s="39"/>
      <c r="Q97" s="40"/>
      <c r="R97" s="100">
        <f t="shared" si="11"/>
        <v>0</v>
      </c>
      <c r="S97" s="101" t="str">
        <f t="shared" ca="1" si="12"/>
        <v xml:space="preserve"> </v>
      </c>
    </row>
    <row r="98" spans="1:19" ht="12.75" customHeight="1" x14ac:dyDescent="0.2">
      <c r="A98" s="29" t="s">
        <v>233</v>
      </c>
      <c r="B98" s="135" t="s">
        <v>111</v>
      </c>
      <c r="C98" s="135"/>
      <c r="D98" s="30"/>
      <c r="E98" s="99">
        <v>1</v>
      </c>
      <c r="F98" s="96">
        <f t="shared" si="8"/>
        <v>0</v>
      </c>
      <c r="G98" s="96">
        <f t="shared" si="9"/>
        <v>0</v>
      </c>
      <c r="H98" s="96">
        <f t="shared" si="1"/>
        <v>0</v>
      </c>
      <c r="I98" s="33"/>
      <c r="J98" s="28"/>
      <c r="K98" s="38"/>
      <c r="L98" s="39"/>
      <c r="M98" s="39"/>
      <c r="N98" s="39"/>
      <c r="O98" s="100" t="str">
        <f t="shared" si="10"/>
        <v>0</v>
      </c>
      <c r="P98" s="39"/>
      <c r="Q98" s="40"/>
      <c r="R98" s="100">
        <f t="shared" si="11"/>
        <v>0</v>
      </c>
      <c r="S98" s="101" t="str">
        <f t="shared" ca="1" si="12"/>
        <v xml:space="preserve"> </v>
      </c>
    </row>
    <row r="99" spans="1:19" ht="12.75" customHeight="1" x14ac:dyDescent="0.2">
      <c r="A99" s="29" t="s">
        <v>234</v>
      </c>
      <c r="B99" s="135" t="s">
        <v>111</v>
      </c>
      <c r="C99" s="135"/>
      <c r="D99" s="30"/>
      <c r="E99" s="99">
        <v>1</v>
      </c>
      <c r="F99" s="96">
        <f t="shared" si="8"/>
        <v>0</v>
      </c>
      <c r="G99" s="96">
        <f t="shared" si="9"/>
        <v>0</v>
      </c>
      <c r="H99" s="96">
        <f t="shared" si="1"/>
        <v>0</v>
      </c>
      <c r="I99" s="33"/>
      <c r="J99" s="28"/>
      <c r="K99" s="38"/>
      <c r="L99" s="39"/>
      <c r="M99" s="39"/>
      <c r="N99" s="39"/>
      <c r="O99" s="100" t="str">
        <f t="shared" si="10"/>
        <v>0</v>
      </c>
      <c r="P99" s="39"/>
      <c r="Q99" s="40"/>
      <c r="R99" s="100">
        <f t="shared" si="11"/>
        <v>0</v>
      </c>
      <c r="S99" s="101" t="str">
        <f t="shared" ca="1" si="12"/>
        <v xml:space="preserve"> </v>
      </c>
    </row>
    <row r="100" spans="1:19" ht="12.75" customHeight="1" x14ac:dyDescent="0.2">
      <c r="A100" s="29" t="s">
        <v>235</v>
      </c>
      <c r="B100" s="135" t="s">
        <v>111</v>
      </c>
      <c r="C100" s="135"/>
      <c r="D100" s="30"/>
      <c r="E100" s="99">
        <v>1</v>
      </c>
      <c r="F100" s="96">
        <f t="shared" si="8"/>
        <v>0</v>
      </c>
      <c r="G100" s="96">
        <f t="shared" si="9"/>
        <v>0</v>
      </c>
      <c r="H100" s="96">
        <f t="shared" si="1"/>
        <v>0</v>
      </c>
      <c r="I100" s="33"/>
      <c r="J100" s="28"/>
      <c r="K100" s="38"/>
      <c r="L100" s="39"/>
      <c r="M100" s="39"/>
      <c r="N100" s="39"/>
      <c r="O100" s="100" t="str">
        <f t="shared" si="10"/>
        <v>0</v>
      </c>
      <c r="P100" s="39"/>
      <c r="Q100" s="40"/>
      <c r="R100" s="100">
        <f t="shared" si="11"/>
        <v>0</v>
      </c>
      <c r="S100" s="101" t="str">
        <f t="shared" ca="1" si="12"/>
        <v xml:space="preserve"> </v>
      </c>
    </row>
    <row r="101" spans="1:19" ht="12.75" customHeight="1" x14ac:dyDescent="0.2">
      <c r="A101" s="29" t="s">
        <v>236</v>
      </c>
      <c r="B101" s="135" t="s">
        <v>111</v>
      </c>
      <c r="C101" s="135"/>
      <c r="D101" s="30"/>
      <c r="E101" s="99">
        <v>1</v>
      </c>
      <c r="F101" s="96">
        <f t="shared" si="8"/>
        <v>0</v>
      </c>
      <c r="G101" s="96">
        <f t="shared" si="9"/>
        <v>0</v>
      </c>
      <c r="H101" s="96">
        <f t="shared" si="1"/>
        <v>0</v>
      </c>
      <c r="I101" s="33"/>
      <c r="J101" s="28"/>
      <c r="K101" s="38"/>
      <c r="L101" s="39"/>
      <c r="M101" s="39"/>
      <c r="N101" s="39"/>
      <c r="O101" s="100" t="str">
        <f t="shared" si="10"/>
        <v>0</v>
      </c>
      <c r="P101" s="39"/>
      <c r="Q101" s="40"/>
      <c r="R101" s="100">
        <f t="shared" si="11"/>
        <v>0</v>
      </c>
      <c r="S101" s="101" t="str">
        <f t="shared" ca="1" si="12"/>
        <v xml:space="preserve"> </v>
      </c>
    </row>
    <row r="102" spans="1:19" ht="12.75" customHeight="1" x14ac:dyDescent="0.2">
      <c r="A102" s="29" t="s">
        <v>237</v>
      </c>
      <c r="B102" s="135" t="s">
        <v>111</v>
      </c>
      <c r="C102" s="135"/>
      <c r="D102" s="30"/>
      <c r="E102" s="99">
        <v>1</v>
      </c>
      <c r="F102" s="96">
        <f t="shared" si="8"/>
        <v>0</v>
      </c>
      <c r="G102" s="96">
        <f t="shared" si="9"/>
        <v>0</v>
      </c>
      <c r="H102" s="96">
        <f t="shared" si="1"/>
        <v>0</v>
      </c>
      <c r="I102" s="33"/>
      <c r="J102" s="28"/>
      <c r="K102" s="38"/>
      <c r="L102" s="39"/>
      <c r="M102" s="39"/>
      <c r="N102" s="39"/>
      <c r="O102" s="100" t="str">
        <f t="shared" si="10"/>
        <v>0</v>
      </c>
      <c r="P102" s="39"/>
      <c r="Q102" s="40"/>
      <c r="R102" s="100">
        <f t="shared" si="11"/>
        <v>0</v>
      </c>
      <c r="S102" s="101" t="str">
        <f t="shared" ca="1" si="12"/>
        <v xml:space="preserve"> </v>
      </c>
    </row>
    <row r="103" spans="1:19" ht="12.75" customHeight="1" x14ac:dyDescent="0.2">
      <c r="A103" s="29" t="s">
        <v>238</v>
      </c>
      <c r="B103" s="135" t="s">
        <v>111</v>
      </c>
      <c r="C103" s="135"/>
      <c r="D103" s="30"/>
      <c r="E103" s="99">
        <v>1</v>
      </c>
      <c r="F103" s="96">
        <f t="shared" si="8"/>
        <v>0</v>
      </c>
      <c r="G103" s="96">
        <f t="shared" si="9"/>
        <v>0</v>
      </c>
      <c r="H103" s="96">
        <f t="shared" si="1"/>
        <v>0</v>
      </c>
      <c r="I103" s="33"/>
      <c r="J103" s="28"/>
      <c r="K103" s="38"/>
      <c r="L103" s="39"/>
      <c r="M103" s="39"/>
      <c r="N103" s="39"/>
      <c r="O103" s="100" t="str">
        <f t="shared" si="10"/>
        <v>0</v>
      </c>
      <c r="P103" s="39"/>
      <c r="Q103" s="40"/>
      <c r="R103" s="100">
        <f t="shared" si="11"/>
        <v>0</v>
      </c>
      <c r="S103" s="101" t="str">
        <f t="shared" ca="1" si="12"/>
        <v xml:space="preserve"> </v>
      </c>
    </row>
    <row r="104" spans="1:19" ht="12.75" customHeight="1" x14ac:dyDescent="0.2">
      <c r="A104" s="29" t="s">
        <v>239</v>
      </c>
      <c r="B104" s="135" t="s">
        <v>111</v>
      </c>
      <c r="C104" s="135"/>
      <c r="D104" s="30"/>
      <c r="E104" s="99">
        <v>1</v>
      </c>
      <c r="F104" s="96">
        <f t="shared" si="8"/>
        <v>0</v>
      </c>
      <c r="G104" s="96">
        <f t="shared" si="9"/>
        <v>0</v>
      </c>
      <c r="H104" s="96">
        <f t="shared" si="1"/>
        <v>0</v>
      </c>
      <c r="I104" s="33"/>
      <c r="J104" s="28"/>
      <c r="K104" s="38"/>
      <c r="L104" s="39"/>
      <c r="M104" s="39"/>
      <c r="N104" s="39"/>
      <c r="O104" s="100" t="str">
        <f t="shared" si="10"/>
        <v>0</v>
      </c>
      <c r="P104" s="39"/>
      <c r="Q104" s="40"/>
      <c r="R104" s="100">
        <f t="shared" si="11"/>
        <v>0</v>
      </c>
      <c r="S104" s="101" t="str">
        <f t="shared" ca="1" si="12"/>
        <v xml:space="preserve"> </v>
      </c>
    </row>
    <row r="105" spans="1:19" ht="12.75" customHeight="1" x14ac:dyDescent="0.2">
      <c r="A105" s="29" t="s">
        <v>240</v>
      </c>
      <c r="B105" s="135" t="s">
        <v>111</v>
      </c>
      <c r="C105" s="135"/>
      <c r="D105" s="30"/>
      <c r="E105" s="99">
        <v>1</v>
      </c>
      <c r="F105" s="96">
        <f t="shared" si="8"/>
        <v>0</v>
      </c>
      <c r="G105" s="96">
        <f t="shared" si="9"/>
        <v>0</v>
      </c>
      <c r="H105" s="96">
        <f t="shared" si="1"/>
        <v>0</v>
      </c>
      <c r="I105" s="33"/>
      <c r="J105" s="28"/>
      <c r="K105" s="38"/>
      <c r="L105" s="39"/>
      <c r="M105" s="39"/>
      <c r="N105" s="39"/>
      <c r="O105" s="100" t="str">
        <f t="shared" si="10"/>
        <v>0</v>
      </c>
      <c r="P105" s="39"/>
      <c r="Q105" s="40"/>
      <c r="R105" s="100">
        <f t="shared" si="11"/>
        <v>0</v>
      </c>
      <c r="S105" s="101" t="str">
        <f t="shared" ca="1" si="12"/>
        <v xml:space="preserve"> </v>
      </c>
    </row>
    <row r="106" spans="1:19" ht="12.75" customHeight="1" x14ac:dyDescent="0.2">
      <c r="A106" s="29" t="s">
        <v>241</v>
      </c>
      <c r="B106" s="135" t="s">
        <v>111</v>
      </c>
      <c r="C106" s="135"/>
      <c r="D106" s="30"/>
      <c r="E106" s="99">
        <v>1</v>
      </c>
      <c r="F106" s="96">
        <f t="shared" si="8"/>
        <v>0</v>
      </c>
      <c r="G106" s="96">
        <f t="shared" si="9"/>
        <v>0</v>
      </c>
      <c r="H106" s="96">
        <f t="shared" si="1"/>
        <v>0</v>
      </c>
      <c r="I106" s="33"/>
      <c r="J106" s="28"/>
      <c r="K106" s="38"/>
      <c r="L106" s="39"/>
      <c r="M106" s="39"/>
      <c r="N106" s="39"/>
      <c r="O106" s="100" t="str">
        <f t="shared" si="10"/>
        <v>0</v>
      </c>
      <c r="P106" s="39"/>
      <c r="Q106" s="40"/>
      <c r="R106" s="100">
        <f t="shared" si="11"/>
        <v>0</v>
      </c>
      <c r="S106" s="101" t="str">
        <f t="shared" ca="1" si="12"/>
        <v xml:space="preserve"> </v>
      </c>
    </row>
    <row r="107" spans="1:19" ht="12.75" customHeight="1" x14ac:dyDescent="0.2">
      <c r="A107" s="29" t="s">
        <v>242</v>
      </c>
      <c r="B107" s="135" t="s">
        <v>111</v>
      </c>
      <c r="C107" s="135"/>
      <c r="D107" s="30"/>
      <c r="E107" s="99">
        <v>1</v>
      </c>
      <c r="F107" s="96">
        <f t="shared" si="8"/>
        <v>0</v>
      </c>
      <c r="G107" s="96">
        <f t="shared" si="9"/>
        <v>0</v>
      </c>
      <c r="H107" s="96">
        <f t="shared" si="1"/>
        <v>0</v>
      </c>
      <c r="I107" s="33"/>
      <c r="J107" s="28"/>
      <c r="K107" s="38"/>
      <c r="L107" s="39"/>
      <c r="M107" s="39"/>
      <c r="N107" s="39"/>
      <c r="O107" s="100" t="str">
        <f t="shared" si="10"/>
        <v>0</v>
      </c>
      <c r="P107" s="39"/>
      <c r="Q107" s="40"/>
      <c r="R107" s="100">
        <f t="shared" si="11"/>
        <v>0</v>
      </c>
      <c r="S107" s="101" t="str">
        <f t="shared" ca="1" si="12"/>
        <v xml:space="preserve"> </v>
      </c>
    </row>
    <row r="108" spans="1:19" ht="12.75" customHeight="1" x14ac:dyDescent="0.2">
      <c r="A108" s="29" t="s">
        <v>243</v>
      </c>
      <c r="B108" s="135" t="s">
        <v>111</v>
      </c>
      <c r="C108" s="135"/>
      <c r="D108" s="30"/>
      <c r="E108" s="99">
        <v>1</v>
      </c>
      <c r="F108" s="96">
        <f t="shared" si="8"/>
        <v>0</v>
      </c>
      <c r="G108" s="96">
        <f t="shared" si="9"/>
        <v>0</v>
      </c>
      <c r="H108" s="96">
        <f t="shared" si="1"/>
        <v>0</v>
      </c>
      <c r="I108" s="33"/>
      <c r="J108" s="28"/>
      <c r="K108" s="38"/>
      <c r="L108" s="39"/>
      <c r="M108" s="39"/>
      <c r="N108" s="39"/>
      <c r="O108" s="100" t="str">
        <f t="shared" si="10"/>
        <v>0</v>
      </c>
      <c r="P108" s="39"/>
      <c r="Q108" s="40"/>
      <c r="R108" s="100">
        <f t="shared" si="11"/>
        <v>0</v>
      </c>
      <c r="S108" s="101" t="str">
        <f t="shared" ca="1" si="12"/>
        <v xml:space="preserve"> </v>
      </c>
    </row>
    <row r="109" spans="1:19" ht="12.75" customHeight="1" x14ac:dyDescent="0.2">
      <c r="A109" s="29" t="s">
        <v>244</v>
      </c>
      <c r="B109" s="135" t="s">
        <v>111</v>
      </c>
      <c r="C109" s="135"/>
      <c r="D109" s="30"/>
      <c r="E109" s="99">
        <v>1</v>
      </c>
      <c r="F109" s="96">
        <f t="shared" si="8"/>
        <v>0</v>
      </c>
      <c r="G109" s="96">
        <f t="shared" si="9"/>
        <v>0</v>
      </c>
      <c r="H109" s="96">
        <f t="shared" si="1"/>
        <v>0</v>
      </c>
      <c r="I109" s="33"/>
      <c r="J109" s="28"/>
      <c r="K109" s="38"/>
      <c r="L109" s="39"/>
      <c r="M109" s="39"/>
      <c r="N109" s="39"/>
      <c r="O109" s="100" t="str">
        <f t="shared" si="10"/>
        <v>0</v>
      </c>
      <c r="P109" s="39"/>
      <c r="Q109" s="40"/>
      <c r="R109" s="100">
        <f t="shared" si="11"/>
        <v>0</v>
      </c>
      <c r="S109" s="101" t="str">
        <f t="shared" ca="1" si="12"/>
        <v xml:space="preserve"> </v>
      </c>
    </row>
    <row r="110" spans="1:19" ht="12.75" customHeight="1" x14ac:dyDescent="0.2">
      <c r="A110" s="29" t="s">
        <v>245</v>
      </c>
      <c r="B110" s="135" t="s">
        <v>111</v>
      </c>
      <c r="C110" s="135"/>
      <c r="D110" s="30"/>
      <c r="E110" s="99">
        <v>1</v>
      </c>
      <c r="F110" s="96">
        <f t="shared" si="8"/>
        <v>0</v>
      </c>
      <c r="G110" s="96">
        <f t="shared" si="9"/>
        <v>0</v>
      </c>
      <c r="H110" s="96">
        <f t="shared" si="1"/>
        <v>0</v>
      </c>
      <c r="I110" s="33"/>
      <c r="J110" s="28"/>
      <c r="K110" s="38"/>
      <c r="L110" s="39"/>
      <c r="M110" s="39"/>
      <c r="N110" s="39"/>
      <c r="O110" s="100" t="str">
        <f t="shared" si="10"/>
        <v>0</v>
      </c>
      <c r="P110" s="39"/>
      <c r="Q110" s="40"/>
      <c r="R110" s="100">
        <f t="shared" si="11"/>
        <v>0</v>
      </c>
      <c r="S110" s="101" t="str">
        <f t="shared" ca="1" si="12"/>
        <v xml:space="preserve"> </v>
      </c>
    </row>
    <row r="111" spans="1:19" ht="12.75" customHeight="1" x14ac:dyDescent="0.2">
      <c r="A111" s="29" t="s">
        <v>246</v>
      </c>
      <c r="B111" s="135" t="s">
        <v>111</v>
      </c>
      <c r="C111" s="135"/>
      <c r="D111" s="30"/>
      <c r="E111" s="99">
        <v>1</v>
      </c>
      <c r="F111" s="96">
        <f t="shared" si="8"/>
        <v>0</v>
      </c>
      <c r="G111" s="96">
        <f t="shared" si="9"/>
        <v>0</v>
      </c>
      <c r="H111" s="96">
        <f t="shared" si="1"/>
        <v>0</v>
      </c>
      <c r="I111" s="33"/>
      <c r="J111" s="28"/>
      <c r="K111" s="38"/>
      <c r="L111" s="39"/>
      <c r="M111" s="39"/>
      <c r="N111" s="39"/>
      <c r="O111" s="100" t="str">
        <f t="shared" si="10"/>
        <v>0</v>
      </c>
      <c r="P111" s="39"/>
      <c r="Q111" s="40"/>
      <c r="R111" s="100">
        <f t="shared" si="11"/>
        <v>0</v>
      </c>
      <c r="S111" s="101" t="str">
        <f t="shared" ca="1" si="12"/>
        <v xml:space="preserve"> </v>
      </c>
    </row>
    <row r="112" spans="1:19" ht="12.75" customHeight="1" x14ac:dyDescent="0.2">
      <c r="A112" s="29" t="s">
        <v>247</v>
      </c>
      <c r="B112" s="135" t="s">
        <v>111</v>
      </c>
      <c r="C112" s="135"/>
      <c r="D112" s="30"/>
      <c r="E112" s="99">
        <v>1</v>
      </c>
      <c r="F112" s="96">
        <f t="shared" si="8"/>
        <v>0</v>
      </c>
      <c r="G112" s="96">
        <f t="shared" si="9"/>
        <v>0</v>
      </c>
      <c r="H112" s="96">
        <f t="shared" si="1"/>
        <v>0</v>
      </c>
      <c r="I112" s="33"/>
      <c r="J112" s="28"/>
      <c r="K112" s="38"/>
      <c r="L112" s="39"/>
      <c r="M112" s="39"/>
      <c r="N112" s="39"/>
      <c r="O112" s="100" t="str">
        <f t="shared" si="10"/>
        <v>0</v>
      </c>
      <c r="P112" s="39"/>
      <c r="Q112" s="40"/>
      <c r="R112" s="100">
        <f t="shared" si="11"/>
        <v>0</v>
      </c>
      <c r="S112" s="101" t="str">
        <f t="shared" ca="1" si="12"/>
        <v xml:space="preserve"> </v>
      </c>
    </row>
    <row r="113" spans="1:11" ht="57" customHeight="1" x14ac:dyDescent="0.2">
      <c r="A113" s="34" t="s">
        <v>71</v>
      </c>
      <c r="B113" s="174" t="s">
        <v>79</v>
      </c>
      <c r="C113" s="175"/>
      <c r="D113" s="175"/>
      <c r="E113" s="175"/>
      <c r="F113" s="176"/>
      <c r="G113" s="97">
        <f>SUM(G114:G163)</f>
        <v>0</v>
      </c>
      <c r="H113" s="97">
        <f>SUM(H114:H163)</f>
        <v>0</v>
      </c>
      <c r="I113" s="41"/>
      <c r="J113" s="28"/>
      <c r="K113" s="37" t="s">
        <v>176</v>
      </c>
    </row>
    <row r="114" spans="1:11" x14ac:dyDescent="0.2">
      <c r="A114" s="150" t="s">
        <v>177</v>
      </c>
      <c r="B114" s="159" t="s">
        <v>107</v>
      </c>
      <c r="C114" s="33" t="s">
        <v>108</v>
      </c>
      <c r="D114" s="162" t="s">
        <v>5</v>
      </c>
      <c r="E114" s="165"/>
      <c r="F114" s="153" t="str">
        <f>IFERROR(ROUND(AVERAGE(K114:K118),2),"0")</f>
        <v>0</v>
      </c>
      <c r="G114" s="153">
        <f>ROUND(E114*F114,2)</f>
        <v>0</v>
      </c>
      <c r="H114" s="153">
        <f>ROUND(G114*$D$7,2)</f>
        <v>0</v>
      </c>
      <c r="I114" s="156"/>
      <c r="J114" s="42"/>
      <c r="K114" s="39"/>
    </row>
    <row r="115" spans="1:11" x14ac:dyDescent="0.2">
      <c r="A115" s="151"/>
      <c r="B115" s="160"/>
      <c r="C115" s="33" t="s">
        <v>108</v>
      </c>
      <c r="D115" s="163"/>
      <c r="E115" s="166"/>
      <c r="F115" s="154"/>
      <c r="G115" s="154"/>
      <c r="H115" s="154"/>
      <c r="I115" s="157"/>
      <c r="J115" s="42"/>
      <c r="K115" s="39"/>
    </row>
    <row r="116" spans="1:11" x14ac:dyDescent="0.2">
      <c r="A116" s="151"/>
      <c r="B116" s="160"/>
      <c r="C116" s="33" t="s">
        <v>108</v>
      </c>
      <c r="D116" s="163"/>
      <c r="E116" s="166"/>
      <c r="F116" s="154"/>
      <c r="G116" s="154"/>
      <c r="H116" s="154"/>
      <c r="I116" s="157"/>
      <c r="J116" s="42"/>
      <c r="K116" s="39"/>
    </row>
    <row r="117" spans="1:11" x14ac:dyDescent="0.2">
      <c r="A117" s="151"/>
      <c r="B117" s="160"/>
      <c r="C117" s="33" t="s">
        <v>108</v>
      </c>
      <c r="D117" s="163"/>
      <c r="E117" s="166"/>
      <c r="F117" s="154"/>
      <c r="G117" s="154"/>
      <c r="H117" s="154"/>
      <c r="I117" s="157"/>
      <c r="J117" s="42"/>
      <c r="K117" s="39"/>
    </row>
    <row r="118" spans="1:11" x14ac:dyDescent="0.2">
      <c r="A118" s="152"/>
      <c r="B118" s="161"/>
      <c r="C118" s="33" t="s">
        <v>108</v>
      </c>
      <c r="D118" s="164"/>
      <c r="E118" s="167"/>
      <c r="F118" s="155"/>
      <c r="G118" s="155"/>
      <c r="H118" s="155"/>
      <c r="I118" s="158"/>
      <c r="J118" s="42"/>
      <c r="K118" s="39"/>
    </row>
    <row r="119" spans="1:11" x14ac:dyDescent="0.2">
      <c r="A119" s="150" t="s">
        <v>178</v>
      </c>
      <c r="B119" s="159" t="s">
        <v>107</v>
      </c>
      <c r="C119" s="33" t="s">
        <v>108</v>
      </c>
      <c r="D119" s="162" t="s">
        <v>5</v>
      </c>
      <c r="E119" s="165"/>
      <c r="F119" s="153" t="str">
        <f t="shared" ref="F119" si="13">IFERROR(ROUND(AVERAGE(K119:K123),2),"0")</f>
        <v>0</v>
      </c>
      <c r="G119" s="153">
        <f>ROUND(E119*F119,2)</f>
        <v>0</v>
      </c>
      <c r="H119" s="153">
        <f>ROUND(G119*$D$7,2)</f>
        <v>0</v>
      </c>
      <c r="I119" s="156"/>
      <c r="J119" s="42"/>
      <c r="K119" s="39"/>
    </row>
    <row r="120" spans="1:11" x14ac:dyDescent="0.2">
      <c r="A120" s="151"/>
      <c r="B120" s="160"/>
      <c r="C120" s="33" t="s">
        <v>108</v>
      </c>
      <c r="D120" s="163"/>
      <c r="E120" s="166"/>
      <c r="F120" s="154"/>
      <c r="G120" s="154"/>
      <c r="H120" s="154"/>
      <c r="I120" s="157"/>
      <c r="J120" s="42"/>
      <c r="K120" s="39"/>
    </row>
    <row r="121" spans="1:11" x14ac:dyDescent="0.2">
      <c r="A121" s="151"/>
      <c r="B121" s="160"/>
      <c r="C121" s="33" t="s">
        <v>108</v>
      </c>
      <c r="D121" s="163"/>
      <c r="E121" s="166"/>
      <c r="F121" s="154"/>
      <c r="G121" s="154"/>
      <c r="H121" s="154"/>
      <c r="I121" s="157"/>
      <c r="J121" s="42"/>
      <c r="K121" s="39"/>
    </row>
    <row r="122" spans="1:11" x14ac:dyDescent="0.2">
      <c r="A122" s="151"/>
      <c r="B122" s="160"/>
      <c r="C122" s="33" t="s">
        <v>108</v>
      </c>
      <c r="D122" s="163"/>
      <c r="E122" s="166"/>
      <c r="F122" s="154"/>
      <c r="G122" s="154"/>
      <c r="H122" s="154"/>
      <c r="I122" s="157"/>
      <c r="J122" s="42"/>
      <c r="K122" s="39"/>
    </row>
    <row r="123" spans="1:11" x14ac:dyDescent="0.2">
      <c r="A123" s="152"/>
      <c r="B123" s="161"/>
      <c r="C123" s="33" t="s">
        <v>108</v>
      </c>
      <c r="D123" s="164"/>
      <c r="E123" s="167"/>
      <c r="F123" s="155"/>
      <c r="G123" s="155"/>
      <c r="H123" s="155"/>
      <c r="I123" s="158"/>
      <c r="J123" s="42"/>
      <c r="K123" s="39"/>
    </row>
    <row r="124" spans="1:11" x14ac:dyDescent="0.2">
      <c r="A124" s="150" t="s">
        <v>179</v>
      </c>
      <c r="B124" s="159" t="s">
        <v>107</v>
      </c>
      <c r="C124" s="33" t="s">
        <v>108</v>
      </c>
      <c r="D124" s="162" t="s">
        <v>5</v>
      </c>
      <c r="E124" s="165"/>
      <c r="F124" s="153" t="str">
        <f t="shared" ref="F124" si="14">IFERROR(ROUND(AVERAGE(K124:K128),2),"0")</f>
        <v>0</v>
      </c>
      <c r="G124" s="153">
        <f>ROUND(E124*F124,2)</f>
        <v>0</v>
      </c>
      <c r="H124" s="153">
        <f>ROUND(G124*$D$7,2)</f>
        <v>0</v>
      </c>
      <c r="I124" s="156"/>
      <c r="J124" s="42"/>
      <c r="K124" s="39"/>
    </row>
    <row r="125" spans="1:11" x14ac:dyDescent="0.2">
      <c r="A125" s="151"/>
      <c r="B125" s="160"/>
      <c r="C125" s="33" t="s">
        <v>108</v>
      </c>
      <c r="D125" s="163"/>
      <c r="E125" s="166"/>
      <c r="F125" s="154"/>
      <c r="G125" s="154"/>
      <c r="H125" s="154"/>
      <c r="I125" s="157"/>
      <c r="J125" s="42"/>
      <c r="K125" s="39"/>
    </row>
    <row r="126" spans="1:11" x14ac:dyDescent="0.2">
      <c r="A126" s="151"/>
      <c r="B126" s="160"/>
      <c r="C126" s="33" t="s">
        <v>108</v>
      </c>
      <c r="D126" s="163"/>
      <c r="E126" s="166"/>
      <c r="F126" s="154"/>
      <c r="G126" s="154"/>
      <c r="H126" s="154"/>
      <c r="I126" s="157"/>
      <c r="J126" s="42"/>
      <c r="K126" s="39"/>
    </row>
    <row r="127" spans="1:11" x14ac:dyDescent="0.2">
      <c r="A127" s="151"/>
      <c r="B127" s="160"/>
      <c r="C127" s="33" t="s">
        <v>108</v>
      </c>
      <c r="D127" s="163"/>
      <c r="E127" s="166"/>
      <c r="F127" s="154"/>
      <c r="G127" s="154"/>
      <c r="H127" s="154"/>
      <c r="I127" s="157"/>
      <c r="J127" s="42"/>
      <c r="K127" s="39"/>
    </row>
    <row r="128" spans="1:11" x14ac:dyDescent="0.2">
      <c r="A128" s="152"/>
      <c r="B128" s="161"/>
      <c r="C128" s="33" t="s">
        <v>108</v>
      </c>
      <c r="D128" s="164"/>
      <c r="E128" s="167"/>
      <c r="F128" s="155"/>
      <c r="G128" s="155"/>
      <c r="H128" s="155"/>
      <c r="I128" s="158"/>
      <c r="J128" s="42"/>
      <c r="K128" s="39"/>
    </row>
    <row r="129" spans="1:11" x14ac:dyDescent="0.2">
      <c r="A129" s="150" t="s">
        <v>180</v>
      </c>
      <c r="B129" s="159" t="s">
        <v>107</v>
      </c>
      <c r="C129" s="33" t="s">
        <v>108</v>
      </c>
      <c r="D129" s="162" t="s">
        <v>5</v>
      </c>
      <c r="E129" s="165"/>
      <c r="F129" s="153" t="str">
        <f t="shared" ref="F129" si="15">IFERROR(ROUND(AVERAGE(K129:K133),2),"0")</f>
        <v>0</v>
      </c>
      <c r="G129" s="153">
        <f>ROUND(E129*F129,2)</f>
        <v>0</v>
      </c>
      <c r="H129" s="153">
        <f>ROUND(G129*$D$7,2)</f>
        <v>0</v>
      </c>
      <c r="I129" s="156"/>
      <c r="J129" s="42"/>
      <c r="K129" s="39"/>
    </row>
    <row r="130" spans="1:11" x14ac:dyDescent="0.2">
      <c r="A130" s="151"/>
      <c r="B130" s="160"/>
      <c r="C130" s="33" t="s">
        <v>108</v>
      </c>
      <c r="D130" s="163"/>
      <c r="E130" s="166"/>
      <c r="F130" s="154"/>
      <c r="G130" s="154"/>
      <c r="H130" s="154"/>
      <c r="I130" s="157"/>
      <c r="J130" s="42"/>
      <c r="K130" s="39"/>
    </row>
    <row r="131" spans="1:11" x14ac:dyDescent="0.2">
      <c r="A131" s="151"/>
      <c r="B131" s="160"/>
      <c r="C131" s="33" t="s">
        <v>108</v>
      </c>
      <c r="D131" s="163"/>
      <c r="E131" s="166"/>
      <c r="F131" s="154"/>
      <c r="G131" s="154"/>
      <c r="H131" s="154"/>
      <c r="I131" s="157"/>
      <c r="J131" s="42"/>
      <c r="K131" s="39"/>
    </row>
    <row r="132" spans="1:11" x14ac:dyDescent="0.2">
      <c r="A132" s="151"/>
      <c r="B132" s="160"/>
      <c r="C132" s="33" t="s">
        <v>108</v>
      </c>
      <c r="D132" s="163"/>
      <c r="E132" s="166"/>
      <c r="F132" s="154"/>
      <c r="G132" s="154"/>
      <c r="H132" s="154"/>
      <c r="I132" s="157"/>
      <c r="J132" s="42"/>
      <c r="K132" s="39"/>
    </row>
    <row r="133" spans="1:11" x14ac:dyDescent="0.2">
      <c r="A133" s="152"/>
      <c r="B133" s="161"/>
      <c r="C133" s="33" t="s">
        <v>108</v>
      </c>
      <c r="D133" s="164"/>
      <c r="E133" s="167"/>
      <c r="F133" s="155"/>
      <c r="G133" s="155"/>
      <c r="H133" s="155"/>
      <c r="I133" s="158"/>
      <c r="J133" s="42"/>
      <c r="K133" s="39"/>
    </row>
    <row r="134" spans="1:11" x14ac:dyDescent="0.2">
      <c r="A134" s="150" t="s">
        <v>181</v>
      </c>
      <c r="B134" s="159" t="s">
        <v>107</v>
      </c>
      <c r="C134" s="33" t="s">
        <v>108</v>
      </c>
      <c r="D134" s="162" t="s">
        <v>5</v>
      </c>
      <c r="E134" s="165"/>
      <c r="F134" s="153" t="str">
        <f t="shared" ref="F134" si="16">IFERROR(ROUND(AVERAGE(K134:K138),2),"0")</f>
        <v>0</v>
      </c>
      <c r="G134" s="153">
        <f>ROUND(E134*F134,2)</f>
        <v>0</v>
      </c>
      <c r="H134" s="153">
        <f>ROUND(G134*$D$7,2)</f>
        <v>0</v>
      </c>
      <c r="I134" s="156"/>
      <c r="J134" s="42"/>
      <c r="K134" s="39"/>
    </row>
    <row r="135" spans="1:11" x14ac:dyDescent="0.2">
      <c r="A135" s="151"/>
      <c r="B135" s="160"/>
      <c r="C135" s="33" t="s">
        <v>108</v>
      </c>
      <c r="D135" s="163"/>
      <c r="E135" s="166"/>
      <c r="F135" s="154"/>
      <c r="G135" s="154"/>
      <c r="H135" s="154"/>
      <c r="I135" s="157"/>
      <c r="J135" s="42"/>
      <c r="K135" s="39"/>
    </row>
    <row r="136" spans="1:11" x14ac:dyDescent="0.2">
      <c r="A136" s="151"/>
      <c r="B136" s="160"/>
      <c r="C136" s="33" t="s">
        <v>108</v>
      </c>
      <c r="D136" s="163"/>
      <c r="E136" s="166"/>
      <c r="F136" s="154"/>
      <c r="G136" s="154"/>
      <c r="H136" s="154"/>
      <c r="I136" s="157"/>
      <c r="J136" s="42"/>
      <c r="K136" s="39"/>
    </row>
    <row r="137" spans="1:11" x14ac:dyDescent="0.2">
      <c r="A137" s="151"/>
      <c r="B137" s="160"/>
      <c r="C137" s="33" t="s">
        <v>108</v>
      </c>
      <c r="D137" s="163"/>
      <c r="E137" s="166"/>
      <c r="F137" s="154"/>
      <c r="G137" s="154"/>
      <c r="H137" s="154"/>
      <c r="I137" s="157"/>
      <c r="J137" s="42"/>
      <c r="K137" s="39"/>
    </row>
    <row r="138" spans="1:11" x14ac:dyDescent="0.2">
      <c r="A138" s="152"/>
      <c r="B138" s="161"/>
      <c r="C138" s="33" t="s">
        <v>108</v>
      </c>
      <c r="D138" s="164"/>
      <c r="E138" s="167"/>
      <c r="F138" s="155"/>
      <c r="G138" s="155"/>
      <c r="H138" s="155"/>
      <c r="I138" s="158"/>
      <c r="J138" s="42"/>
      <c r="K138" s="39"/>
    </row>
    <row r="139" spans="1:11" x14ac:dyDescent="0.2">
      <c r="A139" s="150" t="s">
        <v>182</v>
      </c>
      <c r="B139" s="159" t="s">
        <v>107</v>
      </c>
      <c r="C139" s="33" t="s">
        <v>108</v>
      </c>
      <c r="D139" s="162" t="s">
        <v>5</v>
      </c>
      <c r="E139" s="165"/>
      <c r="F139" s="153" t="str">
        <f t="shared" ref="F139" si="17">IFERROR(ROUND(AVERAGE(K139:K143),2),"0")</f>
        <v>0</v>
      </c>
      <c r="G139" s="153">
        <f>ROUND(E139*F139,2)</f>
        <v>0</v>
      </c>
      <c r="H139" s="153">
        <f>ROUND(G139*$D$7,2)</f>
        <v>0</v>
      </c>
      <c r="I139" s="156"/>
      <c r="J139" s="42"/>
      <c r="K139" s="39"/>
    </row>
    <row r="140" spans="1:11" x14ac:dyDescent="0.2">
      <c r="A140" s="151"/>
      <c r="B140" s="160"/>
      <c r="C140" s="33" t="s">
        <v>108</v>
      </c>
      <c r="D140" s="163"/>
      <c r="E140" s="166"/>
      <c r="F140" s="154"/>
      <c r="G140" s="154"/>
      <c r="H140" s="154"/>
      <c r="I140" s="157"/>
      <c r="J140" s="42"/>
      <c r="K140" s="39"/>
    </row>
    <row r="141" spans="1:11" x14ac:dyDescent="0.2">
      <c r="A141" s="151"/>
      <c r="B141" s="160"/>
      <c r="C141" s="33" t="s">
        <v>108</v>
      </c>
      <c r="D141" s="163"/>
      <c r="E141" s="166"/>
      <c r="F141" s="154"/>
      <c r="G141" s="154"/>
      <c r="H141" s="154"/>
      <c r="I141" s="157"/>
      <c r="J141" s="42"/>
      <c r="K141" s="39"/>
    </row>
    <row r="142" spans="1:11" x14ac:dyDescent="0.2">
      <c r="A142" s="151"/>
      <c r="B142" s="160"/>
      <c r="C142" s="33" t="s">
        <v>108</v>
      </c>
      <c r="D142" s="163"/>
      <c r="E142" s="166"/>
      <c r="F142" s="154"/>
      <c r="G142" s="154"/>
      <c r="H142" s="154"/>
      <c r="I142" s="157"/>
      <c r="J142" s="42"/>
      <c r="K142" s="39"/>
    </row>
    <row r="143" spans="1:11" x14ac:dyDescent="0.2">
      <c r="A143" s="152"/>
      <c r="B143" s="161"/>
      <c r="C143" s="33" t="s">
        <v>108</v>
      </c>
      <c r="D143" s="164"/>
      <c r="E143" s="167"/>
      <c r="F143" s="155"/>
      <c r="G143" s="155"/>
      <c r="H143" s="155"/>
      <c r="I143" s="158"/>
      <c r="J143" s="42"/>
      <c r="K143" s="39"/>
    </row>
    <row r="144" spans="1:11" x14ac:dyDescent="0.2">
      <c r="A144" s="150" t="s">
        <v>183</v>
      </c>
      <c r="B144" s="159" t="s">
        <v>107</v>
      </c>
      <c r="C144" s="33" t="s">
        <v>108</v>
      </c>
      <c r="D144" s="162" t="s">
        <v>5</v>
      </c>
      <c r="E144" s="165"/>
      <c r="F144" s="153" t="str">
        <f t="shared" ref="F144" si="18">IFERROR(ROUND(AVERAGE(K144:K148),2),"0")</f>
        <v>0</v>
      </c>
      <c r="G144" s="153">
        <f>ROUND(E144*F144,2)</f>
        <v>0</v>
      </c>
      <c r="H144" s="153">
        <f>ROUND(G144*$D$7,2)</f>
        <v>0</v>
      </c>
      <c r="I144" s="156"/>
      <c r="J144" s="42"/>
      <c r="K144" s="39"/>
    </row>
    <row r="145" spans="1:11" x14ac:dyDescent="0.2">
      <c r="A145" s="151"/>
      <c r="B145" s="160"/>
      <c r="C145" s="33" t="s">
        <v>108</v>
      </c>
      <c r="D145" s="163"/>
      <c r="E145" s="166"/>
      <c r="F145" s="154"/>
      <c r="G145" s="154"/>
      <c r="H145" s="154"/>
      <c r="I145" s="157"/>
      <c r="J145" s="42"/>
      <c r="K145" s="39"/>
    </row>
    <row r="146" spans="1:11" x14ac:dyDescent="0.2">
      <c r="A146" s="151"/>
      <c r="B146" s="160"/>
      <c r="C146" s="33" t="s">
        <v>108</v>
      </c>
      <c r="D146" s="163"/>
      <c r="E146" s="166"/>
      <c r="F146" s="154"/>
      <c r="G146" s="154"/>
      <c r="H146" s="154"/>
      <c r="I146" s="157"/>
      <c r="J146" s="42"/>
      <c r="K146" s="39"/>
    </row>
    <row r="147" spans="1:11" x14ac:dyDescent="0.2">
      <c r="A147" s="151"/>
      <c r="B147" s="160"/>
      <c r="C147" s="33" t="s">
        <v>108</v>
      </c>
      <c r="D147" s="163"/>
      <c r="E147" s="166"/>
      <c r="F147" s="154"/>
      <c r="G147" s="154"/>
      <c r="H147" s="154"/>
      <c r="I147" s="157"/>
      <c r="J147" s="42"/>
      <c r="K147" s="39"/>
    </row>
    <row r="148" spans="1:11" x14ac:dyDescent="0.2">
      <c r="A148" s="152"/>
      <c r="B148" s="161"/>
      <c r="C148" s="33" t="s">
        <v>108</v>
      </c>
      <c r="D148" s="164"/>
      <c r="E148" s="167"/>
      <c r="F148" s="155"/>
      <c r="G148" s="155"/>
      <c r="H148" s="155"/>
      <c r="I148" s="158"/>
      <c r="J148" s="42"/>
      <c r="K148" s="39"/>
    </row>
    <row r="149" spans="1:11" x14ac:dyDescent="0.2">
      <c r="A149" s="150" t="s">
        <v>184</v>
      </c>
      <c r="B149" s="159" t="s">
        <v>107</v>
      </c>
      <c r="C149" s="33" t="s">
        <v>108</v>
      </c>
      <c r="D149" s="162" t="s">
        <v>5</v>
      </c>
      <c r="E149" s="165"/>
      <c r="F149" s="153" t="str">
        <f t="shared" ref="F149" si="19">IFERROR(ROUND(AVERAGE(K149:K153),2),"0")</f>
        <v>0</v>
      </c>
      <c r="G149" s="153">
        <f>ROUND(E149*F149,2)</f>
        <v>0</v>
      </c>
      <c r="H149" s="153">
        <f>ROUND(G149*$D$7,2)</f>
        <v>0</v>
      </c>
      <c r="I149" s="156"/>
      <c r="J149" s="42"/>
      <c r="K149" s="39"/>
    </row>
    <row r="150" spans="1:11" x14ac:dyDescent="0.2">
      <c r="A150" s="151"/>
      <c r="B150" s="160"/>
      <c r="C150" s="33" t="s">
        <v>108</v>
      </c>
      <c r="D150" s="163"/>
      <c r="E150" s="166"/>
      <c r="F150" s="154"/>
      <c r="G150" s="154"/>
      <c r="H150" s="154"/>
      <c r="I150" s="157"/>
      <c r="J150" s="42"/>
      <c r="K150" s="39"/>
    </row>
    <row r="151" spans="1:11" x14ac:dyDescent="0.2">
      <c r="A151" s="151"/>
      <c r="B151" s="160"/>
      <c r="C151" s="33" t="s">
        <v>108</v>
      </c>
      <c r="D151" s="163"/>
      <c r="E151" s="166"/>
      <c r="F151" s="154"/>
      <c r="G151" s="154"/>
      <c r="H151" s="154"/>
      <c r="I151" s="157"/>
      <c r="J151" s="42"/>
      <c r="K151" s="39"/>
    </row>
    <row r="152" spans="1:11" x14ac:dyDescent="0.2">
      <c r="A152" s="151"/>
      <c r="B152" s="160"/>
      <c r="C152" s="33" t="s">
        <v>108</v>
      </c>
      <c r="D152" s="163"/>
      <c r="E152" s="166"/>
      <c r="F152" s="154"/>
      <c r="G152" s="154"/>
      <c r="H152" s="154"/>
      <c r="I152" s="157"/>
      <c r="J152" s="42"/>
      <c r="K152" s="39"/>
    </row>
    <row r="153" spans="1:11" x14ac:dyDescent="0.2">
      <c r="A153" s="152"/>
      <c r="B153" s="161"/>
      <c r="C153" s="33" t="s">
        <v>108</v>
      </c>
      <c r="D153" s="164"/>
      <c r="E153" s="167"/>
      <c r="F153" s="155"/>
      <c r="G153" s="155"/>
      <c r="H153" s="155"/>
      <c r="I153" s="158"/>
      <c r="J153" s="42"/>
      <c r="K153" s="39"/>
    </row>
    <row r="154" spans="1:11" x14ac:dyDescent="0.2">
      <c r="A154" s="150" t="s">
        <v>185</v>
      </c>
      <c r="B154" s="159" t="s">
        <v>107</v>
      </c>
      <c r="C154" s="33" t="s">
        <v>108</v>
      </c>
      <c r="D154" s="162" t="s">
        <v>5</v>
      </c>
      <c r="E154" s="165"/>
      <c r="F154" s="153" t="str">
        <f t="shared" ref="F154" si="20">IFERROR(ROUND(AVERAGE(K154:K158),2),"0")</f>
        <v>0</v>
      </c>
      <c r="G154" s="153">
        <f>ROUND(E154*F154,2)</f>
        <v>0</v>
      </c>
      <c r="H154" s="153">
        <f>ROUND(G154*$D$7,2)</f>
        <v>0</v>
      </c>
      <c r="I154" s="156"/>
      <c r="J154" s="42"/>
      <c r="K154" s="39"/>
    </row>
    <row r="155" spans="1:11" x14ac:dyDescent="0.2">
      <c r="A155" s="151"/>
      <c r="B155" s="160"/>
      <c r="C155" s="33" t="s">
        <v>108</v>
      </c>
      <c r="D155" s="163"/>
      <c r="E155" s="166"/>
      <c r="F155" s="154"/>
      <c r="G155" s="154"/>
      <c r="H155" s="154"/>
      <c r="I155" s="157"/>
      <c r="J155" s="42"/>
      <c r="K155" s="39"/>
    </row>
    <row r="156" spans="1:11" x14ac:dyDescent="0.2">
      <c r="A156" s="151"/>
      <c r="B156" s="160"/>
      <c r="C156" s="33" t="s">
        <v>108</v>
      </c>
      <c r="D156" s="163"/>
      <c r="E156" s="166"/>
      <c r="F156" s="154"/>
      <c r="G156" s="154"/>
      <c r="H156" s="154"/>
      <c r="I156" s="157"/>
      <c r="J156" s="42"/>
      <c r="K156" s="39"/>
    </row>
    <row r="157" spans="1:11" x14ac:dyDescent="0.2">
      <c r="A157" s="151"/>
      <c r="B157" s="160"/>
      <c r="C157" s="33" t="s">
        <v>108</v>
      </c>
      <c r="D157" s="163"/>
      <c r="E157" s="166"/>
      <c r="F157" s="154"/>
      <c r="G157" s="154"/>
      <c r="H157" s="154"/>
      <c r="I157" s="157"/>
      <c r="J157" s="42"/>
      <c r="K157" s="39"/>
    </row>
    <row r="158" spans="1:11" x14ac:dyDescent="0.2">
      <c r="A158" s="152"/>
      <c r="B158" s="161"/>
      <c r="C158" s="33" t="s">
        <v>108</v>
      </c>
      <c r="D158" s="164"/>
      <c r="E158" s="167"/>
      <c r="F158" s="155"/>
      <c r="G158" s="155"/>
      <c r="H158" s="155"/>
      <c r="I158" s="158"/>
      <c r="J158" s="42"/>
      <c r="K158" s="39"/>
    </row>
    <row r="159" spans="1:11" x14ac:dyDescent="0.2">
      <c r="A159" s="150" t="s">
        <v>186</v>
      </c>
      <c r="B159" s="159" t="s">
        <v>107</v>
      </c>
      <c r="C159" s="33" t="s">
        <v>108</v>
      </c>
      <c r="D159" s="162" t="s">
        <v>5</v>
      </c>
      <c r="E159" s="165"/>
      <c r="F159" s="153" t="str">
        <f t="shared" ref="F159" si="21">IFERROR(ROUND(AVERAGE(K159:K163),2),"0")</f>
        <v>0</v>
      </c>
      <c r="G159" s="153">
        <f>ROUND(E159*F159,2)</f>
        <v>0</v>
      </c>
      <c r="H159" s="153">
        <f>ROUND(G159*$D$7,2)</f>
        <v>0</v>
      </c>
      <c r="I159" s="156"/>
      <c r="J159" s="42"/>
      <c r="K159" s="39"/>
    </row>
    <row r="160" spans="1:11" x14ac:dyDescent="0.2">
      <c r="A160" s="151"/>
      <c r="B160" s="160"/>
      <c r="C160" s="33" t="s">
        <v>108</v>
      </c>
      <c r="D160" s="163"/>
      <c r="E160" s="166"/>
      <c r="F160" s="154"/>
      <c r="G160" s="154"/>
      <c r="H160" s="154"/>
      <c r="I160" s="157"/>
      <c r="J160" s="42"/>
      <c r="K160" s="39"/>
    </row>
    <row r="161" spans="1:11" x14ac:dyDescent="0.2">
      <c r="A161" s="151"/>
      <c r="B161" s="160"/>
      <c r="C161" s="33" t="s">
        <v>108</v>
      </c>
      <c r="D161" s="163"/>
      <c r="E161" s="166"/>
      <c r="F161" s="154"/>
      <c r="G161" s="154"/>
      <c r="H161" s="154"/>
      <c r="I161" s="157"/>
      <c r="J161" s="42"/>
      <c r="K161" s="39"/>
    </row>
    <row r="162" spans="1:11" x14ac:dyDescent="0.2">
      <c r="A162" s="151"/>
      <c r="B162" s="160"/>
      <c r="C162" s="33" t="s">
        <v>108</v>
      </c>
      <c r="D162" s="163"/>
      <c r="E162" s="166"/>
      <c r="F162" s="154"/>
      <c r="G162" s="154"/>
      <c r="H162" s="154"/>
      <c r="I162" s="157"/>
      <c r="J162" s="42"/>
      <c r="K162" s="39"/>
    </row>
    <row r="163" spans="1:11" x14ac:dyDescent="0.2">
      <c r="A163" s="152"/>
      <c r="B163" s="161"/>
      <c r="C163" s="33" t="s">
        <v>108</v>
      </c>
      <c r="D163" s="164"/>
      <c r="E163" s="167"/>
      <c r="F163" s="155"/>
      <c r="G163" s="155"/>
      <c r="H163" s="155"/>
      <c r="I163" s="158"/>
      <c r="J163" s="42"/>
      <c r="K163" s="39"/>
    </row>
    <row r="164" spans="1:11" ht="12.75" customHeight="1" x14ac:dyDescent="0.2">
      <c r="A164" s="34" t="s">
        <v>93</v>
      </c>
      <c r="B164" s="174" t="s">
        <v>80</v>
      </c>
      <c r="C164" s="175"/>
      <c r="D164" s="175"/>
      <c r="E164" s="175"/>
      <c r="F164" s="176"/>
      <c r="G164" s="97">
        <f>SUM(G165,G172,G179,G186,G193,G200,G207,G214,G221,G228)</f>
        <v>0</v>
      </c>
      <c r="H164" s="97">
        <f>SUM(H165,H172,H179,H186,H193,H200,H207,H214,H221,H228)</f>
        <v>0</v>
      </c>
      <c r="I164" s="41"/>
      <c r="J164" s="28"/>
    </row>
    <row r="165" spans="1:11" ht="12.75" customHeight="1" x14ac:dyDescent="0.2">
      <c r="A165" s="168" t="s">
        <v>94</v>
      </c>
      <c r="B165" s="171" t="s">
        <v>144</v>
      </c>
      <c r="C165" s="103" t="s">
        <v>145</v>
      </c>
      <c r="D165" s="105"/>
      <c r="E165" s="106"/>
      <c r="F165" s="100"/>
      <c r="G165" s="98">
        <f>SUM(G166:G171)</f>
        <v>0</v>
      </c>
      <c r="H165" s="98">
        <f>ROUND(G165*$D$7,2)</f>
        <v>0</v>
      </c>
      <c r="I165" s="171"/>
    </row>
    <row r="166" spans="1:11" x14ac:dyDescent="0.2">
      <c r="A166" s="169"/>
      <c r="B166" s="172"/>
      <c r="C166" s="104" t="s">
        <v>146</v>
      </c>
      <c r="D166" s="43"/>
      <c r="E166" s="44"/>
      <c r="F166" s="39"/>
      <c r="G166" s="100">
        <f t="shared" ref="G166:G171" si="22">ROUND(E166*F166,2)</f>
        <v>0</v>
      </c>
      <c r="H166" s="45"/>
      <c r="I166" s="172"/>
    </row>
    <row r="167" spans="1:11" ht="13.5" customHeight="1" x14ac:dyDescent="0.2">
      <c r="A167" s="169"/>
      <c r="B167" s="172"/>
      <c r="C167" s="104" t="s">
        <v>147</v>
      </c>
      <c r="D167" s="43"/>
      <c r="E167" s="44"/>
      <c r="F167" s="39"/>
      <c r="G167" s="100">
        <f t="shared" si="22"/>
        <v>0</v>
      </c>
      <c r="H167" s="45"/>
      <c r="I167" s="172"/>
    </row>
    <row r="168" spans="1:11" x14ac:dyDescent="0.2">
      <c r="A168" s="169"/>
      <c r="B168" s="172"/>
      <c r="C168" s="104" t="s">
        <v>148</v>
      </c>
      <c r="D168" s="43"/>
      <c r="E168" s="44"/>
      <c r="F168" s="39"/>
      <c r="G168" s="100">
        <f t="shared" si="22"/>
        <v>0</v>
      </c>
      <c r="H168" s="45"/>
      <c r="I168" s="172"/>
    </row>
    <row r="169" spans="1:11" x14ac:dyDescent="0.2">
      <c r="A169" s="169"/>
      <c r="B169" s="172"/>
      <c r="C169" s="104" t="s">
        <v>149</v>
      </c>
      <c r="D169" s="43"/>
      <c r="E169" s="44"/>
      <c r="F169" s="39"/>
      <c r="G169" s="100">
        <f t="shared" si="22"/>
        <v>0</v>
      </c>
      <c r="H169" s="45"/>
      <c r="I169" s="172"/>
    </row>
    <row r="170" spans="1:11" x14ac:dyDescent="0.2">
      <c r="A170" s="169"/>
      <c r="B170" s="172"/>
      <c r="C170" s="45" t="s">
        <v>150</v>
      </c>
      <c r="D170" s="43"/>
      <c r="E170" s="44"/>
      <c r="F170" s="39"/>
      <c r="G170" s="100">
        <f t="shared" si="22"/>
        <v>0</v>
      </c>
      <c r="H170" s="45"/>
      <c r="I170" s="172"/>
    </row>
    <row r="171" spans="1:11" x14ac:dyDescent="0.2">
      <c r="A171" s="170"/>
      <c r="B171" s="173"/>
      <c r="C171" s="45" t="s">
        <v>150</v>
      </c>
      <c r="D171" s="43"/>
      <c r="E171" s="44"/>
      <c r="F171" s="39"/>
      <c r="G171" s="100">
        <f t="shared" si="22"/>
        <v>0</v>
      </c>
      <c r="H171" s="45"/>
      <c r="I171" s="173"/>
    </row>
    <row r="172" spans="1:11" ht="12.75" customHeight="1" x14ac:dyDescent="0.2">
      <c r="A172" s="168" t="s">
        <v>95</v>
      </c>
      <c r="B172" s="171" t="s">
        <v>144</v>
      </c>
      <c r="C172" s="103" t="s">
        <v>145</v>
      </c>
      <c r="D172" s="105"/>
      <c r="E172" s="106"/>
      <c r="F172" s="100"/>
      <c r="G172" s="98">
        <f>SUM(G173:G178)</f>
        <v>0</v>
      </c>
      <c r="H172" s="98">
        <f>ROUND(G172*$D$7,2)</f>
        <v>0</v>
      </c>
      <c r="I172" s="171"/>
    </row>
    <row r="173" spans="1:11" x14ac:dyDescent="0.2">
      <c r="A173" s="169"/>
      <c r="B173" s="172"/>
      <c r="C173" s="104" t="s">
        <v>146</v>
      </c>
      <c r="D173" s="43"/>
      <c r="E173" s="44"/>
      <c r="F173" s="39"/>
      <c r="G173" s="100">
        <f t="shared" ref="G173:G178" si="23">ROUND(E173*F173,2)</f>
        <v>0</v>
      </c>
      <c r="H173" s="45"/>
      <c r="I173" s="172"/>
    </row>
    <row r="174" spans="1:11" x14ac:dyDescent="0.2">
      <c r="A174" s="169"/>
      <c r="B174" s="172"/>
      <c r="C174" s="104" t="s">
        <v>147</v>
      </c>
      <c r="D174" s="43"/>
      <c r="E174" s="44"/>
      <c r="F174" s="39"/>
      <c r="G174" s="100">
        <f t="shared" si="23"/>
        <v>0</v>
      </c>
      <c r="H174" s="45"/>
      <c r="I174" s="172"/>
    </row>
    <row r="175" spans="1:11" x14ac:dyDescent="0.2">
      <c r="A175" s="169"/>
      <c r="B175" s="172"/>
      <c r="C175" s="104" t="s">
        <v>148</v>
      </c>
      <c r="D175" s="43"/>
      <c r="E175" s="44"/>
      <c r="F175" s="39"/>
      <c r="G175" s="100">
        <f t="shared" si="23"/>
        <v>0</v>
      </c>
      <c r="H175" s="45"/>
      <c r="I175" s="172"/>
    </row>
    <row r="176" spans="1:11" x14ac:dyDescent="0.2">
      <c r="A176" s="169"/>
      <c r="B176" s="172"/>
      <c r="C176" s="104" t="s">
        <v>149</v>
      </c>
      <c r="D176" s="43"/>
      <c r="E176" s="44"/>
      <c r="F176" s="39"/>
      <c r="G176" s="100">
        <f t="shared" si="23"/>
        <v>0</v>
      </c>
      <c r="H176" s="45"/>
      <c r="I176" s="172"/>
    </row>
    <row r="177" spans="1:9" x14ac:dyDescent="0.2">
      <c r="A177" s="169"/>
      <c r="B177" s="172"/>
      <c r="C177" s="45" t="s">
        <v>150</v>
      </c>
      <c r="D177" s="43"/>
      <c r="E177" s="44"/>
      <c r="F177" s="39"/>
      <c r="G177" s="100">
        <f t="shared" si="23"/>
        <v>0</v>
      </c>
      <c r="H177" s="45"/>
      <c r="I177" s="172"/>
    </row>
    <row r="178" spans="1:9" x14ac:dyDescent="0.2">
      <c r="A178" s="170"/>
      <c r="B178" s="173"/>
      <c r="C178" s="45" t="s">
        <v>150</v>
      </c>
      <c r="D178" s="43"/>
      <c r="E178" s="44"/>
      <c r="F178" s="39"/>
      <c r="G178" s="100">
        <f t="shared" si="23"/>
        <v>0</v>
      </c>
      <c r="H178" s="45"/>
      <c r="I178" s="173"/>
    </row>
    <row r="179" spans="1:9" ht="12.75" customHeight="1" x14ac:dyDescent="0.2">
      <c r="A179" s="168" t="s">
        <v>96</v>
      </c>
      <c r="B179" s="171" t="s">
        <v>144</v>
      </c>
      <c r="C179" s="103" t="s">
        <v>145</v>
      </c>
      <c r="D179" s="105"/>
      <c r="E179" s="106"/>
      <c r="F179" s="100"/>
      <c r="G179" s="98">
        <f>SUM(G180:G185)</f>
        <v>0</v>
      </c>
      <c r="H179" s="98">
        <f>ROUND(G179*$D$7,2)</f>
        <v>0</v>
      </c>
      <c r="I179" s="171"/>
    </row>
    <row r="180" spans="1:9" x14ac:dyDescent="0.2">
      <c r="A180" s="169"/>
      <c r="B180" s="172"/>
      <c r="C180" s="104" t="s">
        <v>146</v>
      </c>
      <c r="D180" s="43"/>
      <c r="E180" s="44"/>
      <c r="F180" s="39"/>
      <c r="G180" s="100">
        <f t="shared" ref="G180:G185" si="24">ROUND(E180*F180,2)</f>
        <v>0</v>
      </c>
      <c r="H180" s="45"/>
      <c r="I180" s="172"/>
    </row>
    <row r="181" spans="1:9" x14ac:dyDescent="0.2">
      <c r="A181" s="169"/>
      <c r="B181" s="172"/>
      <c r="C181" s="104" t="s">
        <v>147</v>
      </c>
      <c r="D181" s="43"/>
      <c r="E181" s="44"/>
      <c r="F181" s="39"/>
      <c r="G181" s="100">
        <f t="shared" si="24"/>
        <v>0</v>
      </c>
      <c r="H181" s="45"/>
      <c r="I181" s="172"/>
    </row>
    <row r="182" spans="1:9" x14ac:dyDescent="0.2">
      <c r="A182" s="169"/>
      <c r="B182" s="172"/>
      <c r="C182" s="104" t="s">
        <v>148</v>
      </c>
      <c r="D182" s="43"/>
      <c r="E182" s="44"/>
      <c r="F182" s="39"/>
      <c r="G182" s="100">
        <f t="shared" si="24"/>
        <v>0</v>
      </c>
      <c r="H182" s="45"/>
      <c r="I182" s="172"/>
    </row>
    <row r="183" spans="1:9" x14ac:dyDescent="0.2">
      <c r="A183" s="169"/>
      <c r="B183" s="172"/>
      <c r="C183" s="104" t="s">
        <v>149</v>
      </c>
      <c r="D183" s="43"/>
      <c r="E183" s="44"/>
      <c r="F183" s="39"/>
      <c r="G183" s="100">
        <f t="shared" si="24"/>
        <v>0</v>
      </c>
      <c r="H183" s="45"/>
      <c r="I183" s="172"/>
    </row>
    <row r="184" spans="1:9" x14ac:dyDescent="0.2">
      <c r="A184" s="169"/>
      <c r="B184" s="172"/>
      <c r="C184" s="45" t="s">
        <v>150</v>
      </c>
      <c r="D184" s="43"/>
      <c r="E184" s="44"/>
      <c r="F184" s="39"/>
      <c r="G184" s="100">
        <f t="shared" si="24"/>
        <v>0</v>
      </c>
      <c r="H184" s="45"/>
      <c r="I184" s="172"/>
    </row>
    <row r="185" spans="1:9" x14ac:dyDescent="0.2">
      <c r="A185" s="170"/>
      <c r="B185" s="173"/>
      <c r="C185" s="45" t="s">
        <v>150</v>
      </c>
      <c r="D185" s="43"/>
      <c r="E185" s="44"/>
      <c r="F185" s="39"/>
      <c r="G185" s="100">
        <f t="shared" si="24"/>
        <v>0</v>
      </c>
      <c r="H185" s="45"/>
      <c r="I185" s="173"/>
    </row>
    <row r="186" spans="1:9" ht="12.75" customHeight="1" x14ac:dyDescent="0.2">
      <c r="A186" s="168" t="s">
        <v>97</v>
      </c>
      <c r="B186" s="171" t="s">
        <v>144</v>
      </c>
      <c r="C186" s="103" t="s">
        <v>145</v>
      </c>
      <c r="D186" s="105"/>
      <c r="E186" s="106"/>
      <c r="F186" s="100"/>
      <c r="G186" s="98">
        <f>SUM(G187:G192)</f>
        <v>0</v>
      </c>
      <c r="H186" s="98">
        <f>ROUND(G186*$D$7,2)</f>
        <v>0</v>
      </c>
      <c r="I186" s="171"/>
    </row>
    <row r="187" spans="1:9" ht="12.75" customHeight="1" x14ac:dyDescent="0.2">
      <c r="A187" s="169"/>
      <c r="B187" s="172"/>
      <c r="C187" s="104" t="s">
        <v>146</v>
      </c>
      <c r="D187" s="43"/>
      <c r="E187" s="44"/>
      <c r="F187" s="39"/>
      <c r="G187" s="100">
        <f t="shared" ref="G187:G192" si="25">ROUND(E187*F187,2)</f>
        <v>0</v>
      </c>
      <c r="H187" s="45"/>
      <c r="I187" s="172"/>
    </row>
    <row r="188" spans="1:9" ht="12.75" customHeight="1" x14ac:dyDescent="0.2">
      <c r="A188" s="169"/>
      <c r="B188" s="172"/>
      <c r="C188" s="104" t="s">
        <v>147</v>
      </c>
      <c r="D188" s="43"/>
      <c r="E188" s="44"/>
      <c r="F188" s="39"/>
      <c r="G188" s="100">
        <f t="shared" si="25"/>
        <v>0</v>
      </c>
      <c r="H188" s="45"/>
      <c r="I188" s="172"/>
    </row>
    <row r="189" spans="1:9" ht="12.75" customHeight="1" x14ac:dyDescent="0.2">
      <c r="A189" s="169"/>
      <c r="B189" s="172"/>
      <c r="C189" s="104" t="s">
        <v>148</v>
      </c>
      <c r="D189" s="43"/>
      <c r="E189" s="44"/>
      <c r="F189" s="39"/>
      <c r="G189" s="100">
        <f t="shared" si="25"/>
        <v>0</v>
      </c>
      <c r="H189" s="45"/>
      <c r="I189" s="172"/>
    </row>
    <row r="190" spans="1:9" ht="12.75" customHeight="1" x14ac:dyDescent="0.2">
      <c r="A190" s="169"/>
      <c r="B190" s="172"/>
      <c r="C190" s="104" t="s">
        <v>149</v>
      </c>
      <c r="D190" s="43"/>
      <c r="E190" s="44"/>
      <c r="F190" s="39"/>
      <c r="G190" s="100">
        <f t="shared" si="25"/>
        <v>0</v>
      </c>
      <c r="H190" s="45"/>
      <c r="I190" s="172"/>
    </row>
    <row r="191" spans="1:9" ht="12.75" customHeight="1" x14ac:dyDescent="0.2">
      <c r="A191" s="169"/>
      <c r="B191" s="172"/>
      <c r="C191" s="45" t="s">
        <v>150</v>
      </c>
      <c r="D191" s="43"/>
      <c r="E191" s="44"/>
      <c r="F191" s="39"/>
      <c r="G191" s="100">
        <f t="shared" si="25"/>
        <v>0</v>
      </c>
      <c r="H191" s="45"/>
      <c r="I191" s="172"/>
    </row>
    <row r="192" spans="1:9" ht="12.75" customHeight="1" x14ac:dyDescent="0.2">
      <c r="A192" s="170"/>
      <c r="B192" s="173"/>
      <c r="C192" s="45" t="s">
        <v>150</v>
      </c>
      <c r="D192" s="43"/>
      <c r="E192" s="44"/>
      <c r="F192" s="39"/>
      <c r="G192" s="100">
        <f t="shared" si="25"/>
        <v>0</v>
      </c>
      <c r="H192" s="45"/>
      <c r="I192" s="173"/>
    </row>
    <row r="193" spans="1:9" ht="12.75" customHeight="1" x14ac:dyDescent="0.2">
      <c r="A193" s="168" t="s">
        <v>98</v>
      </c>
      <c r="B193" s="171" t="s">
        <v>144</v>
      </c>
      <c r="C193" s="103" t="s">
        <v>145</v>
      </c>
      <c r="D193" s="105"/>
      <c r="E193" s="106"/>
      <c r="F193" s="100"/>
      <c r="G193" s="98">
        <f>SUM(G194:G199)</f>
        <v>0</v>
      </c>
      <c r="H193" s="98">
        <f>ROUND(G193*$D$7,2)</f>
        <v>0</v>
      </c>
      <c r="I193" s="171"/>
    </row>
    <row r="194" spans="1:9" ht="12.75" customHeight="1" x14ac:dyDescent="0.2">
      <c r="A194" s="169"/>
      <c r="B194" s="172"/>
      <c r="C194" s="104" t="s">
        <v>146</v>
      </c>
      <c r="D194" s="43"/>
      <c r="E194" s="44"/>
      <c r="F194" s="39"/>
      <c r="G194" s="100">
        <f t="shared" ref="G194:G199" si="26">ROUND(E194*F194,2)</f>
        <v>0</v>
      </c>
      <c r="H194" s="45"/>
      <c r="I194" s="172"/>
    </row>
    <row r="195" spans="1:9" ht="12.75" customHeight="1" x14ac:dyDescent="0.2">
      <c r="A195" s="169"/>
      <c r="B195" s="172"/>
      <c r="C195" s="104" t="s">
        <v>147</v>
      </c>
      <c r="D195" s="43"/>
      <c r="E195" s="44"/>
      <c r="F195" s="39"/>
      <c r="G195" s="100">
        <f t="shared" si="26"/>
        <v>0</v>
      </c>
      <c r="H195" s="45"/>
      <c r="I195" s="172"/>
    </row>
    <row r="196" spans="1:9" ht="12.75" customHeight="1" x14ac:dyDescent="0.2">
      <c r="A196" s="169"/>
      <c r="B196" s="172"/>
      <c r="C196" s="104" t="s">
        <v>148</v>
      </c>
      <c r="D196" s="43"/>
      <c r="E196" s="44"/>
      <c r="F196" s="39"/>
      <c r="G196" s="100">
        <f t="shared" si="26"/>
        <v>0</v>
      </c>
      <c r="H196" s="45"/>
      <c r="I196" s="172"/>
    </row>
    <row r="197" spans="1:9" ht="12.75" customHeight="1" x14ac:dyDescent="0.2">
      <c r="A197" s="169"/>
      <c r="B197" s="172"/>
      <c r="C197" s="104" t="s">
        <v>149</v>
      </c>
      <c r="D197" s="43"/>
      <c r="E197" s="44"/>
      <c r="F197" s="39"/>
      <c r="G197" s="100">
        <f t="shared" si="26"/>
        <v>0</v>
      </c>
      <c r="H197" s="45"/>
      <c r="I197" s="172"/>
    </row>
    <row r="198" spans="1:9" ht="12.75" customHeight="1" x14ac:dyDescent="0.2">
      <c r="A198" s="169"/>
      <c r="B198" s="172"/>
      <c r="C198" s="45" t="s">
        <v>150</v>
      </c>
      <c r="D198" s="43"/>
      <c r="E198" s="44"/>
      <c r="F198" s="39"/>
      <c r="G198" s="100">
        <f t="shared" si="26"/>
        <v>0</v>
      </c>
      <c r="H198" s="45"/>
      <c r="I198" s="172"/>
    </row>
    <row r="199" spans="1:9" ht="12.75" customHeight="1" x14ac:dyDescent="0.2">
      <c r="A199" s="170"/>
      <c r="B199" s="173"/>
      <c r="C199" s="45" t="s">
        <v>150</v>
      </c>
      <c r="D199" s="43"/>
      <c r="E199" s="44"/>
      <c r="F199" s="39"/>
      <c r="G199" s="100">
        <f t="shared" si="26"/>
        <v>0</v>
      </c>
      <c r="H199" s="45"/>
      <c r="I199" s="173"/>
    </row>
    <row r="200" spans="1:9" ht="12.75" customHeight="1" x14ac:dyDescent="0.2">
      <c r="A200" s="168" t="s">
        <v>200</v>
      </c>
      <c r="B200" s="171" t="s">
        <v>144</v>
      </c>
      <c r="C200" s="103" t="s">
        <v>145</v>
      </c>
      <c r="D200" s="105"/>
      <c r="E200" s="106"/>
      <c r="F200" s="100"/>
      <c r="G200" s="98">
        <f>SUM(G201:G206)</f>
        <v>0</v>
      </c>
      <c r="H200" s="98">
        <f>ROUND(G200*$D$7,2)</f>
        <v>0</v>
      </c>
      <c r="I200" s="171"/>
    </row>
    <row r="201" spans="1:9" ht="12.75" customHeight="1" x14ac:dyDescent="0.2">
      <c r="A201" s="169"/>
      <c r="B201" s="172"/>
      <c r="C201" s="104" t="s">
        <v>146</v>
      </c>
      <c r="D201" s="43"/>
      <c r="E201" s="44"/>
      <c r="F201" s="39"/>
      <c r="G201" s="100">
        <f t="shared" ref="G201:G206" si="27">ROUND(E201*F201,2)</f>
        <v>0</v>
      </c>
      <c r="H201" s="45"/>
      <c r="I201" s="172"/>
    </row>
    <row r="202" spans="1:9" ht="12.75" customHeight="1" x14ac:dyDescent="0.2">
      <c r="A202" s="169"/>
      <c r="B202" s="172"/>
      <c r="C202" s="104" t="s">
        <v>147</v>
      </c>
      <c r="D202" s="43"/>
      <c r="E202" s="44"/>
      <c r="F202" s="39"/>
      <c r="G202" s="100">
        <f t="shared" si="27"/>
        <v>0</v>
      </c>
      <c r="H202" s="45"/>
      <c r="I202" s="172"/>
    </row>
    <row r="203" spans="1:9" ht="12.75" customHeight="1" x14ac:dyDescent="0.2">
      <c r="A203" s="169"/>
      <c r="B203" s="172"/>
      <c r="C203" s="104" t="s">
        <v>148</v>
      </c>
      <c r="D203" s="43"/>
      <c r="E203" s="44"/>
      <c r="F203" s="39"/>
      <c r="G203" s="100">
        <f t="shared" si="27"/>
        <v>0</v>
      </c>
      <c r="H203" s="45"/>
      <c r="I203" s="172"/>
    </row>
    <row r="204" spans="1:9" ht="12.75" customHeight="1" x14ac:dyDescent="0.2">
      <c r="A204" s="169"/>
      <c r="B204" s="172"/>
      <c r="C204" s="104" t="s">
        <v>149</v>
      </c>
      <c r="D204" s="43"/>
      <c r="E204" s="44"/>
      <c r="F204" s="39"/>
      <c r="G204" s="100">
        <f t="shared" si="27"/>
        <v>0</v>
      </c>
      <c r="H204" s="45"/>
      <c r="I204" s="172"/>
    </row>
    <row r="205" spans="1:9" ht="12.75" customHeight="1" x14ac:dyDescent="0.2">
      <c r="A205" s="169"/>
      <c r="B205" s="172"/>
      <c r="C205" s="45" t="s">
        <v>150</v>
      </c>
      <c r="D205" s="43"/>
      <c r="E205" s="44"/>
      <c r="F205" s="39"/>
      <c r="G205" s="100">
        <f t="shared" si="27"/>
        <v>0</v>
      </c>
      <c r="H205" s="45"/>
      <c r="I205" s="172"/>
    </row>
    <row r="206" spans="1:9" ht="12.75" customHeight="1" x14ac:dyDescent="0.2">
      <c r="A206" s="170"/>
      <c r="B206" s="173"/>
      <c r="C206" s="45" t="s">
        <v>150</v>
      </c>
      <c r="D206" s="43"/>
      <c r="E206" s="44"/>
      <c r="F206" s="39"/>
      <c r="G206" s="100">
        <f t="shared" si="27"/>
        <v>0</v>
      </c>
      <c r="H206" s="45"/>
      <c r="I206" s="173"/>
    </row>
    <row r="207" spans="1:9" ht="12.75" customHeight="1" x14ac:dyDescent="0.2">
      <c r="A207" s="168" t="s">
        <v>201</v>
      </c>
      <c r="B207" s="171" t="s">
        <v>144</v>
      </c>
      <c r="C207" s="103" t="s">
        <v>145</v>
      </c>
      <c r="D207" s="105"/>
      <c r="E207" s="106"/>
      <c r="F207" s="100"/>
      <c r="G207" s="98">
        <f>SUM(G208:G213)</f>
        <v>0</v>
      </c>
      <c r="H207" s="98">
        <f>ROUND(G207*$D$7,2)</f>
        <v>0</v>
      </c>
      <c r="I207" s="171"/>
    </row>
    <row r="208" spans="1:9" ht="12.75" customHeight="1" x14ac:dyDescent="0.2">
      <c r="A208" s="169"/>
      <c r="B208" s="172"/>
      <c r="C208" s="104" t="s">
        <v>146</v>
      </c>
      <c r="D208" s="43"/>
      <c r="E208" s="44"/>
      <c r="F208" s="39"/>
      <c r="G208" s="100">
        <f t="shared" ref="G208:G213" si="28">ROUND(E208*F208,2)</f>
        <v>0</v>
      </c>
      <c r="H208" s="45"/>
      <c r="I208" s="172"/>
    </row>
    <row r="209" spans="1:9" ht="12.75" customHeight="1" x14ac:dyDescent="0.2">
      <c r="A209" s="169"/>
      <c r="B209" s="172"/>
      <c r="C209" s="104" t="s">
        <v>147</v>
      </c>
      <c r="D209" s="43"/>
      <c r="E209" s="44"/>
      <c r="F209" s="39"/>
      <c r="G209" s="100">
        <f t="shared" si="28"/>
        <v>0</v>
      </c>
      <c r="H209" s="45"/>
      <c r="I209" s="172"/>
    </row>
    <row r="210" spans="1:9" ht="12.75" customHeight="1" x14ac:dyDescent="0.2">
      <c r="A210" s="169"/>
      <c r="B210" s="172"/>
      <c r="C210" s="104" t="s">
        <v>148</v>
      </c>
      <c r="D210" s="43"/>
      <c r="E210" s="44"/>
      <c r="F210" s="39"/>
      <c r="G210" s="100">
        <f t="shared" si="28"/>
        <v>0</v>
      </c>
      <c r="H210" s="45"/>
      <c r="I210" s="172"/>
    </row>
    <row r="211" spans="1:9" ht="12.75" customHeight="1" x14ac:dyDescent="0.2">
      <c r="A211" s="169"/>
      <c r="B211" s="172"/>
      <c r="C211" s="104" t="s">
        <v>149</v>
      </c>
      <c r="D211" s="43"/>
      <c r="E211" s="44"/>
      <c r="F211" s="39"/>
      <c r="G211" s="100">
        <f t="shared" si="28"/>
        <v>0</v>
      </c>
      <c r="H211" s="45"/>
      <c r="I211" s="172"/>
    </row>
    <row r="212" spans="1:9" ht="12.75" customHeight="1" x14ac:dyDescent="0.2">
      <c r="A212" s="169"/>
      <c r="B212" s="172"/>
      <c r="C212" s="45" t="s">
        <v>150</v>
      </c>
      <c r="D212" s="43"/>
      <c r="E212" s="44"/>
      <c r="F212" s="39"/>
      <c r="G212" s="100">
        <f t="shared" si="28"/>
        <v>0</v>
      </c>
      <c r="H212" s="45"/>
      <c r="I212" s="172"/>
    </row>
    <row r="213" spans="1:9" ht="12.75" customHeight="1" x14ac:dyDescent="0.2">
      <c r="A213" s="170"/>
      <c r="B213" s="173"/>
      <c r="C213" s="45" t="s">
        <v>150</v>
      </c>
      <c r="D213" s="43"/>
      <c r="E213" s="44"/>
      <c r="F213" s="39"/>
      <c r="G213" s="100">
        <f t="shared" si="28"/>
        <v>0</v>
      </c>
      <c r="H213" s="45"/>
      <c r="I213" s="173"/>
    </row>
    <row r="214" spans="1:9" ht="12.75" customHeight="1" x14ac:dyDescent="0.2">
      <c r="A214" s="168" t="s">
        <v>202</v>
      </c>
      <c r="B214" s="171" t="s">
        <v>144</v>
      </c>
      <c r="C214" s="103" t="s">
        <v>145</v>
      </c>
      <c r="D214" s="105"/>
      <c r="E214" s="106"/>
      <c r="F214" s="100"/>
      <c r="G214" s="98">
        <f>SUM(G215:G220)</f>
        <v>0</v>
      </c>
      <c r="H214" s="98">
        <f>ROUND(G214*$D$7,2)</f>
        <v>0</v>
      </c>
      <c r="I214" s="171"/>
    </row>
    <row r="215" spans="1:9" ht="12.75" customHeight="1" x14ac:dyDescent="0.2">
      <c r="A215" s="169"/>
      <c r="B215" s="172"/>
      <c r="C215" s="104" t="s">
        <v>146</v>
      </c>
      <c r="D215" s="43"/>
      <c r="E215" s="44"/>
      <c r="F215" s="39"/>
      <c r="G215" s="100">
        <f t="shared" ref="G215:G220" si="29">ROUND(E215*F215,2)</f>
        <v>0</v>
      </c>
      <c r="H215" s="45"/>
      <c r="I215" s="172"/>
    </row>
    <row r="216" spans="1:9" ht="12.75" customHeight="1" x14ac:dyDescent="0.2">
      <c r="A216" s="169"/>
      <c r="B216" s="172"/>
      <c r="C216" s="104" t="s">
        <v>147</v>
      </c>
      <c r="D216" s="43"/>
      <c r="E216" s="44"/>
      <c r="F216" s="39"/>
      <c r="G216" s="100">
        <f t="shared" si="29"/>
        <v>0</v>
      </c>
      <c r="H216" s="45"/>
      <c r="I216" s="172"/>
    </row>
    <row r="217" spans="1:9" ht="12.75" customHeight="1" x14ac:dyDescent="0.2">
      <c r="A217" s="169"/>
      <c r="B217" s="172"/>
      <c r="C217" s="104" t="s">
        <v>148</v>
      </c>
      <c r="D217" s="43"/>
      <c r="E217" s="44"/>
      <c r="F217" s="39"/>
      <c r="G217" s="100">
        <f t="shared" si="29"/>
        <v>0</v>
      </c>
      <c r="H217" s="45"/>
      <c r="I217" s="172"/>
    </row>
    <row r="218" spans="1:9" ht="12.75" customHeight="1" x14ac:dyDescent="0.2">
      <c r="A218" s="169"/>
      <c r="B218" s="172"/>
      <c r="C218" s="104" t="s">
        <v>149</v>
      </c>
      <c r="D218" s="43"/>
      <c r="E218" s="44"/>
      <c r="F218" s="39"/>
      <c r="G218" s="100">
        <f t="shared" si="29"/>
        <v>0</v>
      </c>
      <c r="H218" s="45"/>
      <c r="I218" s="172"/>
    </row>
    <row r="219" spans="1:9" ht="12.75" customHeight="1" x14ac:dyDescent="0.2">
      <c r="A219" s="169"/>
      <c r="B219" s="172"/>
      <c r="C219" s="45" t="s">
        <v>150</v>
      </c>
      <c r="D219" s="43"/>
      <c r="E219" s="44"/>
      <c r="F219" s="39"/>
      <c r="G219" s="100">
        <f t="shared" si="29"/>
        <v>0</v>
      </c>
      <c r="H219" s="45"/>
      <c r="I219" s="172"/>
    </row>
    <row r="220" spans="1:9" ht="12.75" customHeight="1" x14ac:dyDescent="0.2">
      <c r="A220" s="170"/>
      <c r="B220" s="173"/>
      <c r="C220" s="45" t="s">
        <v>150</v>
      </c>
      <c r="D220" s="43"/>
      <c r="E220" s="44"/>
      <c r="F220" s="39"/>
      <c r="G220" s="100">
        <f t="shared" si="29"/>
        <v>0</v>
      </c>
      <c r="H220" s="45"/>
      <c r="I220" s="173"/>
    </row>
    <row r="221" spans="1:9" ht="12.75" customHeight="1" x14ac:dyDescent="0.2">
      <c r="A221" s="168" t="s">
        <v>203</v>
      </c>
      <c r="B221" s="171" t="s">
        <v>144</v>
      </c>
      <c r="C221" s="103" t="s">
        <v>145</v>
      </c>
      <c r="D221" s="105"/>
      <c r="E221" s="106"/>
      <c r="F221" s="100"/>
      <c r="G221" s="98">
        <f>SUM(G222:G227)</f>
        <v>0</v>
      </c>
      <c r="H221" s="98">
        <f>ROUND(G221*$D$7,2)</f>
        <v>0</v>
      </c>
      <c r="I221" s="171"/>
    </row>
    <row r="222" spans="1:9" ht="12.75" customHeight="1" x14ac:dyDescent="0.2">
      <c r="A222" s="169"/>
      <c r="B222" s="172"/>
      <c r="C222" s="104" t="s">
        <v>146</v>
      </c>
      <c r="D222" s="43"/>
      <c r="E222" s="44"/>
      <c r="F222" s="39"/>
      <c r="G222" s="100">
        <f t="shared" ref="G222:G227" si="30">ROUND(E222*F222,2)</f>
        <v>0</v>
      </c>
      <c r="H222" s="45"/>
      <c r="I222" s="172"/>
    </row>
    <row r="223" spans="1:9" ht="12.75" customHeight="1" x14ac:dyDescent="0.2">
      <c r="A223" s="169"/>
      <c r="B223" s="172"/>
      <c r="C223" s="104" t="s">
        <v>147</v>
      </c>
      <c r="D223" s="43"/>
      <c r="E223" s="44"/>
      <c r="F223" s="39"/>
      <c r="G223" s="100">
        <f t="shared" si="30"/>
        <v>0</v>
      </c>
      <c r="H223" s="45"/>
      <c r="I223" s="172"/>
    </row>
    <row r="224" spans="1:9" ht="12.75" customHeight="1" x14ac:dyDescent="0.2">
      <c r="A224" s="169"/>
      <c r="B224" s="172"/>
      <c r="C224" s="104" t="s">
        <v>148</v>
      </c>
      <c r="D224" s="43"/>
      <c r="E224" s="44"/>
      <c r="F224" s="39"/>
      <c r="G224" s="100">
        <f t="shared" si="30"/>
        <v>0</v>
      </c>
      <c r="H224" s="45"/>
      <c r="I224" s="172"/>
    </row>
    <row r="225" spans="1:12" ht="12.75" customHeight="1" x14ac:dyDescent="0.2">
      <c r="A225" s="169"/>
      <c r="B225" s="172"/>
      <c r="C225" s="104" t="s">
        <v>149</v>
      </c>
      <c r="D225" s="43"/>
      <c r="E225" s="44"/>
      <c r="F225" s="39"/>
      <c r="G225" s="100">
        <f t="shared" si="30"/>
        <v>0</v>
      </c>
      <c r="H225" s="45"/>
      <c r="I225" s="172"/>
    </row>
    <row r="226" spans="1:12" ht="12.75" customHeight="1" x14ac:dyDescent="0.2">
      <c r="A226" s="169"/>
      <c r="B226" s="172"/>
      <c r="C226" s="45" t="s">
        <v>150</v>
      </c>
      <c r="D226" s="43"/>
      <c r="E226" s="44"/>
      <c r="F226" s="39"/>
      <c r="G226" s="100">
        <f t="shared" si="30"/>
        <v>0</v>
      </c>
      <c r="H226" s="45"/>
      <c r="I226" s="172"/>
    </row>
    <row r="227" spans="1:12" ht="12.75" customHeight="1" x14ac:dyDescent="0.2">
      <c r="A227" s="170"/>
      <c r="B227" s="173"/>
      <c r="C227" s="45" t="s">
        <v>150</v>
      </c>
      <c r="D227" s="43"/>
      <c r="E227" s="44"/>
      <c r="F227" s="39"/>
      <c r="G227" s="100">
        <f t="shared" si="30"/>
        <v>0</v>
      </c>
      <c r="H227" s="45"/>
      <c r="I227" s="173"/>
    </row>
    <row r="228" spans="1:12" ht="12.75" customHeight="1" x14ac:dyDescent="0.2">
      <c r="A228" s="168" t="s">
        <v>204</v>
      </c>
      <c r="B228" s="171" t="s">
        <v>144</v>
      </c>
      <c r="C228" s="103" t="s">
        <v>145</v>
      </c>
      <c r="D228" s="105"/>
      <c r="E228" s="106"/>
      <c r="F228" s="100"/>
      <c r="G228" s="98">
        <f>SUM(G229:G234)</f>
        <v>0</v>
      </c>
      <c r="H228" s="98">
        <f>ROUND(G228*$D$7,2)</f>
        <v>0</v>
      </c>
      <c r="I228" s="171"/>
    </row>
    <row r="229" spans="1:12" ht="12.75" customHeight="1" x14ac:dyDescent="0.2">
      <c r="A229" s="169"/>
      <c r="B229" s="172"/>
      <c r="C229" s="104" t="s">
        <v>146</v>
      </c>
      <c r="D229" s="43"/>
      <c r="E229" s="44"/>
      <c r="F229" s="39"/>
      <c r="G229" s="100">
        <f t="shared" ref="G229:G234" si="31">ROUND(E229*F229,2)</f>
        <v>0</v>
      </c>
      <c r="H229" s="45"/>
      <c r="I229" s="172"/>
    </row>
    <row r="230" spans="1:12" ht="12.75" customHeight="1" x14ac:dyDescent="0.2">
      <c r="A230" s="169"/>
      <c r="B230" s="172"/>
      <c r="C230" s="104" t="s">
        <v>147</v>
      </c>
      <c r="D230" s="43"/>
      <c r="E230" s="44"/>
      <c r="F230" s="39"/>
      <c r="G230" s="100">
        <f t="shared" si="31"/>
        <v>0</v>
      </c>
      <c r="H230" s="45"/>
      <c r="I230" s="172"/>
    </row>
    <row r="231" spans="1:12" ht="12.75" customHeight="1" x14ac:dyDescent="0.2">
      <c r="A231" s="169"/>
      <c r="B231" s="172"/>
      <c r="C231" s="104" t="s">
        <v>148</v>
      </c>
      <c r="D231" s="43"/>
      <c r="E231" s="44"/>
      <c r="F231" s="39"/>
      <c r="G231" s="100">
        <f t="shared" si="31"/>
        <v>0</v>
      </c>
      <c r="H231" s="45"/>
      <c r="I231" s="172"/>
    </row>
    <row r="232" spans="1:12" x14ac:dyDescent="0.2">
      <c r="A232" s="169"/>
      <c r="B232" s="172"/>
      <c r="C232" s="104" t="s">
        <v>149</v>
      </c>
      <c r="D232" s="43"/>
      <c r="E232" s="44"/>
      <c r="F232" s="39"/>
      <c r="G232" s="100">
        <f t="shared" si="31"/>
        <v>0</v>
      </c>
      <c r="H232" s="45"/>
      <c r="I232" s="172"/>
    </row>
    <row r="233" spans="1:12" x14ac:dyDescent="0.2">
      <c r="A233" s="169"/>
      <c r="B233" s="172"/>
      <c r="C233" s="45" t="s">
        <v>150</v>
      </c>
      <c r="D233" s="43"/>
      <c r="E233" s="44"/>
      <c r="F233" s="39"/>
      <c r="G233" s="100">
        <f t="shared" si="31"/>
        <v>0</v>
      </c>
      <c r="H233" s="45"/>
      <c r="I233" s="172"/>
    </row>
    <row r="234" spans="1:12" x14ac:dyDescent="0.2">
      <c r="A234" s="170"/>
      <c r="B234" s="173"/>
      <c r="C234" s="45" t="s">
        <v>150</v>
      </c>
      <c r="D234" s="43"/>
      <c r="E234" s="44"/>
      <c r="F234" s="39"/>
      <c r="G234" s="100">
        <f t="shared" si="31"/>
        <v>0</v>
      </c>
      <c r="H234" s="45"/>
      <c r="I234" s="173"/>
    </row>
    <row r="235" spans="1:12" ht="26.25" customHeight="1" x14ac:dyDescent="0.2">
      <c r="A235" s="34" t="s">
        <v>99</v>
      </c>
      <c r="B235" s="137" t="s">
        <v>81</v>
      </c>
      <c r="C235" s="137"/>
      <c r="D235" s="137"/>
      <c r="E235" s="137"/>
      <c r="F235" s="137"/>
      <c r="G235" s="97">
        <f>SUM(G236:G252)</f>
        <v>0</v>
      </c>
      <c r="H235" s="97">
        <f>SUM(H236:H252)</f>
        <v>0</v>
      </c>
      <c r="I235" s="41"/>
      <c r="J235" s="28"/>
      <c r="K235" s="37" t="s">
        <v>143</v>
      </c>
      <c r="L235" s="37" t="s">
        <v>138</v>
      </c>
    </row>
    <row r="236" spans="1:12" x14ac:dyDescent="0.2">
      <c r="A236" s="29" t="s">
        <v>100</v>
      </c>
      <c r="B236" s="135" t="s">
        <v>72</v>
      </c>
      <c r="C236" s="135"/>
      <c r="D236" s="102" t="s">
        <v>120</v>
      </c>
      <c r="E236" s="46"/>
      <c r="F236" s="96">
        <f>K236*L236</f>
        <v>0</v>
      </c>
      <c r="G236" s="96">
        <f t="shared" si="0"/>
        <v>0</v>
      </c>
      <c r="H236" s="96">
        <f>ROUND(G236*$D$7,2)</f>
        <v>0</v>
      </c>
      <c r="I236" s="33"/>
      <c r="J236" s="28"/>
      <c r="K236" s="39"/>
      <c r="L236" s="39"/>
    </row>
    <row r="237" spans="1:12" x14ac:dyDescent="0.2">
      <c r="A237" s="29" t="s">
        <v>101</v>
      </c>
      <c r="B237" s="135" t="s">
        <v>72</v>
      </c>
      <c r="C237" s="135"/>
      <c r="D237" s="102" t="s">
        <v>120</v>
      </c>
      <c r="E237" s="46"/>
      <c r="F237" s="96">
        <f t="shared" ref="F237:F252" si="32">K237*L237</f>
        <v>0</v>
      </c>
      <c r="G237" s="96">
        <f t="shared" si="0"/>
        <v>0</v>
      </c>
      <c r="H237" s="96">
        <f t="shared" ref="H237:H252" si="33">ROUND(G237*$D$7,2)</f>
        <v>0</v>
      </c>
      <c r="I237" s="33"/>
      <c r="J237" s="28"/>
      <c r="K237" s="39"/>
      <c r="L237" s="39"/>
    </row>
    <row r="238" spans="1:12" x14ac:dyDescent="0.2">
      <c r="A238" s="29" t="s">
        <v>102</v>
      </c>
      <c r="B238" s="135" t="s">
        <v>72</v>
      </c>
      <c r="C238" s="135"/>
      <c r="D238" s="102" t="s">
        <v>120</v>
      </c>
      <c r="E238" s="46"/>
      <c r="F238" s="96">
        <f t="shared" si="32"/>
        <v>0</v>
      </c>
      <c r="G238" s="96">
        <f t="shared" si="0"/>
        <v>0</v>
      </c>
      <c r="H238" s="96">
        <f t="shared" si="33"/>
        <v>0</v>
      </c>
      <c r="I238" s="33"/>
      <c r="J238" s="28"/>
      <c r="K238" s="39"/>
      <c r="L238" s="39"/>
    </row>
    <row r="239" spans="1:12" x14ac:dyDescent="0.2">
      <c r="A239" s="29" t="s">
        <v>103</v>
      </c>
      <c r="B239" s="135" t="s">
        <v>72</v>
      </c>
      <c r="C239" s="135"/>
      <c r="D239" s="102" t="s">
        <v>120</v>
      </c>
      <c r="E239" s="46"/>
      <c r="F239" s="96">
        <f t="shared" si="32"/>
        <v>0</v>
      </c>
      <c r="G239" s="96">
        <f t="shared" si="0"/>
        <v>0</v>
      </c>
      <c r="H239" s="96">
        <f t="shared" si="33"/>
        <v>0</v>
      </c>
      <c r="I239" s="33"/>
      <c r="J239" s="28"/>
      <c r="K239" s="39"/>
      <c r="L239" s="39"/>
    </row>
    <row r="240" spans="1:12" x14ac:dyDescent="0.2">
      <c r="A240" s="29" t="s">
        <v>104</v>
      </c>
      <c r="B240" s="135" t="s">
        <v>72</v>
      </c>
      <c r="C240" s="135"/>
      <c r="D240" s="102" t="s">
        <v>120</v>
      </c>
      <c r="E240" s="46"/>
      <c r="F240" s="96">
        <f t="shared" si="32"/>
        <v>0</v>
      </c>
      <c r="G240" s="96">
        <f t="shared" si="0"/>
        <v>0</v>
      </c>
      <c r="H240" s="96">
        <f t="shared" si="33"/>
        <v>0</v>
      </c>
      <c r="I240" s="33"/>
      <c r="J240" s="28"/>
      <c r="K240" s="39"/>
      <c r="L240" s="39"/>
    </row>
    <row r="241" spans="1:12" x14ac:dyDescent="0.2">
      <c r="A241" s="29" t="s">
        <v>251</v>
      </c>
      <c r="B241" s="135" t="s">
        <v>72</v>
      </c>
      <c r="C241" s="135"/>
      <c r="D241" s="102" t="s">
        <v>120</v>
      </c>
      <c r="E241" s="46"/>
      <c r="F241" s="96">
        <f t="shared" si="32"/>
        <v>0</v>
      </c>
      <c r="G241" s="96">
        <f t="shared" si="0"/>
        <v>0</v>
      </c>
      <c r="H241" s="96">
        <f t="shared" si="33"/>
        <v>0</v>
      </c>
      <c r="I241" s="33"/>
      <c r="J241" s="28"/>
      <c r="K241" s="39"/>
      <c r="L241" s="39"/>
    </row>
    <row r="242" spans="1:12" x14ac:dyDescent="0.2">
      <c r="A242" s="29" t="s">
        <v>252</v>
      </c>
      <c r="B242" s="135" t="s">
        <v>72</v>
      </c>
      <c r="C242" s="135"/>
      <c r="D242" s="102" t="s">
        <v>120</v>
      </c>
      <c r="E242" s="46"/>
      <c r="F242" s="96">
        <f t="shared" si="32"/>
        <v>0</v>
      </c>
      <c r="G242" s="96">
        <f t="shared" si="0"/>
        <v>0</v>
      </c>
      <c r="H242" s="96">
        <f t="shared" si="33"/>
        <v>0</v>
      </c>
      <c r="I242" s="33"/>
      <c r="J242" s="28"/>
      <c r="K242" s="39"/>
      <c r="L242" s="39"/>
    </row>
    <row r="243" spans="1:12" x14ac:dyDescent="0.2">
      <c r="A243" s="29" t="s">
        <v>253</v>
      </c>
      <c r="B243" s="135" t="s">
        <v>72</v>
      </c>
      <c r="C243" s="135"/>
      <c r="D243" s="102" t="s">
        <v>120</v>
      </c>
      <c r="E243" s="46"/>
      <c r="F243" s="96">
        <f t="shared" si="32"/>
        <v>0</v>
      </c>
      <c r="G243" s="96">
        <f t="shared" si="0"/>
        <v>0</v>
      </c>
      <c r="H243" s="96">
        <f t="shared" si="33"/>
        <v>0</v>
      </c>
      <c r="I243" s="33"/>
      <c r="J243" s="28"/>
      <c r="K243" s="39"/>
      <c r="L243" s="39"/>
    </row>
    <row r="244" spans="1:12" x14ac:dyDescent="0.2">
      <c r="A244" s="29" t="s">
        <v>254</v>
      </c>
      <c r="B244" s="135" t="s">
        <v>72</v>
      </c>
      <c r="C244" s="135"/>
      <c r="D244" s="102" t="s">
        <v>120</v>
      </c>
      <c r="E244" s="46"/>
      <c r="F244" s="96">
        <f t="shared" si="32"/>
        <v>0</v>
      </c>
      <c r="G244" s="96">
        <f t="shared" si="0"/>
        <v>0</v>
      </c>
      <c r="H244" s="96">
        <f t="shared" si="33"/>
        <v>0</v>
      </c>
      <c r="I244" s="33"/>
      <c r="J244" s="28"/>
      <c r="K244" s="39"/>
      <c r="L244" s="39"/>
    </row>
    <row r="245" spans="1:12" x14ac:dyDescent="0.2">
      <c r="A245" s="29" t="s">
        <v>255</v>
      </c>
      <c r="B245" s="135" t="s">
        <v>72</v>
      </c>
      <c r="C245" s="135"/>
      <c r="D245" s="102" t="s">
        <v>120</v>
      </c>
      <c r="E245" s="46"/>
      <c r="F245" s="96">
        <f t="shared" si="32"/>
        <v>0</v>
      </c>
      <c r="G245" s="96">
        <f t="shared" si="0"/>
        <v>0</v>
      </c>
      <c r="H245" s="96">
        <f t="shared" si="33"/>
        <v>0</v>
      </c>
      <c r="I245" s="33"/>
      <c r="J245" s="28"/>
      <c r="K245" s="39"/>
      <c r="L245" s="39"/>
    </row>
    <row r="246" spans="1:12" x14ac:dyDescent="0.2">
      <c r="A246" s="29" t="s">
        <v>256</v>
      </c>
      <c r="B246" s="135" t="s">
        <v>72</v>
      </c>
      <c r="C246" s="135"/>
      <c r="D246" s="102" t="s">
        <v>120</v>
      </c>
      <c r="E246" s="46"/>
      <c r="F246" s="96">
        <f t="shared" si="32"/>
        <v>0</v>
      </c>
      <c r="G246" s="96">
        <f t="shared" si="0"/>
        <v>0</v>
      </c>
      <c r="H246" s="96">
        <f t="shared" si="33"/>
        <v>0</v>
      </c>
      <c r="I246" s="33"/>
      <c r="J246" s="28"/>
      <c r="K246" s="39"/>
      <c r="L246" s="39"/>
    </row>
    <row r="247" spans="1:12" x14ac:dyDescent="0.2">
      <c r="A247" s="29" t="s">
        <v>257</v>
      </c>
      <c r="B247" s="135" t="s">
        <v>72</v>
      </c>
      <c r="C247" s="135"/>
      <c r="D247" s="102" t="s">
        <v>120</v>
      </c>
      <c r="E247" s="46"/>
      <c r="F247" s="96">
        <f t="shared" si="32"/>
        <v>0</v>
      </c>
      <c r="G247" s="96">
        <f t="shared" si="0"/>
        <v>0</v>
      </c>
      <c r="H247" s="96">
        <f t="shared" si="33"/>
        <v>0</v>
      </c>
      <c r="I247" s="33"/>
      <c r="J247" s="28"/>
      <c r="K247" s="39"/>
      <c r="L247" s="39"/>
    </row>
    <row r="248" spans="1:12" x14ac:dyDescent="0.2">
      <c r="A248" s="29" t="s">
        <v>258</v>
      </c>
      <c r="B248" s="135" t="s">
        <v>72</v>
      </c>
      <c r="C248" s="135"/>
      <c r="D248" s="102" t="s">
        <v>120</v>
      </c>
      <c r="E248" s="46"/>
      <c r="F248" s="96">
        <f t="shared" si="32"/>
        <v>0</v>
      </c>
      <c r="G248" s="96">
        <f t="shared" si="0"/>
        <v>0</v>
      </c>
      <c r="H248" s="96">
        <f t="shared" si="33"/>
        <v>0</v>
      </c>
      <c r="I248" s="33"/>
      <c r="J248" s="28"/>
      <c r="K248" s="39"/>
      <c r="L248" s="39"/>
    </row>
    <row r="249" spans="1:12" x14ac:dyDescent="0.2">
      <c r="A249" s="29" t="s">
        <v>259</v>
      </c>
      <c r="B249" s="135" t="s">
        <v>72</v>
      </c>
      <c r="C249" s="135"/>
      <c r="D249" s="102" t="s">
        <v>120</v>
      </c>
      <c r="E249" s="46"/>
      <c r="F249" s="96">
        <f t="shared" si="32"/>
        <v>0</v>
      </c>
      <c r="G249" s="96">
        <f t="shared" si="0"/>
        <v>0</v>
      </c>
      <c r="H249" s="96">
        <f t="shared" si="33"/>
        <v>0</v>
      </c>
      <c r="I249" s="33"/>
      <c r="J249" s="28"/>
      <c r="K249" s="39"/>
      <c r="L249" s="39"/>
    </row>
    <row r="250" spans="1:12" x14ac:dyDescent="0.2">
      <c r="A250" s="29" t="s">
        <v>260</v>
      </c>
      <c r="B250" s="135" t="s">
        <v>72</v>
      </c>
      <c r="C250" s="135"/>
      <c r="D250" s="102" t="s">
        <v>120</v>
      </c>
      <c r="E250" s="46"/>
      <c r="F250" s="96">
        <f t="shared" si="32"/>
        <v>0</v>
      </c>
      <c r="G250" s="96">
        <f t="shared" si="0"/>
        <v>0</v>
      </c>
      <c r="H250" s="96">
        <f t="shared" si="33"/>
        <v>0</v>
      </c>
      <c r="I250" s="33"/>
      <c r="J250" s="28"/>
      <c r="K250" s="39"/>
      <c r="L250" s="39"/>
    </row>
    <row r="251" spans="1:12" x14ac:dyDescent="0.2">
      <c r="A251" s="29" t="s">
        <v>261</v>
      </c>
      <c r="B251" s="135" t="s">
        <v>72</v>
      </c>
      <c r="C251" s="135"/>
      <c r="D251" s="102" t="s">
        <v>120</v>
      </c>
      <c r="E251" s="46"/>
      <c r="F251" s="96">
        <f t="shared" si="32"/>
        <v>0</v>
      </c>
      <c r="G251" s="96">
        <f t="shared" si="0"/>
        <v>0</v>
      </c>
      <c r="H251" s="96">
        <f t="shared" si="33"/>
        <v>0</v>
      </c>
      <c r="I251" s="33"/>
      <c r="J251" s="28"/>
      <c r="K251" s="39"/>
      <c r="L251" s="39"/>
    </row>
    <row r="252" spans="1:12" x14ac:dyDescent="0.2">
      <c r="A252" s="29" t="s">
        <v>262</v>
      </c>
      <c r="B252" s="135" t="s">
        <v>72</v>
      </c>
      <c r="C252" s="135"/>
      <c r="D252" s="102" t="s">
        <v>120</v>
      </c>
      <c r="E252" s="46"/>
      <c r="F252" s="96">
        <f t="shared" si="32"/>
        <v>0</v>
      </c>
      <c r="G252" s="96">
        <f t="shared" si="0"/>
        <v>0</v>
      </c>
      <c r="H252" s="96">
        <f t="shared" si="33"/>
        <v>0</v>
      </c>
      <c r="I252" s="33"/>
      <c r="J252" s="28"/>
      <c r="K252" s="39"/>
      <c r="L252" s="39"/>
    </row>
    <row r="253" spans="1:12" ht="26.25" customHeight="1" x14ac:dyDescent="0.2">
      <c r="A253" s="34" t="s">
        <v>248</v>
      </c>
      <c r="B253" s="137" t="s">
        <v>105</v>
      </c>
      <c r="C253" s="137"/>
      <c r="D253" s="137"/>
      <c r="E253" s="137"/>
      <c r="F253" s="137"/>
      <c r="G253" s="97">
        <f>SUM(G254:G258)</f>
        <v>0</v>
      </c>
      <c r="H253" s="97">
        <f>SUM(H254:H258)</f>
        <v>0</v>
      </c>
      <c r="I253" s="41"/>
      <c r="J253" s="28"/>
      <c r="K253" s="37" t="s">
        <v>143</v>
      </c>
      <c r="L253" s="37" t="s">
        <v>138</v>
      </c>
    </row>
    <row r="254" spans="1:12" x14ac:dyDescent="0.2">
      <c r="A254" s="29" t="s">
        <v>263</v>
      </c>
      <c r="B254" s="135" t="s">
        <v>106</v>
      </c>
      <c r="C254" s="135"/>
      <c r="D254" s="102" t="s">
        <v>120</v>
      </c>
      <c r="E254" s="46"/>
      <c r="F254" s="96">
        <f>K254*L254</f>
        <v>0</v>
      </c>
      <c r="G254" s="96">
        <f t="shared" ref="G254:G258" si="34">ROUND(E254*F254,2)</f>
        <v>0</v>
      </c>
      <c r="H254" s="96">
        <f t="shared" ref="H254:H258" si="35">ROUND(G254*$D$7,2)</f>
        <v>0</v>
      </c>
      <c r="I254" s="33"/>
      <c r="J254" s="28"/>
      <c r="K254" s="39"/>
      <c r="L254" s="39"/>
    </row>
    <row r="255" spans="1:12" x14ac:dyDescent="0.2">
      <c r="A255" s="29" t="s">
        <v>264</v>
      </c>
      <c r="B255" s="135" t="s">
        <v>106</v>
      </c>
      <c r="C255" s="135"/>
      <c r="D255" s="102" t="s">
        <v>120</v>
      </c>
      <c r="E255" s="46"/>
      <c r="F255" s="96">
        <f t="shared" ref="F255:F258" si="36">K255*L255</f>
        <v>0</v>
      </c>
      <c r="G255" s="96">
        <f t="shared" si="34"/>
        <v>0</v>
      </c>
      <c r="H255" s="96">
        <f t="shared" si="35"/>
        <v>0</v>
      </c>
      <c r="I255" s="33"/>
      <c r="J255" s="28"/>
      <c r="K255" s="39"/>
      <c r="L255" s="39"/>
    </row>
    <row r="256" spans="1:12" x14ac:dyDescent="0.2">
      <c r="A256" s="29" t="s">
        <v>265</v>
      </c>
      <c r="B256" s="135" t="s">
        <v>106</v>
      </c>
      <c r="C256" s="135"/>
      <c r="D256" s="102" t="s">
        <v>120</v>
      </c>
      <c r="E256" s="46"/>
      <c r="F256" s="96">
        <f t="shared" si="36"/>
        <v>0</v>
      </c>
      <c r="G256" s="96">
        <f t="shared" si="34"/>
        <v>0</v>
      </c>
      <c r="H256" s="96">
        <f t="shared" si="35"/>
        <v>0</v>
      </c>
      <c r="I256" s="33"/>
      <c r="J256" s="28"/>
      <c r="K256" s="39"/>
      <c r="L256" s="39"/>
    </row>
    <row r="257" spans="1:12" x14ac:dyDescent="0.2">
      <c r="A257" s="29" t="s">
        <v>266</v>
      </c>
      <c r="B257" s="135" t="s">
        <v>106</v>
      </c>
      <c r="C257" s="135"/>
      <c r="D257" s="102" t="s">
        <v>120</v>
      </c>
      <c r="E257" s="46"/>
      <c r="F257" s="96">
        <f t="shared" si="36"/>
        <v>0</v>
      </c>
      <c r="G257" s="96">
        <f t="shared" si="34"/>
        <v>0</v>
      </c>
      <c r="H257" s="96">
        <f t="shared" si="35"/>
        <v>0</v>
      </c>
      <c r="I257" s="33"/>
      <c r="J257" s="28"/>
      <c r="K257" s="39"/>
      <c r="L257" s="39"/>
    </row>
    <row r="258" spans="1:12" x14ac:dyDescent="0.2">
      <c r="A258" s="29" t="s">
        <v>267</v>
      </c>
      <c r="B258" s="135" t="s">
        <v>106</v>
      </c>
      <c r="C258" s="135"/>
      <c r="D258" s="102" t="s">
        <v>120</v>
      </c>
      <c r="E258" s="46"/>
      <c r="F258" s="96">
        <f t="shared" si="36"/>
        <v>0</v>
      </c>
      <c r="G258" s="96">
        <f t="shared" si="34"/>
        <v>0</v>
      </c>
      <c r="H258" s="96">
        <f t="shared" si="35"/>
        <v>0</v>
      </c>
      <c r="I258" s="33"/>
      <c r="J258" s="28"/>
      <c r="K258" s="39"/>
      <c r="L258" s="39"/>
    </row>
    <row r="259" spans="1:12" ht="12.75" customHeight="1" x14ac:dyDescent="0.2">
      <c r="A259" s="136" t="s">
        <v>43</v>
      </c>
      <c r="B259" s="136"/>
      <c r="C259" s="136"/>
      <c r="D259" s="136"/>
      <c r="E259" s="136"/>
      <c r="F259" s="136"/>
      <c r="G259" s="95">
        <f>G10+G21</f>
        <v>0</v>
      </c>
      <c r="H259" s="95">
        <f>H10+H21</f>
        <v>0</v>
      </c>
      <c r="I259" s="27"/>
      <c r="J259" s="28"/>
    </row>
    <row r="260" spans="1:12" x14ac:dyDescent="0.2">
      <c r="G260" s="47"/>
      <c r="H260" s="47"/>
    </row>
  </sheetData>
  <sheetProtection algorithmName="SHA-512" hashValue="eMMbe7SvE6W2hC24SCLTtLTvHWjrDOgGNthVxjNEy3WBbYyJ4gR+EHgc9RnuoEXoy0/xtROYJsawI7LaH+TpSg==" saltValue="OGwUZmtENBmBH8okin0Feg==" spinCount="100000" sheet="1" formatRows="0"/>
  <mergeCells count="249">
    <mergeCell ref="B256:C256"/>
    <mergeCell ref="B257:C257"/>
    <mergeCell ref="B258:C258"/>
    <mergeCell ref="A259:F259"/>
    <mergeCell ref="B250:C250"/>
    <mergeCell ref="B251:C251"/>
    <mergeCell ref="B252:C252"/>
    <mergeCell ref="B253:F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A228:A234"/>
    <mergeCell ref="B228:B234"/>
    <mergeCell ref="I228:I234"/>
    <mergeCell ref="B235:F235"/>
    <mergeCell ref="B236:C236"/>
    <mergeCell ref="B237:C237"/>
    <mergeCell ref="A214:A220"/>
    <mergeCell ref="B214:B220"/>
    <mergeCell ref="I214:I220"/>
    <mergeCell ref="A221:A227"/>
    <mergeCell ref="B221:B227"/>
    <mergeCell ref="I221:I227"/>
    <mergeCell ref="A200:A206"/>
    <mergeCell ref="B200:B206"/>
    <mergeCell ref="I200:I206"/>
    <mergeCell ref="A207:A213"/>
    <mergeCell ref="B207:B213"/>
    <mergeCell ref="I207:I213"/>
    <mergeCell ref="A186:A192"/>
    <mergeCell ref="B186:B192"/>
    <mergeCell ref="I186:I192"/>
    <mergeCell ref="A193:A199"/>
    <mergeCell ref="B193:B199"/>
    <mergeCell ref="I193:I199"/>
    <mergeCell ref="A172:A178"/>
    <mergeCell ref="B172:B178"/>
    <mergeCell ref="I172:I178"/>
    <mergeCell ref="A179:A185"/>
    <mergeCell ref="B179:B185"/>
    <mergeCell ref="I179:I185"/>
    <mergeCell ref="H159:H163"/>
    <mergeCell ref="I159:I163"/>
    <mergeCell ref="B164:F164"/>
    <mergeCell ref="A165:A171"/>
    <mergeCell ref="B165:B171"/>
    <mergeCell ref="I165:I171"/>
    <mergeCell ref="A159:A163"/>
    <mergeCell ref="B159:B163"/>
    <mergeCell ref="D159:D163"/>
    <mergeCell ref="E159:E163"/>
    <mergeCell ref="F159:F163"/>
    <mergeCell ref="G159:G163"/>
    <mergeCell ref="H149:H153"/>
    <mergeCell ref="I149:I153"/>
    <mergeCell ref="A154:A158"/>
    <mergeCell ref="B154:B158"/>
    <mergeCell ref="D154:D158"/>
    <mergeCell ref="E154:E158"/>
    <mergeCell ref="F154:F158"/>
    <mergeCell ref="G154:G158"/>
    <mergeCell ref="H154:H158"/>
    <mergeCell ref="I154:I158"/>
    <mergeCell ref="A149:A153"/>
    <mergeCell ref="B149:B153"/>
    <mergeCell ref="D149:D153"/>
    <mergeCell ref="E149:E153"/>
    <mergeCell ref="F149:F153"/>
    <mergeCell ref="G149:G153"/>
    <mergeCell ref="H139:H143"/>
    <mergeCell ref="I139:I143"/>
    <mergeCell ref="A144:A148"/>
    <mergeCell ref="B144:B148"/>
    <mergeCell ref="D144:D148"/>
    <mergeCell ref="E144:E148"/>
    <mergeCell ref="F144:F148"/>
    <mergeCell ref="G144:G148"/>
    <mergeCell ref="H144:H148"/>
    <mergeCell ref="I144:I148"/>
    <mergeCell ref="A139:A143"/>
    <mergeCell ref="B139:B143"/>
    <mergeCell ref="D139:D143"/>
    <mergeCell ref="E139:E143"/>
    <mergeCell ref="F139:F143"/>
    <mergeCell ref="G139:G143"/>
    <mergeCell ref="A134:A138"/>
    <mergeCell ref="B134:B138"/>
    <mergeCell ref="D134:D138"/>
    <mergeCell ref="E134:E138"/>
    <mergeCell ref="F134:F138"/>
    <mergeCell ref="G134:G138"/>
    <mergeCell ref="H134:H138"/>
    <mergeCell ref="I134:I138"/>
    <mergeCell ref="A129:A133"/>
    <mergeCell ref="B129:B133"/>
    <mergeCell ref="D129:D133"/>
    <mergeCell ref="E129:E133"/>
    <mergeCell ref="F129:F133"/>
    <mergeCell ref="G129:G133"/>
    <mergeCell ref="A124:A128"/>
    <mergeCell ref="B124:B128"/>
    <mergeCell ref="D124:D128"/>
    <mergeCell ref="E124:E128"/>
    <mergeCell ref="F124:F128"/>
    <mergeCell ref="G124:G128"/>
    <mergeCell ref="H124:H128"/>
    <mergeCell ref="I124:I128"/>
    <mergeCell ref="H129:H133"/>
    <mergeCell ref="I129:I133"/>
    <mergeCell ref="G114:G118"/>
    <mergeCell ref="H114:H118"/>
    <mergeCell ref="I114:I118"/>
    <mergeCell ref="A119:A123"/>
    <mergeCell ref="B119:B123"/>
    <mergeCell ref="D119:D123"/>
    <mergeCell ref="E119:E123"/>
    <mergeCell ref="F119:F123"/>
    <mergeCell ref="G119:G123"/>
    <mergeCell ref="H119:H123"/>
    <mergeCell ref="I119:I123"/>
    <mergeCell ref="B110:C110"/>
    <mergeCell ref="B111:C111"/>
    <mergeCell ref="B112:C112"/>
    <mergeCell ref="B113:F113"/>
    <mergeCell ref="A114:A118"/>
    <mergeCell ref="B114:B118"/>
    <mergeCell ref="D114:D118"/>
    <mergeCell ref="E114:E118"/>
    <mergeCell ref="F114:F118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F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F55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</mergeCells>
  <conditionalFormatting sqref="L10:L20">
    <cfRule type="duplicateValues" dxfId="4" priority="1"/>
  </conditionalFormatting>
  <dataValidations count="9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14:I163"/>
    <dataValidation type="list" allowBlank="1" showInputMessage="1" showErrorMessage="1" sqref="D1:I1">
      <formula1>"Moksliniai tyrimai, Eksperimentinė plėtra"</formula1>
    </dataValidation>
    <dataValidation allowBlank="1" showErrorMessage="1" sqref="F114:F163"/>
    <dataValidation allowBlank="1" showInputMessage="1" showErrorMessage="1" prompt="Įveskite vienos pareigybės darbuotojų fizinio rodiklio pasiekimui skiriamą darbo laiką valandomis." sqref="E114:E163"/>
    <dataValidation type="list" allowBlank="1" showInputMessage="1" showErrorMessage="1" prompt="Pasirinkite finansavimo intensyvumą vadovaudamiesi Aprašo 52 punktu." sqref="D7">
      <formula1>"0%,25%,35%,40%,45%,50%,60%,65%,70%,75%,80%"</formula1>
    </dataValidation>
    <dataValidation type="list" allowBlank="1" showInputMessage="1" showErrorMessage="1" sqref="J1">
      <formula1>"Taikomieji (pramoniniai) moksliniai tyrimai, Eksperimentinė plėtra (bandomoji taikomoji veikla)"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18" max="17" man="1"/>
    <brk id="163" max="17" man="1"/>
    <brk id="206" max="17" man="1"/>
  </rowBreaks>
  <colBreaks count="1" manualBreakCount="1">
    <brk id="9" max="209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49">
    <tabColor rgb="FF92D050"/>
    <pageSetUpPr fitToPage="1"/>
  </sheetPr>
  <dimension ref="A1:S260"/>
  <sheetViews>
    <sheetView zoomScale="85" zoomScaleNormal="85" zoomScaleSheetLayoutView="100" workbookViewId="0">
      <pane ySplit="9" topLeftCell="A10" activePane="bottomLeft" state="frozen"/>
      <selection activeCell="B26" sqref="B26"/>
      <selection pane="bottomLeft" activeCell="A2" sqref="A2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91"/>
      <c r="B1" s="91"/>
      <c r="C1" s="91" t="s">
        <v>88</v>
      </c>
      <c r="D1" s="143"/>
      <c r="E1" s="143"/>
      <c r="F1" s="143"/>
      <c r="G1" s="143"/>
      <c r="H1" s="143"/>
      <c r="I1" s="143"/>
      <c r="J1" s="21"/>
    </row>
    <row r="2" spans="1:10" ht="13.5" customHeight="1" x14ac:dyDescent="0.2">
      <c r="A2" s="91"/>
      <c r="B2" s="91"/>
      <c r="C2" s="91" t="s">
        <v>85</v>
      </c>
      <c r="D2" s="92"/>
      <c r="E2" s="21"/>
      <c r="F2" s="21"/>
      <c r="G2" s="21"/>
      <c r="H2" s="21"/>
      <c r="I2" s="21"/>
      <c r="J2" s="21"/>
    </row>
    <row r="3" spans="1:10" x14ac:dyDescent="0.2">
      <c r="A3" s="142" t="s">
        <v>73</v>
      </c>
      <c r="B3" s="142"/>
      <c r="C3" s="142"/>
      <c r="D3" s="143"/>
      <c r="E3" s="143"/>
      <c r="F3" s="143"/>
      <c r="G3" s="143"/>
      <c r="H3" s="143"/>
      <c r="I3" s="144"/>
      <c r="J3" s="21"/>
    </row>
    <row r="4" spans="1:10" ht="12.75" customHeight="1" x14ac:dyDescent="0.2">
      <c r="A4" s="91"/>
      <c r="B4" s="91"/>
      <c r="C4" s="91" t="s">
        <v>139</v>
      </c>
      <c r="D4" s="148"/>
      <c r="E4" s="148"/>
      <c r="F4" s="149" t="s">
        <v>140</v>
      </c>
      <c r="G4" s="149"/>
      <c r="H4" s="94"/>
      <c r="I4" s="21"/>
      <c r="J4" s="21"/>
    </row>
    <row r="5" spans="1:10" x14ac:dyDescent="0.2">
      <c r="A5" s="142" t="s">
        <v>137</v>
      </c>
      <c r="B5" s="142"/>
      <c r="C5" s="142"/>
      <c r="D5" s="147"/>
      <c r="E5" s="147"/>
      <c r="F5" s="147"/>
      <c r="G5" s="147"/>
      <c r="H5" s="147"/>
      <c r="I5" s="143"/>
      <c r="J5" s="21"/>
    </row>
    <row r="6" spans="1:10" x14ac:dyDescent="0.2">
      <c r="A6" s="91"/>
      <c r="B6" s="91"/>
      <c r="C6" s="91" t="s">
        <v>211</v>
      </c>
      <c r="D6" s="147"/>
      <c r="E6" s="147"/>
      <c r="F6" s="147"/>
      <c r="G6" s="147"/>
      <c r="H6" s="147"/>
      <c r="I6" s="147"/>
      <c r="J6" s="21"/>
    </row>
    <row r="7" spans="1:10" x14ac:dyDescent="0.2">
      <c r="A7" s="91"/>
      <c r="B7" s="91"/>
      <c r="C7" s="91" t="s">
        <v>89</v>
      </c>
      <c r="D7" s="59"/>
      <c r="E7" s="21"/>
      <c r="F7" s="21"/>
      <c r="G7" s="24" t="s">
        <v>158</v>
      </c>
      <c r="H7" s="23" t="s">
        <v>268</v>
      </c>
      <c r="I7" s="21"/>
      <c r="J7" s="21"/>
    </row>
    <row r="8" spans="1:10" ht="6" customHeight="1" x14ac:dyDescent="0.2"/>
    <row r="9" spans="1:10" ht="38.25" x14ac:dyDescent="0.2">
      <c r="A9" s="93" t="s">
        <v>4</v>
      </c>
      <c r="B9" s="145" t="s">
        <v>175</v>
      </c>
      <c r="C9" s="145"/>
      <c r="D9" s="93" t="s">
        <v>1</v>
      </c>
      <c r="E9" s="93" t="s">
        <v>2</v>
      </c>
      <c r="F9" s="93" t="s">
        <v>3</v>
      </c>
      <c r="G9" s="93" t="s">
        <v>87</v>
      </c>
      <c r="H9" s="93" t="s">
        <v>86</v>
      </c>
      <c r="I9" s="93" t="s">
        <v>11</v>
      </c>
      <c r="J9" s="25"/>
    </row>
    <row r="10" spans="1:10" ht="27.75" customHeight="1" x14ac:dyDescent="0.2">
      <c r="A10" s="26">
        <v>4</v>
      </c>
      <c r="B10" s="146" t="s">
        <v>92</v>
      </c>
      <c r="C10" s="146"/>
      <c r="D10" s="146"/>
      <c r="E10" s="146"/>
      <c r="F10" s="146"/>
      <c r="G10" s="95">
        <f>SUM(G11:G20)</f>
        <v>0</v>
      </c>
      <c r="H10" s="95">
        <f>SUM(H11:H20)</f>
        <v>0</v>
      </c>
      <c r="I10" s="27"/>
      <c r="J10" s="28"/>
    </row>
    <row r="11" spans="1:10" x14ac:dyDescent="0.2">
      <c r="A11" s="29" t="s">
        <v>13</v>
      </c>
      <c r="B11" s="135" t="s">
        <v>12</v>
      </c>
      <c r="C11" s="135"/>
      <c r="D11" s="30"/>
      <c r="E11" s="31"/>
      <c r="F11" s="32"/>
      <c r="G11" s="96">
        <f t="shared" ref="G11:G252" si="0">ROUND(E11*F11,2)</f>
        <v>0</v>
      </c>
      <c r="H11" s="96">
        <f t="shared" ref="H11:H112" si="1">ROUND(G11*$D$7,2)</f>
        <v>0</v>
      </c>
      <c r="I11" s="33"/>
      <c r="J11" s="28"/>
    </row>
    <row r="12" spans="1:10" x14ac:dyDescent="0.2">
      <c r="A12" s="29" t="s">
        <v>14</v>
      </c>
      <c r="B12" s="135" t="s">
        <v>12</v>
      </c>
      <c r="C12" s="135"/>
      <c r="D12" s="30"/>
      <c r="E12" s="31"/>
      <c r="F12" s="32"/>
      <c r="G12" s="96">
        <f t="shared" si="0"/>
        <v>0</v>
      </c>
      <c r="H12" s="96">
        <f t="shared" si="1"/>
        <v>0</v>
      </c>
      <c r="I12" s="33"/>
      <c r="J12" s="28"/>
    </row>
    <row r="13" spans="1:10" x14ac:dyDescent="0.2">
      <c r="A13" s="29" t="s">
        <v>15</v>
      </c>
      <c r="B13" s="135" t="s">
        <v>12</v>
      </c>
      <c r="C13" s="135"/>
      <c r="D13" s="30"/>
      <c r="E13" s="31"/>
      <c r="F13" s="32"/>
      <c r="G13" s="96">
        <f t="shared" si="0"/>
        <v>0</v>
      </c>
      <c r="H13" s="96">
        <f t="shared" si="1"/>
        <v>0</v>
      </c>
      <c r="I13" s="33"/>
      <c r="J13" s="28"/>
    </row>
    <row r="14" spans="1:10" x14ac:dyDescent="0.2">
      <c r="A14" s="29" t="s">
        <v>16</v>
      </c>
      <c r="B14" s="135" t="s">
        <v>12</v>
      </c>
      <c r="C14" s="135"/>
      <c r="D14" s="30"/>
      <c r="E14" s="31"/>
      <c r="F14" s="32"/>
      <c r="G14" s="96">
        <f t="shared" si="0"/>
        <v>0</v>
      </c>
      <c r="H14" s="96">
        <f t="shared" si="1"/>
        <v>0</v>
      </c>
      <c r="I14" s="33"/>
      <c r="J14" s="28"/>
    </row>
    <row r="15" spans="1:10" x14ac:dyDescent="0.2">
      <c r="A15" s="29" t="s">
        <v>17</v>
      </c>
      <c r="B15" s="135" t="s">
        <v>12</v>
      </c>
      <c r="C15" s="135"/>
      <c r="D15" s="30"/>
      <c r="E15" s="31"/>
      <c r="F15" s="32"/>
      <c r="G15" s="96">
        <f t="shared" si="0"/>
        <v>0</v>
      </c>
      <c r="H15" s="96">
        <f t="shared" si="1"/>
        <v>0</v>
      </c>
      <c r="I15" s="33"/>
      <c r="J15" s="28"/>
    </row>
    <row r="16" spans="1:10" x14ac:dyDescent="0.2">
      <c r="A16" s="29" t="s">
        <v>18</v>
      </c>
      <c r="B16" s="135" t="s">
        <v>12</v>
      </c>
      <c r="C16" s="135"/>
      <c r="D16" s="30"/>
      <c r="E16" s="31"/>
      <c r="F16" s="32"/>
      <c r="G16" s="96">
        <f t="shared" si="0"/>
        <v>0</v>
      </c>
      <c r="H16" s="96">
        <f t="shared" si="1"/>
        <v>0</v>
      </c>
      <c r="I16" s="33"/>
      <c r="J16" s="28"/>
    </row>
    <row r="17" spans="1:10" x14ac:dyDescent="0.2">
      <c r="A17" s="29" t="s">
        <v>19</v>
      </c>
      <c r="B17" s="135" t="s">
        <v>12</v>
      </c>
      <c r="C17" s="135"/>
      <c r="D17" s="30"/>
      <c r="E17" s="31"/>
      <c r="F17" s="32"/>
      <c r="G17" s="96">
        <f t="shared" si="0"/>
        <v>0</v>
      </c>
      <c r="H17" s="96">
        <f t="shared" si="1"/>
        <v>0</v>
      </c>
      <c r="I17" s="33"/>
      <c r="J17" s="28"/>
    </row>
    <row r="18" spans="1:10" x14ac:dyDescent="0.2">
      <c r="A18" s="29" t="s">
        <v>20</v>
      </c>
      <c r="B18" s="135" t="s">
        <v>12</v>
      </c>
      <c r="C18" s="135"/>
      <c r="D18" s="30"/>
      <c r="E18" s="31"/>
      <c r="F18" s="32"/>
      <c r="G18" s="96">
        <f t="shared" si="0"/>
        <v>0</v>
      </c>
      <c r="H18" s="96">
        <f t="shared" si="1"/>
        <v>0</v>
      </c>
      <c r="I18" s="33"/>
      <c r="J18" s="28"/>
    </row>
    <row r="19" spans="1:10" x14ac:dyDescent="0.2">
      <c r="A19" s="29" t="s">
        <v>21</v>
      </c>
      <c r="B19" s="135" t="s">
        <v>12</v>
      </c>
      <c r="C19" s="135"/>
      <c r="D19" s="30"/>
      <c r="E19" s="31"/>
      <c r="F19" s="32"/>
      <c r="G19" s="96">
        <f t="shared" si="0"/>
        <v>0</v>
      </c>
      <c r="H19" s="96">
        <f t="shared" si="1"/>
        <v>0</v>
      </c>
      <c r="I19" s="33"/>
      <c r="J19" s="28"/>
    </row>
    <row r="20" spans="1:10" x14ac:dyDescent="0.2">
      <c r="A20" s="29" t="s">
        <v>22</v>
      </c>
      <c r="B20" s="135" t="s">
        <v>12</v>
      </c>
      <c r="C20" s="135"/>
      <c r="D20" s="30"/>
      <c r="E20" s="31"/>
      <c r="F20" s="32"/>
      <c r="G20" s="96">
        <f t="shared" si="0"/>
        <v>0</v>
      </c>
      <c r="H20" s="96">
        <f t="shared" si="1"/>
        <v>0</v>
      </c>
      <c r="I20" s="33"/>
      <c r="J20" s="28"/>
    </row>
    <row r="21" spans="1:10" x14ac:dyDescent="0.2">
      <c r="A21" s="26">
        <v>5</v>
      </c>
      <c r="B21" s="146" t="s">
        <v>6</v>
      </c>
      <c r="C21" s="146"/>
      <c r="D21" s="146"/>
      <c r="E21" s="146"/>
      <c r="F21" s="146"/>
      <c r="G21" s="95">
        <f>G22+G33+G44+G55+G83+G113+G164+G235+G253</f>
        <v>0</v>
      </c>
      <c r="H21" s="95">
        <f>H22+H33+H44+H55+H83+H113+H164+H235+H253</f>
        <v>0</v>
      </c>
      <c r="I21" s="27"/>
      <c r="J21" s="28"/>
    </row>
    <row r="22" spans="1:10" x14ac:dyDescent="0.2">
      <c r="A22" s="34" t="s">
        <v>7</v>
      </c>
      <c r="B22" s="138" t="s">
        <v>109</v>
      </c>
      <c r="C22" s="139"/>
      <c r="D22" s="139"/>
      <c r="E22" s="139"/>
      <c r="F22" s="140"/>
      <c r="G22" s="97">
        <f>SUM(G23:G32)</f>
        <v>0</v>
      </c>
      <c r="H22" s="97">
        <f>SUM(H23:H32)</f>
        <v>0</v>
      </c>
      <c r="I22" s="35"/>
      <c r="J22" s="36"/>
    </row>
    <row r="23" spans="1:10" x14ac:dyDescent="0.2">
      <c r="A23" s="29" t="s">
        <v>23</v>
      </c>
      <c r="B23" s="135" t="s">
        <v>54</v>
      </c>
      <c r="C23" s="135"/>
      <c r="D23" s="30"/>
      <c r="E23" s="31"/>
      <c r="F23" s="32"/>
      <c r="G23" s="96">
        <f t="shared" ref="G23:G32" si="2">ROUND(E23*F23,2)</f>
        <v>0</v>
      </c>
      <c r="H23" s="96">
        <f t="shared" si="1"/>
        <v>0</v>
      </c>
      <c r="I23" s="33"/>
      <c r="J23" s="28"/>
    </row>
    <row r="24" spans="1:10" x14ac:dyDescent="0.2">
      <c r="A24" s="29" t="s">
        <v>24</v>
      </c>
      <c r="B24" s="135" t="s">
        <v>54</v>
      </c>
      <c r="C24" s="135"/>
      <c r="D24" s="30"/>
      <c r="E24" s="31"/>
      <c r="F24" s="32"/>
      <c r="G24" s="96">
        <f t="shared" si="2"/>
        <v>0</v>
      </c>
      <c r="H24" s="96">
        <f t="shared" si="1"/>
        <v>0</v>
      </c>
      <c r="I24" s="33"/>
      <c r="J24" s="28"/>
    </row>
    <row r="25" spans="1:10" x14ac:dyDescent="0.2">
      <c r="A25" s="29" t="s">
        <v>25</v>
      </c>
      <c r="B25" s="135" t="s">
        <v>54</v>
      </c>
      <c r="C25" s="135"/>
      <c r="D25" s="30"/>
      <c r="E25" s="31"/>
      <c r="F25" s="32"/>
      <c r="G25" s="96">
        <f t="shared" si="2"/>
        <v>0</v>
      </c>
      <c r="H25" s="96">
        <f t="shared" si="1"/>
        <v>0</v>
      </c>
      <c r="I25" s="33"/>
      <c r="J25" s="28"/>
    </row>
    <row r="26" spans="1:10" x14ac:dyDescent="0.2">
      <c r="A26" s="29" t="s">
        <v>26</v>
      </c>
      <c r="B26" s="135" t="s">
        <v>54</v>
      </c>
      <c r="C26" s="135"/>
      <c r="D26" s="30"/>
      <c r="E26" s="31"/>
      <c r="F26" s="32"/>
      <c r="G26" s="96">
        <f t="shared" si="2"/>
        <v>0</v>
      </c>
      <c r="H26" s="96">
        <f t="shared" si="1"/>
        <v>0</v>
      </c>
      <c r="I26" s="33"/>
      <c r="J26" s="28"/>
    </row>
    <row r="27" spans="1:10" x14ac:dyDescent="0.2">
      <c r="A27" s="29" t="s">
        <v>27</v>
      </c>
      <c r="B27" s="135" t="s">
        <v>54</v>
      </c>
      <c r="C27" s="135"/>
      <c r="D27" s="30"/>
      <c r="E27" s="31"/>
      <c r="F27" s="32"/>
      <c r="G27" s="96">
        <f t="shared" si="2"/>
        <v>0</v>
      </c>
      <c r="H27" s="96">
        <f t="shared" si="1"/>
        <v>0</v>
      </c>
      <c r="I27" s="33"/>
      <c r="J27" s="28"/>
    </row>
    <row r="28" spans="1:10" x14ac:dyDescent="0.2">
      <c r="A28" s="29" t="s">
        <v>28</v>
      </c>
      <c r="B28" s="135" t="s">
        <v>54</v>
      </c>
      <c r="C28" s="135"/>
      <c r="D28" s="30"/>
      <c r="E28" s="31"/>
      <c r="F28" s="32"/>
      <c r="G28" s="96">
        <f t="shared" si="2"/>
        <v>0</v>
      </c>
      <c r="H28" s="96">
        <f t="shared" si="1"/>
        <v>0</v>
      </c>
      <c r="I28" s="33"/>
      <c r="J28" s="28"/>
    </row>
    <row r="29" spans="1:10" x14ac:dyDescent="0.2">
      <c r="A29" s="29" t="s">
        <v>29</v>
      </c>
      <c r="B29" s="135" t="s">
        <v>54</v>
      </c>
      <c r="C29" s="135"/>
      <c r="D29" s="30"/>
      <c r="E29" s="31"/>
      <c r="F29" s="32"/>
      <c r="G29" s="96">
        <f t="shared" si="2"/>
        <v>0</v>
      </c>
      <c r="H29" s="96">
        <f t="shared" si="1"/>
        <v>0</v>
      </c>
      <c r="I29" s="33"/>
      <c r="J29" s="28"/>
    </row>
    <row r="30" spans="1:10" x14ac:dyDescent="0.2">
      <c r="A30" s="29" t="s">
        <v>30</v>
      </c>
      <c r="B30" s="135" t="s">
        <v>54</v>
      </c>
      <c r="C30" s="135"/>
      <c r="D30" s="30"/>
      <c r="E30" s="31"/>
      <c r="F30" s="32"/>
      <c r="G30" s="96">
        <f t="shared" si="2"/>
        <v>0</v>
      </c>
      <c r="H30" s="96">
        <f t="shared" si="1"/>
        <v>0</v>
      </c>
      <c r="I30" s="33"/>
      <c r="J30" s="28"/>
    </row>
    <row r="31" spans="1:10" x14ac:dyDescent="0.2">
      <c r="A31" s="29" t="s">
        <v>31</v>
      </c>
      <c r="B31" s="135" t="s">
        <v>54</v>
      </c>
      <c r="C31" s="135"/>
      <c r="D31" s="30"/>
      <c r="E31" s="31"/>
      <c r="F31" s="32"/>
      <c r="G31" s="96">
        <f t="shared" si="2"/>
        <v>0</v>
      </c>
      <c r="H31" s="96">
        <f t="shared" si="1"/>
        <v>0</v>
      </c>
      <c r="I31" s="33"/>
      <c r="J31" s="28"/>
    </row>
    <row r="32" spans="1:10" x14ac:dyDescent="0.2">
      <c r="A32" s="29" t="s">
        <v>32</v>
      </c>
      <c r="B32" s="135" t="s">
        <v>54</v>
      </c>
      <c r="C32" s="135"/>
      <c r="D32" s="30"/>
      <c r="E32" s="31"/>
      <c r="F32" s="32"/>
      <c r="G32" s="96">
        <f t="shared" si="2"/>
        <v>0</v>
      </c>
      <c r="H32" s="96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38" t="s">
        <v>250</v>
      </c>
      <c r="C33" s="139"/>
      <c r="D33" s="139"/>
      <c r="E33" s="139"/>
      <c r="F33" s="140"/>
      <c r="G33" s="97">
        <f>SUM(G34:G43)</f>
        <v>0</v>
      </c>
      <c r="H33" s="97">
        <f>SUM(H34:H43)</f>
        <v>0</v>
      </c>
      <c r="I33" s="35"/>
      <c r="J33" s="36"/>
    </row>
    <row r="34" spans="1:10" x14ac:dyDescent="0.2">
      <c r="A34" s="29" t="s">
        <v>33</v>
      </c>
      <c r="B34" s="135" t="s">
        <v>54</v>
      </c>
      <c r="C34" s="135"/>
      <c r="D34" s="30"/>
      <c r="E34" s="31"/>
      <c r="F34" s="32"/>
      <c r="G34" s="96">
        <f t="shared" ref="G34:G43" si="3">ROUND(E34*F34,2)</f>
        <v>0</v>
      </c>
      <c r="H34" s="96">
        <f t="shared" si="1"/>
        <v>0</v>
      </c>
      <c r="I34" s="33"/>
      <c r="J34" s="28"/>
    </row>
    <row r="35" spans="1:10" x14ac:dyDescent="0.2">
      <c r="A35" s="29" t="s">
        <v>34</v>
      </c>
      <c r="B35" s="135" t="s">
        <v>54</v>
      </c>
      <c r="C35" s="135"/>
      <c r="D35" s="30"/>
      <c r="E35" s="31"/>
      <c r="F35" s="32"/>
      <c r="G35" s="96">
        <f t="shared" si="3"/>
        <v>0</v>
      </c>
      <c r="H35" s="96">
        <f t="shared" si="1"/>
        <v>0</v>
      </c>
      <c r="I35" s="33"/>
      <c r="J35" s="28"/>
    </row>
    <row r="36" spans="1:10" x14ac:dyDescent="0.2">
      <c r="A36" s="29" t="s">
        <v>35</v>
      </c>
      <c r="B36" s="135" t="s">
        <v>54</v>
      </c>
      <c r="C36" s="135"/>
      <c r="D36" s="30"/>
      <c r="E36" s="31"/>
      <c r="F36" s="32"/>
      <c r="G36" s="96">
        <f t="shared" si="3"/>
        <v>0</v>
      </c>
      <c r="H36" s="96">
        <f t="shared" si="1"/>
        <v>0</v>
      </c>
      <c r="I36" s="33"/>
      <c r="J36" s="28"/>
    </row>
    <row r="37" spans="1:10" x14ac:dyDescent="0.2">
      <c r="A37" s="29" t="s">
        <v>36</v>
      </c>
      <c r="B37" s="135" t="s">
        <v>54</v>
      </c>
      <c r="C37" s="135"/>
      <c r="D37" s="30"/>
      <c r="E37" s="31"/>
      <c r="F37" s="32"/>
      <c r="G37" s="96">
        <f t="shared" si="3"/>
        <v>0</v>
      </c>
      <c r="H37" s="96">
        <f t="shared" si="1"/>
        <v>0</v>
      </c>
      <c r="I37" s="33"/>
      <c r="J37" s="28"/>
    </row>
    <row r="38" spans="1:10" x14ac:dyDescent="0.2">
      <c r="A38" s="29" t="s">
        <v>37</v>
      </c>
      <c r="B38" s="135" t="s">
        <v>54</v>
      </c>
      <c r="C38" s="135"/>
      <c r="D38" s="30"/>
      <c r="E38" s="31"/>
      <c r="F38" s="32"/>
      <c r="G38" s="96">
        <f t="shared" si="3"/>
        <v>0</v>
      </c>
      <c r="H38" s="96">
        <f t="shared" si="1"/>
        <v>0</v>
      </c>
      <c r="I38" s="33"/>
      <c r="J38" s="28"/>
    </row>
    <row r="39" spans="1:10" x14ac:dyDescent="0.2">
      <c r="A39" s="29" t="s">
        <v>38</v>
      </c>
      <c r="B39" s="135" t="s">
        <v>54</v>
      </c>
      <c r="C39" s="135"/>
      <c r="D39" s="30"/>
      <c r="E39" s="31"/>
      <c r="F39" s="32"/>
      <c r="G39" s="96">
        <f t="shared" si="3"/>
        <v>0</v>
      </c>
      <c r="H39" s="96">
        <f t="shared" si="1"/>
        <v>0</v>
      </c>
      <c r="I39" s="33"/>
      <c r="J39" s="28"/>
    </row>
    <row r="40" spans="1:10" x14ac:dyDescent="0.2">
      <c r="A40" s="29" t="s">
        <v>39</v>
      </c>
      <c r="B40" s="135" t="s">
        <v>54</v>
      </c>
      <c r="C40" s="135"/>
      <c r="D40" s="30"/>
      <c r="E40" s="31"/>
      <c r="F40" s="32"/>
      <c r="G40" s="96">
        <f t="shared" si="3"/>
        <v>0</v>
      </c>
      <c r="H40" s="96">
        <f t="shared" si="1"/>
        <v>0</v>
      </c>
      <c r="I40" s="33"/>
      <c r="J40" s="28"/>
    </row>
    <row r="41" spans="1:10" x14ac:dyDescent="0.2">
      <c r="A41" s="29" t="s">
        <v>40</v>
      </c>
      <c r="B41" s="135" t="s">
        <v>54</v>
      </c>
      <c r="C41" s="135"/>
      <c r="D41" s="30"/>
      <c r="E41" s="31"/>
      <c r="F41" s="32"/>
      <c r="G41" s="96">
        <f t="shared" si="3"/>
        <v>0</v>
      </c>
      <c r="H41" s="96">
        <f t="shared" si="1"/>
        <v>0</v>
      </c>
      <c r="I41" s="33"/>
      <c r="J41" s="28"/>
    </row>
    <row r="42" spans="1:10" x14ac:dyDescent="0.2">
      <c r="A42" s="29" t="s">
        <v>41</v>
      </c>
      <c r="B42" s="135" t="s">
        <v>54</v>
      </c>
      <c r="C42" s="135"/>
      <c r="D42" s="30"/>
      <c r="E42" s="31"/>
      <c r="F42" s="32"/>
      <c r="G42" s="96">
        <f t="shared" si="3"/>
        <v>0</v>
      </c>
      <c r="H42" s="96">
        <f t="shared" si="1"/>
        <v>0</v>
      </c>
      <c r="I42" s="33"/>
      <c r="J42" s="28"/>
    </row>
    <row r="43" spans="1:10" x14ac:dyDescent="0.2">
      <c r="A43" s="29" t="s">
        <v>42</v>
      </c>
      <c r="B43" s="135" t="s">
        <v>54</v>
      </c>
      <c r="C43" s="135"/>
      <c r="D43" s="30"/>
      <c r="E43" s="31"/>
      <c r="F43" s="32"/>
      <c r="G43" s="96">
        <f t="shared" si="3"/>
        <v>0</v>
      </c>
      <c r="H43" s="96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1" t="s">
        <v>228</v>
      </c>
      <c r="C44" s="139"/>
      <c r="D44" s="139"/>
      <c r="E44" s="139"/>
      <c r="F44" s="140"/>
      <c r="G44" s="97">
        <f>SUM(G45:G54)</f>
        <v>0</v>
      </c>
      <c r="H44" s="97">
        <f>SUM(H45:H54)</f>
        <v>0</v>
      </c>
      <c r="I44" s="35"/>
      <c r="J44" s="36"/>
    </row>
    <row r="45" spans="1:10" x14ac:dyDescent="0.2">
      <c r="A45" s="29" t="s">
        <v>44</v>
      </c>
      <c r="B45" s="135" t="s">
        <v>54</v>
      </c>
      <c r="C45" s="135"/>
      <c r="D45" s="30"/>
      <c r="E45" s="31"/>
      <c r="F45" s="32"/>
      <c r="G45" s="96">
        <f t="shared" ref="G45:G54" si="4">ROUND(E45*F45,2)</f>
        <v>0</v>
      </c>
      <c r="H45" s="96">
        <f t="shared" ref="H45:H54" si="5">ROUND(G45*$D$7,2)</f>
        <v>0</v>
      </c>
      <c r="I45" s="33"/>
      <c r="J45" s="36"/>
    </row>
    <row r="46" spans="1:10" x14ac:dyDescent="0.2">
      <c r="A46" s="29" t="s">
        <v>45</v>
      </c>
      <c r="B46" s="135" t="s">
        <v>54</v>
      </c>
      <c r="C46" s="135"/>
      <c r="D46" s="30"/>
      <c r="E46" s="31"/>
      <c r="F46" s="32"/>
      <c r="G46" s="96">
        <f t="shared" si="4"/>
        <v>0</v>
      </c>
      <c r="H46" s="96">
        <f t="shared" si="5"/>
        <v>0</v>
      </c>
      <c r="I46" s="33"/>
      <c r="J46" s="36"/>
    </row>
    <row r="47" spans="1:10" x14ac:dyDescent="0.2">
      <c r="A47" s="29" t="s">
        <v>46</v>
      </c>
      <c r="B47" s="135" t="s">
        <v>54</v>
      </c>
      <c r="C47" s="135"/>
      <c r="D47" s="30"/>
      <c r="E47" s="31"/>
      <c r="F47" s="32"/>
      <c r="G47" s="96">
        <f t="shared" si="4"/>
        <v>0</v>
      </c>
      <c r="H47" s="96">
        <f t="shared" si="5"/>
        <v>0</v>
      </c>
      <c r="I47" s="33"/>
      <c r="J47" s="36"/>
    </row>
    <row r="48" spans="1:10" x14ac:dyDescent="0.2">
      <c r="A48" s="29" t="s">
        <v>47</v>
      </c>
      <c r="B48" s="135" t="s">
        <v>54</v>
      </c>
      <c r="C48" s="135"/>
      <c r="D48" s="30"/>
      <c r="E48" s="31"/>
      <c r="F48" s="32"/>
      <c r="G48" s="96">
        <f t="shared" si="4"/>
        <v>0</v>
      </c>
      <c r="H48" s="96">
        <f t="shared" si="5"/>
        <v>0</v>
      </c>
      <c r="I48" s="33"/>
      <c r="J48" s="36"/>
    </row>
    <row r="49" spans="1:10" x14ac:dyDescent="0.2">
      <c r="A49" s="29" t="s">
        <v>48</v>
      </c>
      <c r="B49" s="135" t="s">
        <v>54</v>
      </c>
      <c r="C49" s="135"/>
      <c r="D49" s="30"/>
      <c r="E49" s="31"/>
      <c r="F49" s="32"/>
      <c r="G49" s="96">
        <f t="shared" si="4"/>
        <v>0</v>
      </c>
      <c r="H49" s="96">
        <f t="shared" si="5"/>
        <v>0</v>
      </c>
      <c r="I49" s="33"/>
      <c r="J49" s="36"/>
    </row>
    <row r="50" spans="1:10" x14ac:dyDescent="0.2">
      <c r="A50" s="29" t="s">
        <v>49</v>
      </c>
      <c r="B50" s="135" t="s">
        <v>54</v>
      </c>
      <c r="C50" s="135"/>
      <c r="D50" s="30"/>
      <c r="E50" s="31"/>
      <c r="F50" s="32"/>
      <c r="G50" s="96">
        <f t="shared" si="4"/>
        <v>0</v>
      </c>
      <c r="H50" s="96">
        <f t="shared" si="5"/>
        <v>0</v>
      </c>
      <c r="I50" s="33"/>
      <c r="J50" s="36"/>
    </row>
    <row r="51" spans="1:10" x14ac:dyDescent="0.2">
      <c r="A51" s="29" t="s">
        <v>50</v>
      </c>
      <c r="B51" s="135" t="s">
        <v>54</v>
      </c>
      <c r="C51" s="135"/>
      <c r="D51" s="30"/>
      <c r="E51" s="31"/>
      <c r="F51" s="32"/>
      <c r="G51" s="96">
        <f t="shared" si="4"/>
        <v>0</v>
      </c>
      <c r="H51" s="96">
        <f t="shared" si="5"/>
        <v>0</v>
      </c>
      <c r="I51" s="33"/>
      <c r="J51" s="36"/>
    </row>
    <row r="52" spans="1:10" x14ac:dyDescent="0.2">
      <c r="A52" s="29" t="s">
        <v>51</v>
      </c>
      <c r="B52" s="135" t="s">
        <v>54</v>
      </c>
      <c r="C52" s="135"/>
      <c r="D52" s="30"/>
      <c r="E52" s="31"/>
      <c r="F52" s="32"/>
      <c r="G52" s="96">
        <f t="shared" si="4"/>
        <v>0</v>
      </c>
      <c r="H52" s="96">
        <f t="shared" si="5"/>
        <v>0</v>
      </c>
      <c r="I52" s="33"/>
      <c r="J52" s="36"/>
    </row>
    <row r="53" spans="1:10" x14ac:dyDescent="0.2">
      <c r="A53" s="29" t="s">
        <v>52</v>
      </c>
      <c r="B53" s="135" t="s">
        <v>54</v>
      </c>
      <c r="C53" s="135"/>
      <c r="D53" s="30"/>
      <c r="E53" s="31"/>
      <c r="F53" s="32"/>
      <c r="G53" s="96">
        <f t="shared" si="4"/>
        <v>0</v>
      </c>
      <c r="H53" s="96">
        <f t="shared" si="5"/>
        <v>0</v>
      </c>
      <c r="I53" s="33"/>
      <c r="J53" s="36"/>
    </row>
    <row r="54" spans="1:10" x14ac:dyDescent="0.2">
      <c r="A54" s="29" t="s">
        <v>53</v>
      </c>
      <c r="B54" s="135" t="s">
        <v>54</v>
      </c>
      <c r="C54" s="135"/>
      <c r="D54" s="30"/>
      <c r="E54" s="31"/>
      <c r="F54" s="32"/>
      <c r="G54" s="96">
        <f t="shared" si="4"/>
        <v>0</v>
      </c>
      <c r="H54" s="96">
        <f t="shared" si="5"/>
        <v>0</v>
      </c>
      <c r="I54" s="33"/>
      <c r="J54" s="36"/>
    </row>
    <row r="55" spans="1:10" ht="25.5" customHeight="1" x14ac:dyDescent="0.2">
      <c r="A55" s="34" t="s">
        <v>10</v>
      </c>
      <c r="B55" s="138" t="s">
        <v>174</v>
      </c>
      <c r="C55" s="139"/>
      <c r="D55" s="139"/>
      <c r="E55" s="139"/>
      <c r="F55" s="140"/>
      <c r="G55" s="97">
        <f>SUM(G56:G82)</f>
        <v>0</v>
      </c>
      <c r="H55" s="97">
        <f>SUM(H56:H82)</f>
        <v>0</v>
      </c>
      <c r="I55" s="35"/>
      <c r="J55" s="36"/>
    </row>
    <row r="56" spans="1:10" x14ac:dyDescent="0.2">
      <c r="A56" s="29" t="s">
        <v>55</v>
      </c>
      <c r="B56" s="135" t="s">
        <v>12</v>
      </c>
      <c r="C56" s="135"/>
      <c r="D56" s="30"/>
      <c r="E56" s="31"/>
      <c r="F56" s="32"/>
      <c r="G56" s="96">
        <f t="shared" ref="G56:G82" si="6">ROUND(E56*F56,2)</f>
        <v>0</v>
      </c>
      <c r="H56" s="96">
        <f t="shared" ref="H56:H82" si="7">ROUND(G56*$D$7,2)</f>
        <v>0</v>
      </c>
      <c r="I56" s="33"/>
      <c r="J56" s="28"/>
    </row>
    <row r="57" spans="1:10" x14ac:dyDescent="0.2">
      <c r="A57" s="29" t="s">
        <v>56</v>
      </c>
      <c r="B57" s="135" t="s">
        <v>12</v>
      </c>
      <c r="C57" s="135"/>
      <c r="D57" s="30"/>
      <c r="E57" s="31"/>
      <c r="F57" s="32"/>
      <c r="G57" s="96">
        <f t="shared" si="6"/>
        <v>0</v>
      </c>
      <c r="H57" s="96">
        <f t="shared" si="7"/>
        <v>0</v>
      </c>
      <c r="I57" s="33"/>
      <c r="J57" s="28"/>
    </row>
    <row r="58" spans="1:10" x14ac:dyDescent="0.2">
      <c r="A58" s="29" t="s">
        <v>57</v>
      </c>
      <c r="B58" s="135" t="s">
        <v>12</v>
      </c>
      <c r="C58" s="135"/>
      <c r="D58" s="30"/>
      <c r="E58" s="31"/>
      <c r="F58" s="32"/>
      <c r="G58" s="96">
        <f t="shared" si="6"/>
        <v>0</v>
      </c>
      <c r="H58" s="96">
        <f t="shared" si="7"/>
        <v>0</v>
      </c>
      <c r="I58" s="33"/>
      <c r="J58" s="28"/>
    </row>
    <row r="59" spans="1:10" x14ac:dyDescent="0.2">
      <c r="A59" s="29" t="s">
        <v>58</v>
      </c>
      <c r="B59" s="135" t="s">
        <v>12</v>
      </c>
      <c r="C59" s="135"/>
      <c r="D59" s="30"/>
      <c r="E59" s="31"/>
      <c r="F59" s="32"/>
      <c r="G59" s="96">
        <f t="shared" si="6"/>
        <v>0</v>
      </c>
      <c r="H59" s="96">
        <f t="shared" si="7"/>
        <v>0</v>
      </c>
      <c r="I59" s="33"/>
      <c r="J59" s="28"/>
    </row>
    <row r="60" spans="1:10" x14ac:dyDescent="0.2">
      <c r="A60" s="29" t="s">
        <v>59</v>
      </c>
      <c r="B60" s="135" t="s">
        <v>12</v>
      </c>
      <c r="C60" s="135"/>
      <c r="D60" s="30"/>
      <c r="E60" s="31"/>
      <c r="F60" s="32"/>
      <c r="G60" s="96">
        <f t="shared" si="6"/>
        <v>0</v>
      </c>
      <c r="H60" s="96">
        <f t="shared" si="7"/>
        <v>0</v>
      </c>
      <c r="I60" s="33"/>
      <c r="J60" s="28"/>
    </row>
    <row r="61" spans="1:10" x14ac:dyDescent="0.2">
      <c r="A61" s="29" t="s">
        <v>60</v>
      </c>
      <c r="B61" s="135" t="s">
        <v>12</v>
      </c>
      <c r="C61" s="135"/>
      <c r="D61" s="30"/>
      <c r="E61" s="31"/>
      <c r="F61" s="32"/>
      <c r="G61" s="96">
        <f t="shared" si="6"/>
        <v>0</v>
      </c>
      <c r="H61" s="96">
        <f t="shared" si="7"/>
        <v>0</v>
      </c>
      <c r="I61" s="33"/>
      <c r="J61" s="28"/>
    </row>
    <row r="62" spans="1:10" x14ac:dyDescent="0.2">
      <c r="A62" s="29" t="s">
        <v>61</v>
      </c>
      <c r="B62" s="135" t="s">
        <v>12</v>
      </c>
      <c r="C62" s="135"/>
      <c r="D62" s="30"/>
      <c r="E62" s="31"/>
      <c r="F62" s="32"/>
      <c r="G62" s="96">
        <f t="shared" si="6"/>
        <v>0</v>
      </c>
      <c r="H62" s="96">
        <f t="shared" si="7"/>
        <v>0</v>
      </c>
      <c r="I62" s="33"/>
      <c r="J62" s="28"/>
    </row>
    <row r="63" spans="1:10" x14ac:dyDescent="0.2">
      <c r="A63" s="29" t="s">
        <v>62</v>
      </c>
      <c r="B63" s="135" t="s">
        <v>12</v>
      </c>
      <c r="C63" s="135"/>
      <c r="D63" s="30"/>
      <c r="E63" s="31"/>
      <c r="F63" s="32"/>
      <c r="G63" s="96">
        <f t="shared" si="6"/>
        <v>0</v>
      </c>
      <c r="H63" s="96">
        <f t="shared" si="7"/>
        <v>0</v>
      </c>
      <c r="I63" s="33"/>
      <c r="J63" s="28"/>
    </row>
    <row r="64" spans="1:10" x14ac:dyDescent="0.2">
      <c r="A64" s="29" t="s">
        <v>63</v>
      </c>
      <c r="B64" s="135" t="s">
        <v>12</v>
      </c>
      <c r="C64" s="135"/>
      <c r="D64" s="30"/>
      <c r="E64" s="31"/>
      <c r="F64" s="32"/>
      <c r="G64" s="96">
        <f t="shared" si="6"/>
        <v>0</v>
      </c>
      <c r="H64" s="96">
        <f t="shared" si="7"/>
        <v>0</v>
      </c>
      <c r="I64" s="33"/>
      <c r="J64" s="28"/>
    </row>
    <row r="65" spans="1:10" x14ac:dyDescent="0.2">
      <c r="A65" s="29" t="s">
        <v>64</v>
      </c>
      <c r="B65" s="135" t="s">
        <v>12</v>
      </c>
      <c r="C65" s="135"/>
      <c r="D65" s="30"/>
      <c r="E65" s="31"/>
      <c r="F65" s="32"/>
      <c r="G65" s="96">
        <f t="shared" si="6"/>
        <v>0</v>
      </c>
      <c r="H65" s="96">
        <f t="shared" si="7"/>
        <v>0</v>
      </c>
      <c r="I65" s="33"/>
      <c r="J65" s="28"/>
    </row>
    <row r="66" spans="1:10" x14ac:dyDescent="0.2">
      <c r="A66" s="29" t="s">
        <v>130</v>
      </c>
      <c r="B66" s="135" t="s">
        <v>12</v>
      </c>
      <c r="C66" s="135"/>
      <c r="D66" s="30"/>
      <c r="E66" s="31"/>
      <c r="F66" s="32"/>
      <c r="G66" s="96">
        <f t="shared" si="6"/>
        <v>0</v>
      </c>
      <c r="H66" s="96">
        <f t="shared" si="7"/>
        <v>0</v>
      </c>
      <c r="I66" s="33"/>
      <c r="J66" s="28"/>
    </row>
    <row r="67" spans="1:10" x14ac:dyDescent="0.2">
      <c r="A67" s="29" t="s">
        <v>131</v>
      </c>
      <c r="B67" s="135" t="s">
        <v>12</v>
      </c>
      <c r="C67" s="135"/>
      <c r="D67" s="30"/>
      <c r="E67" s="31"/>
      <c r="F67" s="32"/>
      <c r="G67" s="96">
        <f t="shared" si="6"/>
        <v>0</v>
      </c>
      <c r="H67" s="96">
        <f t="shared" si="7"/>
        <v>0</v>
      </c>
      <c r="I67" s="33"/>
      <c r="J67" s="28"/>
    </row>
    <row r="68" spans="1:10" x14ac:dyDescent="0.2">
      <c r="A68" s="29" t="s">
        <v>132</v>
      </c>
      <c r="B68" s="135" t="s">
        <v>12</v>
      </c>
      <c r="C68" s="135"/>
      <c r="D68" s="30"/>
      <c r="E68" s="31"/>
      <c r="F68" s="32"/>
      <c r="G68" s="96">
        <f t="shared" si="6"/>
        <v>0</v>
      </c>
      <c r="H68" s="96">
        <f t="shared" si="7"/>
        <v>0</v>
      </c>
      <c r="I68" s="33"/>
      <c r="J68" s="28"/>
    </row>
    <row r="69" spans="1:10" x14ac:dyDescent="0.2">
      <c r="A69" s="29" t="s">
        <v>133</v>
      </c>
      <c r="B69" s="135" t="s">
        <v>12</v>
      </c>
      <c r="C69" s="135"/>
      <c r="D69" s="30"/>
      <c r="E69" s="31"/>
      <c r="F69" s="32"/>
      <c r="G69" s="96">
        <f t="shared" si="6"/>
        <v>0</v>
      </c>
      <c r="H69" s="96">
        <f t="shared" si="7"/>
        <v>0</v>
      </c>
      <c r="I69" s="33"/>
      <c r="J69" s="28"/>
    </row>
    <row r="70" spans="1:10" x14ac:dyDescent="0.2">
      <c r="A70" s="29" t="s">
        <v>134</v>
      </c>
      <c r="B70" s="135" t="s">
        <v>12</v>
      </c>
      <c r="C70" s="135"/>
      <c r="D70" s="30"/>
      <c r="E70" s="31"/>
      <c r="F70" s="32"/>
      <c r="G70" s="96">
        <f t="shared" si="6"/>
        <v>0</v>
      </c>
      <c r="H70" s="96">
        <f t="shared" si="7"/>
        <v>0</v>
      </c>
      <c r="I70" s="33"/>
      <c r="J70" s="28"/>
    </row>
    <row r="71" spans="1:10" x14ac:dyDescent="0.2">
      <c r="A71" s="29" t="s">
        <v>188</v>
      </c>
      <c r="B71" s="135" t="s">
        <v>12</v>
      </c>
      <c r="C71" s="135"/>
      <c r="D71" s="30"/>
      <c r="E71" s="31"/>
      <c r="F71" s="32"/>
      <c r="G71" s="96">
        <f t="shared" si="6"/>
        <v>0</v>
      </c>
      <c r="H71" s="96">
        <f t="shared" si="7"/>
        <v>0</v>
      </c>
      <c r="I71" s="33"/>
      <c r="J71" s="28"/>
    </row>
    <row r="72" spans="1:10" x14ac:dyDescent="0.2">
      <c r="A72" s="29" t="s">
        <v>189</v>
      </c>
      <c r="B72" s="135" t="s">
        <v>12</v>
      </c>
      <c r="C72" s="135"/>
      <c r="D72" s="30"/>
      <c r="E72" s="31"/>
      <c r="F72" s="32"/>
      <c r="G72" s="96">
        <f t="shared" si="6"/>
        <v>0</v>
      </c>
      <c r="H72" s="96">
        <f t="shared" si="7"/>
        <v>0</v>
      </c>
      <c r="I72" s="33"/>
      <c r="J72" s="28"/>
    </row>
    <row r="73" spans="1:10" x14ac:dyDescent="0.2">
      <c r="A73" s="29" t="s">
        <v>190</v>
      </c>
      <c r="B73" s="135" t="s">
        <v>12</v>
      </c>
      <c r="C73" s="135"/>
      <c r="D73" s="30"/>
      <c r="E73" s="31"/>
      <c r="F73" s="32"/>
      <c r="G73" s="96">
        <f t="shared" si="6"/>
        <v>0</v>
      </c>
      <c r="H73" s="96">
        <f t="shared" si="7"/>
        <v>0</v>
      </c>
      <c r="I73" s="33"/>
      <c r="J73" s="28"/>
    </row>
    <row r="74" spans="1:10" x14ac:dyDescent="0.2">
      <c r="A74" s="29" t="s">
        <v>191</v>
      </c>
      <c r="B74" s="135" t="s">
        <v>12</v>
      </c>
      <c r="C74" s="135"/>
      <c r="D74" s="30"/>
      <c r="E74" s="31"/>
      <c r="F74" s="32"/>
      <c r="G74" s="96">
        <f t="shared" si="6"/>
        <v>0</v>
      </c>
      <c r="H74" s="96">
        <f t="shared" si="7"/>
        <v>0</v>
      </c>
      <c r="I74" s="33"/>
      <c r="J74" s="28"/>
    </row>
    <row r="75" spans="1:10" x14ac:dyDescent="0.2">
      <c r="A75" s="29" t="s">
        <v>192</v>
      </c>
      <c r="B75" s="135" t="s">
        <v>12</v>
      </c>
      <c r="C75" s="135"/>
      <c r="D75" s="30"/>
      <c r="E75" s="31"/>
      <c r="F75" s="32"/>
      <c r="G75" s="96">
        <f t="shared" si="6"/>
        <v>0</v>
      </c>
      <c r="H75" s="96">
        <f t="shared" si="7"/>
        <v>0</v>
      </c>
      <c r="I75" s="33"/>
      <c r="J75" s="28"/>
    </row>
    <row r="76" spans="1:10" x14ac:dyDescent="0.2">
      <c r="A76" s="29" t="s">
        <v>193</v>
      </c>
      <c r="B76" s="135" t="s">
        <v>12</v>
      </c>
      <c r="C76" s="135"/>
      <c r="D76" s="30"/>
      <c r="E76" s="31"/>
      <c r="F76" s="32"/>
      <c r="G76" s="96">
        <f t="shared" si="6"/>
        <v>0</v>
      </c>
      <c r="H76" s="96">
        <f t="shared" si="7"/>
        <v>0</v>
      </c>
      <c r="I76" s="33"/>
      <c r="J76" s="28"/>
    </row>
    <row r="77" spans="1:10" x14ac:dyDescent="0.2">
      <c r="A77" s="29" t="s">
        <v>194</v>
      </c>
      <c r="B77" s="135" t="s">
        <v>12</v>
      </c>
      <c r="C77" s="135"/>
      <c r="D77" s="30"/>
      <c r="E77" s="31"/>
      <c r="F77" s="32"/>
      <c r="G77" s="96">
        <f t="shared" si="6"/>
        <v>0</v>
      </c>
      <c r="H77" s="96">
        <f t="shared" si="7"/>
        <v>0</v>
      </c>
      <c r="I77" s="33"/>
      <c r="J77" s="28"/>
    </row>
    <row r="78" spans="1:10" x14ac:dyDescent="0.2">
      <c r="A78" s="29" t="s">
        <v>195</v>
      </c>
      <c r="B78" s="135" t="s">
        <v>12</v>
      </c>
      <c r="C78" s="135"/>
      <c r="D78" s="30"/>
      <c r="E78" s="31"/>
      <c r="F78" s="32"/>
      <c r="G78" s="96">
        <f t="shared" si="6"/>
        <v>0</v>
      </c>
      <c r="H78" s="96">
        <f t="shared" si="7"/>
        <v>0</v>
      </c>
      <c r="I78" s="33"/>
      <c r="J78" s="28"/>
    </row>
    <row r="79" spans="1:10" x14ac:dyDescent="0.2">
      <c r="A79" s="29" t="s">
        <v>196</v>
      </c>
      <c r="B79" s="135" t="s">
        <v>12</v>
      </c>
      <c r="C79" s="135"/>
      <c r="D79" s="30"/>
      <c r="E79" s="31"/>
      <c r="F79" s="32"/>
      <c r="G79" s="96">
        <f t="shared" si="6"/>
        <v>0</v>
      </c>
      <c r="H79" s="96">
        <f t="shared" si="7"/>
        <v>0</v>
      </c>
      <c r="I79" s="33"/>
      <c r="J79" s="28"/>
    </row>
    <row r="80" spans="1:10" x14ac:dyDescent="0.2">
      <c r="A80" s="29" t="s">
        <v>197</v>
      </c>
      <c r="B80" s="135" t="s">
        <v>12</v>
      </c>
      <c r="C80" s="135"/>
      <c r="D80" s="30"/>
      <c r="E80" s="31"/>
      <c r="F80" s="32"/>
      <c r="G80" s="96">
        <f t="shared" si="6"/>
        <v>0</v>
      </c>
      <c r="H80" s="96">
        <f t="shared" si="7"/>
        <v>0</v>
      </c>
      <c r="I80" s="33"/>
      <c r="J80" s="28"/>
    </row>
    <row r="81" spans="1:19" x14ac:dyDescent="0.2">
      <c r="A81" s="29" t="s">
        <v>198</v>
      </c>
      <c r="B81" s="135" t="s">
        <v>12</v>
      </c>
      <c r="C81" s="135"/>
      <c r="D81" s="30"/>
      <c r="E81" s="31"/>
      <c r="F81" s="32"/>
      <c r="G81" s="96">
        <f t="shared" si="6"/>
        <v>0</v>
      </c>
      <c r="H81" s="96">
        <f t="shared" si="7"/>
        <v>0</v>
      </c>
      <c r="I81" s="33"/>
      <c r="J81" s="28"/>
    </row>
    <row r="82" spans="1:19" x14ac:dyDescent="0.2">
      <c r="A82" s="29" t="s">
        <v>199</v>
      </c>
      <c r="B82" s="135" t="s">
        <v>12</v>
      </c>
      <c r="C82" s="135"/>
      <c r="D82" s="30"/>
      <c r="E82" s="31"/>
      <c r="F82" s="32"/>
      <c r="G82" s="96">
        <f t="shared" si="6"/>
        <v>0</v>
      </c>
      <c r="H82" s="96">
        <f t="shared" si="7"/>
        <v>0</v>
      </c>
      <c r="I82" s="33"/>
      <c r="J82" s="28"/>
    </row>
    <row r="83" spans="1:19" ht="51.75" customHeight="1" x14ac:dyDescent="0.2">
      <c r="A83" s="34" t="s">
        <v>65</v>
      </c>
      <c r="B83" s="138" t="s">
        <v>110</v>
      </c>
      <c r="C83" s="139"/>
      <c r="D83" s="139"/>
      <c r="E83" s="139"/>
      <c r="F83" s="140"/>
      <c r="G83" s="97">
        <f>SUM(G84:G112)</f>
        <v>0</v>
      </c>
      <c r="H83" s="97">
        <f>SUM(H84:H112)</f>
        <v>0</v>
      </c>
      <c r="I83" s="35"/>
      <c r="J83" s="28"/>
      <c r="K83" s="37" t="s">
        <v>112</v>
      </c>
      <c r="L83" s="37" t="s">
        <v>113</v>
      </c>
      <c r="M83" s="37" t="s">
        <v>114</v>
      </c>
      <c r="N83" s="37" t="s">
        <v>115</v>
      </c>
      <c r="O83" s="37" t="s">
        <v>116</v>
      </c>
      <c r="P83" s="37" t="s">
        <v>117</v>
      </c>
      <c r="Q83" s="37" t="s">
        <v>118</v>
      </c>
      <c r="R83" s="37" t="s">
        <v>119</v>
      </c>
    </row>
    <row r="84" spans="1:19" ht="12.75" customHeight="1" x14ac:dyDescent="0.2">
      <c r="A84" s="29" t="s">
        <v>66</v>
      </c>
      <c r="B84" s="135" t="s">
        <v>111</v>
      </c>
      <c r="C84" s="135"/>
      <c r="D84" s="30"/>
      <c r="E84" s="99">
        <v>1</v>
      </c>
      <c r="F84" s="96">
        <f t="shared" ref="F84:F112" si="8">R84</f>
        <v>0</v>
      </c>
      <c r="G84" s="96">
        <f t="shared" ref="G84:G112" si="9">ROUND(E84*F84,2)</f>
        <v>0</v>
      </c>
      <c r="H84" s="96">
        <f t="shared" si="1"/>
        <v>0</v>
      </c>
      <c r="I84" s="33"/>
      <c r="J84" s="28"/>
      <c r="K84" s="38"/>
      <c r="L84" s="39"/>
      <c r="M84" s="39"/>
      <c r="N84" s="39"/>
      <c r="O84" s="100" t="str">
        <f>IFERROR(ROUND((L84-N84)/M84,2),"0")</f>
        <v>0</v>
      </c>
      <c r="P84" s="39"/>
      <c r="Q84" s="40"/>
      <c r="R84" s="100">
        <f>O84*P84*Q84</f>
        <v>0</v>
      </c>
      <c r="S84" s="101" t="str">
        <f ca="1">IF(K84=0," ",IF(K84+(M84*30.5)&lt;TODAY(),"DĖMESIO! Patikrinkite, ar nurodytas turtas dar nėra nudėvėtas, amortizuotas"," "))</f>
        <v xml:space="preserve"> </v>
      </c>
    </row>
    <row r="85" spans="1:19" ht="12.75" customHeight="1" x14ac:dyDescent="0.2">
      <c r="A85" s="29" t="s">
        <v>67</v>
      </c>
      <c r="B85" s="135" t="s">
        <v>111</v>
      </c>
      <c r="C85" s="135"/>
      <c r="D85" s="30"/>
      <c r="E85" s="99">
        <v>1</v>
      </c>
      <c r="F85" s="96">
        <f t="shared" si="8"/>
        <v>0</v>
      </c>
      <c r="G85" s="96">
        <f t="shared" si="9"/>
        <v>0</v>
      </c>
      <c r="H85" s="96">
        <f t="shared" si="1"/>
        <v>0</v>
      </c>
      <c r="I85" s="33"/>
      <c r="J85" s="28"/>
      <c r="K85" s="38"/>
      <c r="L85" s="39"/>
      <c r="M85" s="39"/>
      <c r="N85" s="39"/>
      <c r="O85" s="100" t="str">
        <f t="shared" ref="O85:O112" si="10">IFERROR(ROUND((L85-N85)/M85,2),"0")</f>
        <v>0</v>
      </c>
      <c r="P85" s="39"/>
      <c r="Q85" s="40"/>
      <c r="R85" s="100">
        <f t="shared" ref="R85:R112" si="11">O85*P85*Q85</f>
        <v>0</v>
      </c>
      <c r="S85" s="101" t="str">
        <f t="shared" ref="S85:S112" ca="1" si="12">IF(K85=0," ",IF(K85+(M85*30.5)&lt;TODAY(),"DĖMESIO! Patikrinkite, ar nurodytas turtas dar nėra nudėvėtas, amortizuotas"," "))</f>
        <v xml:space="preserve"> </v>
      </c>
    </row>
    <row r="86" spans="1:19" ht="12.75" customHeight="1" x14ac:dyDescent="0.2">
      <c r="A86" s="29" t="s">
        <v>68</v>
      </c>
      <c r="B86" s="135" t="s">
        <v>111</v>
      </c>
      <c r="C86" s="135"/>
      <c r="D86" s="30"/>
      <c r="E86" s="99">
        <v>1</v>
      </c>
      <c r="F86" s="96">
        <f t="shared" si="8"/>
        <v>0</v>
      </c>
      <c r="G86" s="96">
        <f t="shared" si="9"/>
        <v>0</v>
      </c>
      <c r="H86" s="96">
        <f t="shared" si="1"/>
        <v>0</v>
      </c>
      <c r="I86" s="33"/>
      <c r="J86" s="28"/>
      <c r="K86" s="38"/>
      <c r="L86" s="39"/>
      <c r="M86" s="39"/>
      <c r="N86" s="39"/>
      <c r="O86" s="100" t="str">
        <f t="shared" si="10"/>
        <v>0</v>
      </c>
      <c r="P86" s="39"/>
      <c r="Q86" s="40"/>
      <c r="R86" s="100">
        <f t="shared" si="11"/>
        <v>0</v>
      </c>
      <c r="S86" s="101" t="str">
        <f t="shared" ca="1" si="12"/>
        <v xml:space="preserve"> </v>
      </c>
    </row>
    <row r="87" spans="1:19" ht="12.75" customHeight="1" x14ac:dyDescent="0.2">
      <c r="A87" s="29" t="s">
        <v>69</v>
      </c>
      <c r="B87" s="135" t="s">
        <v>111</v>
      </c>
      <c r="C87" s="135"/>
      <c r="D87" s="30"/>
      <c r="E87" s="99">
        <v>1</v>
      </c>
      <c r="F87" s="96">
        <f t="shared" si="8"/>
        <v>0</v>
      </c>
      <c r="G87" s="96">
        <f t="shared" si="9"/>
        <v>0</v>
      </c>
      <c r="H87" s="96">
        <f t="shared" si="1"/>
        <v>0</v>
      </c>
      <c r="I87" s="33"/>
      <c r="J87" s="28"/>
      <c r="K87" s="38"/>
      <c r="L87" s="39"/>
      <c r="M87" s="39"/>
      <c r="N87" s="39"/>
      <c r="O87" s="100" t="str">
        <f t="shared" si="10"/>
        <v>0</v>
      </c>
      <c r="P87" s="39"/>
      <c r="Q87" s="40"/>
      <c r="R87" s="100">
        <f t="shared" si="11"/>
        <v>0</v>
      </c>
      <c r="S87" s="101" t="str">
        <f t="shared" ca="1" si="12"/>
        <v xml:space="preserve"> </v>
      </c>
    </row>
    <row r="88" spans="1:19" ht="12.75" customHeight="1" x14ac:dyDescent="0.2">
      <c r="A88" s="29" t="s">
        <v>70</v>
      </c>
      <c r="B88" s="135" t="s">
        <v>111</v>
      </c>
      <c r="C88" s="135"/>
      <c r="D88" s="30"/>
      <c r="E88" s="99">
        <v>1</v>
      </c>
      <c r="F88" s="96">
        <f t="shared" si="8"/>
        <v>0</v>
      </c>
      <c r="G88" s="96">
        <f t="shared" si="9"/>
        <v>0</v>
      </c>
      <c r="H88" s="96">
        <f t="shared" si="1"/>
        <v>0</v>
      </c>
      <c r="I88" s="33"/>
      <c r="J88" s="28"/>
      <c r="K88" s="38"/>
      <c r="L88" s="39"/>
      <c r="M88" s="39"/>
      <c r="N88" s="39"/>
      <c r="O88" s="100" t="str">
        <f t="shared" si="10"/>
        <v>0</v>
      </c>
      <c r="P88" s="39"/>
      <c r="Q88" s="40"/>
      <c r="R88" s="100">
        <f t="shared" si="11"/>
        <v>0</v>
      </c>
      <c r="S88" s="101" t="str">
        <f t="shared" ca="1" si="12"/>
        <v xml:space="preserve"> </v>
      </c>
    </row>
    <row r="89" spans="1:19" ht="12.75" customHeight="1" x14ac:dyDescent="0.2">
      <c r="A89" s="29" t="s">
        <v>74</v>
      </c>
      <c r="B89" s="135" t="s">
        <v>111</v>
      </c>
      <c r="C89" s="135"/>
      <c r="D89" s="30"/>
      <c r="E89" s="99">
        <v>1</v>
      </c>
      <c r="F89" s="96">
        <f t="shared" si="8"/>
        <v>0</v>
      </c>
      <c r="G89" s="96">
        <f t="shared" si="9"/>
        <v>0</v>
      </c>
      <c r="H89" s="96">
        <f t="shared" si="1"/>
        <v>0</v>
      </c>
      <c r="I89" s="33"/>
      <c r="J89" s="28"/>
      <c r="K89" s="38"/>
      <c r="L89" s="39"/>
      <c r="M89" s="39"/>
      <c r="N89" s="39"/>
      <c r="O89" s="100" t="str">
        <f t="shared" si="10"/>
        <v>0</v>
      </c>
      <c r="P89" s="39"/>
      <c r="Q89" s="40"/>
      <c r="R89" s="100">
        <f t="shared" si="11"/>
        <v>0</v>
      </c>
      <c r="S89" s="101" t="str">
        <f t="shared" ca="1" si="12"/>
        <v xml:space="preserve"> </v>
      </c>
    </row>
    <row r="90" spans="1:19" ht="12.75" customHeight="1" x14ac:dyDescent="0.2">
      <c r="A90" s="29" t="s">
        <v>75</v>
      </c>
      <c r="B90" s="135" t="s">
        <v>111</v>
      </c>
      <c r="C90" s="135"/>
      <c r="D90" s="30"/>
      <c r="E90" s="99">
        <v>1</v>
      </c>
      <c r="F90" s="96">
        <f t="shared" si="8"/>
        <v>0</v>
      </c>
      <c r="G90" s="96">
        <f t="shared" si="9"/>
        <v>0</v>
      </c>
      <c r="H90" s="96">
        <f t="shared" si="1"/>
        <v>0</v>
      </c>
      <c r="I90" s="33"/>
      <c r="J90" s="28"/>
      <c r="K90" s="38"/>
      <c r="L90" s="39"/>
      <c r="M90" s="39"/>
      <c r="N90" s="39"/>
      <c r="O90" s="100" t="str">
        <f t="shared" si="10"/>
        <v>0</v>
      </c>
      <c r="P90" s="39"/>
      <c r="Q90" s="40"/>
      <c r="R90" s="100">
        <f t="shared" si="11"/>
        <v>0</v>
      </c>
      <c r="S90" s="101" t="str">
        <f t="shared" ca="1" si="12"/>
        <v xml:space="preserve"> </v>
      </c>
    </row>
    <row r="91" spans="1:19" ht="12.75" customHeight="1" x14ac:dyDescent="0.2">
      <c r="A91" s="29" t="s">
        <v>76</v>
      </c>
      <c r="B91" s="135" t="s">
        <v>111</v>
      </c>
      <c r="C91" s="135"/>
      <c r="D91" s="30"/>
      <c r="E91" s="99">
        <v>1</v>
      </c>
      <c r="F91" s="96">
        <f t="shared" si="8"/>
        <v>0</v>
      </c>
      <c r="G91" s="96">
        <f t="shared" si="9"/>
        <v>0</v>
      </c>
      <c r="H91" s="96">
        <f t="shared" si="1"/>
        <v>0</v>
      </c>
      <c r="I91" s="33"/>
      <c r="J91" s="28"/>
      <c r="K91" s="38"/>
      <c r="L91" s="39"/>
      <c r="M91" s="39"/>
      <c r="N91" s="39"/>
      <c r="O91" s="100" t="str">
        <f t="shared" si="10"/>
        <v>0</v>
      </c>
      <c r="P91" s="39"/>
      <c r="Q91" s="40"/>
      <c r="R91" s="100">
        <f t="shared" si="11"/>
        <v>0</v>
      </c>
      <c r="S91" s="101" t="str">
        <f t="shared" ca="1" si="12"/>
        <v xml:space="preserve"> </v>
      </c>
    </row>
    <row r="92" spans="1:19" ht="12.75" customHeight="1" x14ac:dyDescent="0.2">
      <c r="A92" s="29" t="s">
        <v>77</v>
      </c>
      <c r="B92" s="135" t="s">
        <v>111</v>
      </c>
      <c r="C92" s="135"/>
      <c r="D92" s="30"/>
      <c r="E92" s="99">
        <v>1</v>
      </c>
      <c r="F92" s="96">
        <f t="shared" si="8"/>
        <v>0</v>
      </c>
      <c r="G92" s="96">
        <f t="shared" si="9"/>
        <v>0</v>
      </c>
      <c r="H92" s="96">
        <f t="shared" si="1"/>
        <v>0</v>
      </c>
      <c r="I92" s="33"/>
      <c r="J92" s="28"/>
      <c r="K92" s="38"/>
      <c r="L92" s="39"/>
      <c r="M92" s="39"/>
      <c r="N92" s="39"/>
      <c r="O92" s="100" t="str">
        <f t="shared" si="10"/>
        <v>0</v>
      </c>
      <c r="P92" s="39"/>
      <c r="Q92" s="40"/>
      <c r="R92" s="100">
        <f t="shared" si="11"/>
        <v>0</v>
      </c>
      <c r="S92" s="101" t="str">
        <f t="shared" ca="1" si="12"/>
        <v xml:space="preserve"> </v>
      </c>
    </row>
    <row r="93" spans="1:19" ht="12.75" customHeight="1" x14ac:dyDescent="0.2">
      <c r="A93" s="29" t="s">
        <v>78</v>
      </c>
      <c r="B93" s="135" t="s">
        <v>111</v>
      </c>
      <c r="C93" s="135"/>
      <c r="D93" s="30"/>
      <c r="E93" s="99">
        <v>1</v>
      </c>
      <c r="F93" s="96">
        <f t="shared" si="8"/>
        <v>0</v>
      </c>
      <c r="G93" s="96">
        <f t="shared" si="9"/>
        <v>0</v>
      </c>
      <c r="H93" s="96">
        <f t="shared" si="1"/>
        <v>0</v>
      </c>
      <c r="I93" s="33"/>
      <c r="J93" s="28"/>
      <c r="K93" s="38"/>
      <c r="L93" s="39"/>
      <c r="M93" s="39"/>
      <c r="N93" s="39"/>
      <c r="O93" s="100" t="str">
        <f t="shared" si="10"/>
        <v>0</v>
      </c>
      <c r="P93" s="39"/>
      <c r="Q93" s="40"/>
      <c r="R93" s="100">
        <f t="shared" si="11"/>
        <v>0</v>
      </c>
      <c r="S93" s="101" t="str">
        <f t="shared" ca="1" si="12"/>
        <v xml:space="preserve"> </v>
      </c>
    </row>
    <row r="94" spans="1:19" ht="12.75" customHeight="1" x14ac:dyDescent="0.2">
      <c r="A94" s="29" t="s">
        <v>229</v>
      </c>
      <c r="B94" s="135" t="s">
        <v>111</v>
      </c>
      <c r="C94" s="135"/>
      <c r="D94" s="30"/>
      <c r="E94" s="99">
        <v>1</v>
      </c>
      <c r="F94" s="96">
        <f t="shared" si="8"/>
        <v>0</v>
      </c>
      <c r="G94" s="96">
        <f t="shared" si="9"/>
        <v>0</v>
      </c>
      <c r="H94" s="96">
        <f t="shared" si="1"/>
        <v>0</v>
      </c>
      <c r="I94" s="33"/>
      <c r="J94" s="28"/>
      <c r="K94" s="38"/>
      <c r="L94" s="39"/>
      <c r="M94" s="39"/>
      <c r="N94" s="39"/>
      <c r="O94" s="100" t="str">
        <f t="shared" si="10"/>
        <v>0</v>
      </c>
      <c r="P94" s="39"/>
      <c r="Q94" s="40"/>
      <c r="R94" s="100">
        <f t="shared" si="11"/>
        <v>0</v>
      </c>
      <c r="S94" s="101" t="str">
        <f t="shared" ca="1" si="12"/>
        <v xml:space="preserve"> </v>
      </c>
    </row>
    <row r="95" spans="1:19" ht="12.75" customHeight="1" x14ac:dyDescent="0.2">
      <c r="A95" s="29" t="s">
        <v>230</v>
      </c>
      <c r="B95" s="135" t="s">
        <v>111</v>
      </c>
      <c r="C95" s="135"/>
      <c r="D95" s="30"/>
      <c r="E95" s="99">
        <v>1</v>
      </c>
      <c r="F95" s="96">
        <f t="shared" si="8"/>
        <v>0</v>
      </c>
      <c r="G95" s="96">
        <f t="shared" si="9"/>
        <v>0</v>
      </c>
      <c r="H95" s="96">
        <f t="shared" si="1"/>
        <v>0</v>
      </c>
      <c r="I95" s="33"/>
      <c r="J95" s="28"/>
      <c r="K95" s="38"/>
      <c r="L95" s="39"/>
      <c r="M95" s="39"/>
      <c r="N95" s="39"/>
      <c r="O95" s="100" t="str">
        <f t="shared" si="10"/>
        <v>0</v>
      </c>
      <c r="P95" s="39"/>
      <c r="Q95" s="40"/>
      <c r="R95" s="100">
        <f t="shared" si="11"/>
        <v>0</v>
      </c>
      <c r="S95" s="101" t="str">
        <f t="shared" ca="1" si="12"/>
        <v xml:space="preserve"> </v>
      </c>
    </row>
    <row r="96" spans="1:19" ht="12.75" customHeight="1" x14ac:dyDescent="0.2">
      <c r="A96" s="29" t="s">
        <v>231</v>
      </c>
      <c r="B96" s="135" t="s">
        <v>111</v>
      </c>
      <c r="C96" s="135"/>
      <c r="D96" s="30"/>
      <c r="E96" s="99">
        <v>1</v>
      </c>
      <c r="F96" s="96">
        <f t="shared" si="8"/>
        <v>0</v>
      </c>
      <c r="G96" s="96">
        <f t="shared" si="9"/>
        <v>0</v>
      </c>
      <c r="H96" s="96">
        <f t="shared" si="1"/>
        <v>0</v>
      </c>
      <c r="I96" s="33"/>
      <c r="J96" s="28"/>
      <c r="K96" s="38"/>
      <c r="L96" s="39"/>
      <c r="M96" s="39"/>
      <c r="N96" s="39"/>
      <c r="O96" s="100" t="str">
        <f t="shared" si="10"/>
        <v>0</v>
      </c>
      <c r="P96" s="39"/>
      <c r="Q96" s="40"/>
      <c r="R96" s="100">
        <f t="shared" si="11"/>
        <v>0</v>
      </c>
      <c r="S96" s="101" t="str">
        <f t="shared" ca="1" si="12"/>
        <v xml:space="preserve"> </v>
      </c>
    </row>
    <row r="97" spans="1:19" ht="12.75" customHeight="1" x14ac:dyDescent="0.2">
      <c r="A97" s="29" t="s">
        <v>232</v>
      </c>
      <c r="B97" s="135" t="s">
        <v>111</v>
      </c>
      <c r="C97" s="135"/>
      <c r="D97" s="30"/>
      <c r="E97" s="99">
        <v>1</v>
      </c>
      <c r="F97" s="96">
        <f t="shared" si="8"/>
        <v>0</v>
      </c>
      <c r="G97" s="96">
        <f t="shared" si="9"/>
        <v>0</v>
      </c>
      <c r="H97" s="96">
        <f t="shared" si="1"/>
        <v>0</v>
      </c>
      <c r="I97" s="33"/>
      <c r="J97" s="28"/>
      <c r="K97" s="38"/>
      <c r="L97" s="39"/>
      <c r="M97" s="39"/>
      <c r="N97" s="39"/>
      <c r="O97" s="100" t="str">
        <f t="shared" si="10"/>
        <v>0</v>
      </c>
      <c r="P97" s="39"/>
      <c r="Q97" s="40"/>
      <c r="R97" s="100">
        <f t="shared" si="11"/>
        <v>0</v>
      </c>
      <c r="S97" s="101" t="str">
        <f t="shared" ca="1" si="12"/>
        <v xml:space="preserve"> </v>
      </c>
    </row>
    <row r="98" spans="1:19" ht="12.75" customHeight="1" x14ac:dyDescent="0.2">
      <c r="A98" s="29" t="s">
        <v>233</v>
      </c>
      <c r="B98" s="135" t="s">
        <v>111</v>
      </c>
      <c r="C98" s="135"/>
      <c r="D98" s="30"/>
      <c r="E98" s="99">
        <v>1</v>
      </c>
      <c r="F98" s="96">
        <f t="shared" si="8"/>
        <v>0</v>
      </c>
      <c r="G98" s="96">
        <f t="shared" si="9"/>
        <v>0</v>
      </c>
      <c r="H98" s="96">
        <f t="shared" si="1"/>
        <v>0</v>
      </c>
      <c r="I98" s="33"/>
      <c r="J98" s="28"/>
      <c r="K98" s="38"/>
      <c r="L98" s="39"/>
      <c r="M98" s="39"/>
      <c r="N98" s="39"/>
      <c r="O98" s="100" t="str">
        <f t="shared" si="10"/>
        <v>0</v>
      </c>
      <c r="P98" s="39"/>
      <c r="Q98" s="40"/>
      <c r="R98" s="100">
        <f t="shared" si="11"/>
        <v>0</v>
      </c>
      <c r="S98" s="101" t="str">
        <f t="shared" ca="1" si="12"/>
        <v xml:space="preserve"> </v>
      </c>
    </row>
    <row r="99" spans="1:19" ht="12.75" customHeight="1" x14ac:dyDescent="0.2">
      <c r="A99" s="29" t="s">
        <v>234</v>
      </c>
      <c r="B99" s="135" t="s">
        <v>111</v>
      </c>
      <c r="C99" s="135"/>
      <c r="D99" s="30"/>
      <c r="E99" s="99">
        <v>1</v>
      </c>
      <c r="F99" s="96">
        <f t="shared" si="8"/>
        <v>0</v>
      </c>
      <c r="G99" s="96">
        <f t="shared" si="9"/>
        <v>0</v>
      </c>
      <c r="H99" s="96">
        <f t="shared" si="1"/>
        <v>0</v>
      </c>
      <c r="I99" s="33"/>
      <c r="J99" s="28"/>
      <c r="K99" s="38"/>
      <c r="L99" s="39"/>
      <c r="M99" s="39"/>
      <c r="N99" s="39"/>
      <c r="O99" s="100" t="str">
        <f t="shared" si="10"/>
        <v>0</v>
      </c>
      <c r="P99" s="39"/>
      <c r="Q99" s="40"/>
      <c r="R99" s="100">
        <f t="shared" si="11"/>
        <v>0</v>
      </c>
      <c r="S99" s="101" t="str">
        <f t="shared" ca="1" si="12"/>
        <v xml:space="preserve"> </v>
      </c>
    </row>
    <row r="100" spans="1:19" ht="12.75" customHeight="1" x14ac:dyDescent="0.2">
      <c r="A100" s="29" t="s">
        <v>235</v>
      </c>
      <c r="B100" s="135" t="s">
        <v>111</v>
      </c>
      <c r="C100" s="135"/>
      <c r="D100" s="30"/>
      <c r="E100" s="99">
        <v>1</v>
      </c>
      <c r="F100" s="96">
        <f t="shared" si="8"/>
        <v>0</v>
      </c>
      <c r="G100" s="96">
        <f t="shared" si="9"/>
        <v>0</v>
      </c>
      <c r="H100" s="96">
        <f t="shared" si="1"/>
        <v>0</v>
      </c>
      <c r="I100" s="33"/>
      <c r="J100" s="28"/>
      <c r="K100" s="38"/>
      <c r="L100" s="39"/>
      <c r="M100" s="39"/>
      <c r="N100" s="39"/>
      <c r="O100" s="100" t="str">
        <f t="shared" si="10"/>
        <v>0</v>
      </c>
      <c r="P100" s="39"/>
      <c r="Q100" s="40"/>
      <c r="R100" s="100">
        <f t="shared" si="11"/>
        <v>0</v>
      </c>
      <c r="S100" s="101" t="str">
        <f t="shared" ca="1" si="12"/>
        <v xml:space="preserve"> </v>
      </c>
    </row>
    <row r="101" spans="1:19" ht="12.75" customHeight="1" x14ac:dyDescent="0.2">
      <c r="A101" s="29" t="s">
        <v>236</v>
      </c>
      <c r="B101" s="135" t="s">
        <v>111</v>
      </c>
      <c r="C101" s="135"/>
      <c r="D101" s="30"/>
      <c r="E101" s="99">
        <v>1</v>
      </c>
      <c r="F101" s="96">
        <f t="shared" si="8"/>
        <v>0</v>
      </c>
      <c r="G101" s="96">
        <f t="shared" si="9"/>
        <v>0</v>
      </c>
      <c r="H101" s="96">
        <f t="shared" si="1"/>
        <v>0</v>
      </c>
      <c r="I101" s="33"/>
      <c r="J101" s="28"/>
      <c r="K101" s="38"/>
      <c r="L101" s="39"/>
      <c r="M101" s="39"/>
      <c r="N101" s="39"/>
      <c r="O101" s="100" t="str">
        <f t="shared" si="10"/>
        <v>0</v>
      </c>
      <c r="P101" s="39"/>
      <c r="Q101" s="40"/>
      <c r="R101" s="100">
        <f t="shared" si="11"/>
        <v>0</v>
      </c>
      <c r="S101" s="101" t="str">
        <f t="shared" ca="1" si="12"/>
        <v xml:space="preserve"> </v>
      </c>
    </row>
    <row r="102" spans="1:19" ht="12.75" customHeight="1" x14ac:dyDescent="0.2">
      <c r="A102" s="29" t="s">
        <v>237</v>
      </c>
      <c r="B102" s="135" t="s">
        <v>111</v>
      </c>
      <c r="C102" s="135"/>
      <c r="D102" s="30"/>
      <c r="E102" s="99">
        <v>1</v>
      </c>
      <c r="F102" s="96">
        <f t="shared" si="8"/>
        <v>0</v>
      </c>
      <c r="G102" s="96">
        <f t="shared" si="9"/>
        <v>0</v>
      </c>
      <c r="H102" s="96">
        <f t="shared" si="1"/>
        <v>0</v>
      </c>
      <c r="I102" s="33"/>
      <c r="J102" s="28"/>
      <c r="K102" s="38"/>
      <c r="L102" s="39"/>
      <c r="M102" s="39"/>
      <c r="N102" s="39"/>
      <c r="O102" s="100" t="str">
        <f t="shared" si="10"/>
        <v>0</v>
      </c>
      <c r="P102" s="39"/>
      <c r="Q102" s="40"/>
      <c r="R102" s="100">
        <f t="shared" si="11"/>
        <v>0</v>
      </c>
      <c r="S102" s="101" t="str">
        <f t="shared" ca="1" si="12"/>
        <v xml:space="preserve"> </v>
      </c>
    </row>
    <row r="103" spans="1:19" ht="12.75" customHeight="1" x14ac:dyDescent="0.2">
      <c r="A103" s="29" t="s">
        <v>238</v>
      </c>
      <c r="B103" s="135" t="s">
        <v>111</v>
      </c>
      <c r="C103" s="135"/>
      <c r="D103" s="30"/>
      <c r="E103" s="99">
        <v>1</v>
      </c>
      <c r="F103" s="96">
        <f t="shared" si="8"/>
        <v>0</v>
      </c>
      <c r="G103" s="96">
        <f t="shared" si="9"/>
        <v>0</v>
      </c>
      <c r="H103" s="96">
        <f t="shared" si="1"/>
        <v>0</v>
      </c>
      <c r="I103" s="33"/>
      <c r="J103" s="28"/>
      <c r="K103" s="38"/>
      <c r="L103" s="39"/>
      <c r="M103" s="39"/>
      <c r="N103" s="39"/>
      <c r="O103" s="100" t="str">
        <f t="shared" si="10"/>
        <v>0</v>
      </c>
      <c r="P103" s="39"/>
      <c r="Q103" s="40"/>
      <c r="R103" s="100">
        <f t="shared" si="11"/>
        <v>0</v>
      </c>
      <c r="S103" s="101" t="str">
        <f t="shared" ca="1" si="12"/>
        <v xml:space="preserve"> </v>
      </c>
    </row>
    <row r="104" spans="1:19" ht="12.75" customHeight="1" x14ac:dyDescent="0.2">
      <c r="A104" s="29" t="s">
        <v>239</v>
      </c>
      <c r="B104" s="135" t="s">
        <v>111</v>
      </c>
      <c r="C104" s="135"/>
      <c r="D104" s="30"/>
      <c r="E104" s="99">
        <v>1</v>
      </c>
      <c r="F104" s="96">
        <f t="shared" si="8"/>
        <v>0</v>
      </c>
      <c r="G104" s="96">
        <f t="shared" si="9"/>
        <v>0</v>
      </c>
      <c r="H104" s="96">
        <f t="shared" si="1"/>
        <v>0</v>
      </c>
      <c r="I104" s="33"/>
      <c r="J104" s="28"/>
      <c r="K104" s="38"/>
      <c r="L104" s="39"/>
      <c r="M104" s="39"/>
      <c r="N104" s="39"/>
      <c r="O104" s="100" t="str">
        <f t="shared" si="10"/>
        <v>0</v>
      </c>
      <c r="P104" s="39"/>
      <c r="Q104" s="40"/>
      <c r="R104" s="100">
        <f t="shared" si="11"/>
        <v>0</v>
      </c>
      <c r="S104" s="101" t="str">
        <f t="shared" ca="1" si="12"/>
        <v xml:space="preserve"> </v>
      </c>
    </row>
    <row r="105" spans="1:19" ht="12.75" customHeight="1" x14ac:dyDescent="0.2">
      <c r="A105" s="29" t="s">
        <v>240</v>
      </c>
      <c r="B105" s="135" t="s">
        <v>111</v>
      </c>
      <c r="C105" s="135"/>
      <c r="D105" s="30"/>
      <c r="E105" s="99">
        <v>1</v>
      </c>
      <c r="F105" s="96">
        <f t="shared" si="8"/>
        <v>0</v>
      </c>
      <c r="G105" s="96">
        <f t="shared" si="9"/>
        <v>0</v>
      </c>
      <c r="H105" s="96">
        <f t="shared" si="1"/>
        <v>0</v>
      </c>
      <c r="I105" s="33"/>
      <c r="J105" s="28"/>
      <c r="K105" s="38"/>
      <c r="L105" s="39"/>
      <c r="M105" s="39"/>
      <c r="N105" s="39"/>
      <c r="O105" s="100" t="str">
        <f t="shared" si="10"/>
        <v>0</v>
      </c>
      <c r="P105" s="39"/>
      <c r="Q105" s="40"/>
      <c r="R105" s="100">
        <f t="shared" si="11"/>
        <v>0</v>
      </c>
      <c r="S105" s="101" t="str">
        <f t="shared" ca="1" si="12"/>
        <v xml:space="preserve"> </v>
      </c>
    </row>
    <row r="106" spans="1:19" ht="12.75" customHeight="1" x14ac:dyDescent="0.2">
      <c r="A106" s="29" t="s">
        <v>241</v>
      </c>
      <c r="B106" s="135" t="s">
        <v>111</v>
      </c>
      <c r="C106" s="135"/>
      <c r="D106" s="30"/>
      <c r="E106" s="99">
        <v>1</v>
      </c>
      <c r="F106" s="96">
        <f t="shared" si="8"/>
        <v>0</v>
      </c>
      <c r="G106" s="96">
        <f t="shared" si="9"/>
        <v>0</v>
      </c>
      <c r="H106" s="96">
        <f t="shared" si="1"/>
        <v>0</v>
      </c>
      <c r="I106" s="33"/>
      <c r="J106" s="28"/>
      <c r="K106" s="38"/>
      <c r="L106" s="39"/>
      <c r="M106" s="39"/>
      <c r="N106" s="39"/>
      <c r="O106" s="100" t="str">
        <f t="shared" si="10"/>
        <v>0</v>
      </c>
      <c r="P106" s="39"/>
      <c r="Q106" s="40"/>
      <c r="R106" s="100">
        <f t="shared" si="11"/>
        <v>0</v>
      </c>
      <c r="S106" s="101" t="str">
        <f t="shared" ca="1" si="12"/>
        <v xml:space="preserve"> </v>
      </c>
    </row>
    <row r="107" spans="1:19" ht="12.75" customHeight="1" x14ac:dyDescent="0.2">
      <c r="A107" s="29" t="s">
        <v>242</v>
      </c>
      <c r="B107" s="135" t="s">
        <v>111</v>
      </c>
      <c r="C107" s="135"/>
      <c r="D107" s="30"/>
      <c r="E107" s="99">
        <v>1</v>
      </c>
      <c r="F107" s="96">
        <f t="shared" si="8"/>
        <v>0</v>
      </c>
      <c r="G107" s="96">
        <f t="shared" si="9"/>
        <v>0</v>
      </c>
      <c r="H107" s="96">
        <f t="shared" si="1"/>
        <v>0</v>
      </c>
      <c r="I107" s="33"/>
      <c r="J107" s="28"/>
      <c r="K107" s="38"/>
      <c r="L107" s="39"/>
      <c r="M107" s="39"/>
      <c r="N107" s="39"/>
      <c r="O107" s="100" t="str">
        <f t="shared" si="10"/>
        <v>0</v>
      </c>
      <c r="P107" s="39"/>
      <c r="Q107" s="40"/>
      <c r="R107" s="100">
        <f t="shared" si="11"/>
        <v>0</v>
      </c>
      <c r="S107" s="101" t="str">
        <f t="shared" ca="1" si="12"/>
        <v xml:space="preserve"> </v>
      </c>
    </row>
    <row r="108" spans="1:19" ht="12.75" customHeight="1" x14ac:dyDescent="0.2">
      <c r="A108" s="29" t="s">
        <v>243</v>
      </c>
      <c r="B108" s="135" t="s">
        <v>111</v>
      </c>
      <c r="C108" s="135"/>
      <c r="D108" s="30"/>
      <c r="E108" s="99">
        <v>1</v>
      </c>
      <c r="F108" s="96">
        <f t="shared" si="8"/>
        <v>0</v>
      </c>
      <c r="G108" s="96">
        <f t="shared" si="9"/>
        <v>0</v>
      </c>
      <c r="H108" s="96">
        <f t="shared" si="1"/>
        <v>0</v>
      </c>
      <c r="I108" s="33"/>
      <c r="J108" s="28"/>
      <c r="K108" s="38"/>
      <c r="L108" s="39"/>
      <c r="M108" s="39"/>
      <c r="N108" s="39"/>
      <c r="O108" s="100" t="str">
        <f t="shared" si="10"/>
        <v>0</v>
      </c>
      <c r="P108" s="39"/>
      <c r="Q108" s="40"/>
      <c r="R108" s="100">
        <f t="shared" si="11"/>
        <v>0</v>
      </c>
      <c r="S108" s="101" t="str">
        <f t="shared" ca="1" si="12"/>
        <v xml:space="preserve"> </v>
      </c>
    </row>
    <row r="109" spans="1:19" ht="12.75" customHeight="1" x14ac:dyDescent="0.2">
      <c r="A109" s="29" t="s">
        <v>244</v>
      </c>
      <c r="B109" s="135" t="s">
        <v>111</v>
      </c>
      <c r="C109" s="135"/>
      <c r="D109" s="30"/>
      <c r="E109" s="99">
        <v>1</v>
      </c>
      <c r="F109" s="96">
        <f t="shared" si="8"/>
        <v>0</v>
      </c>
      <c r="G109" s="96">
        <f t="shared" si="9"/>
        <v>0</v>
      </c>
      <c r="H109" s="96">
        <f t="shared" si="1"/>
        <v>0</v>
      </c>
      <c r="I109" s="33"/>
      <c r="J109" s="28"/>
      <c r="K109" s="38"/>
      <c r="L109" s="39"/>
      <c r="M109" s="39"/>
      <c r="N109" s="39"/>
      <c r="O109" s="100" t="str">
        <f t="shared" si="10"/>
        <v>0</v>
      </c>
      <c r="P109" s="39"/>
      <c r="Q109" s="40"/>
      <c r="R109" s="100">
        <f t="shared" si="11"/>
        <v>0</v>
      </c>
      <c r="S109" s="101" t="str">
        <f t="shared" ca="1" si="12"/>
        <v xml:space="preserve"> </v>
      </c>
    </row>
    <row r="110" spans="1:19" ht="12.75" customHeight="1" x14ac:dyDescent="0.2">
      <c r="A110" s="29" t="s">
        <v>245</v>
      </c>
      <c r="B110" s="135" t="s">
        <v>111</v>
      </c>
      <c r="C110" s="135"/>
      <c r="D110" s="30"/>
      <c r="E110" s="99">
        <v>1</v>
      </c>
      <c r="F110" s="96">
        <f t="shared" si="8"/>
        <v>0</v>
      </c>
      <c r="G110" s="96">
        <f t="shared" si="9"/>
        <v>0</v>
      </c>
      <c r="H110" s="96">
        <f t="shared" si="1"/>
        <v>0</v>
      </c>
      <c r="I110" s="33"/>
      <c r="J110" s="28"/>
      <c r="K110" s="38"/>
      <c r="L110" s="39"/>
      <c r="M110" s="39"/>
      <c r="N110" s="39"/>
      <c r="O110" s="100" t="str">
        <f t="shared" si="10"/>
        <v>0</v>
      </c>
      <c r="P110" s="39"/>
      <c r="Q110" s="40"/>
      <c r="R110" s="100">
        <f t="shared" si="11"/>
        <v>0</v>
      </c>
      <c r="S110" s="101" t="str">
        <f t="shared" ca="1" si="12"/>
        <v xml:space="preserve"> </v>
      </c>
    </row>
    <row r="111" spans="1:19" ht="12.75" customHeight="1" x14ac:dyDescent="0.2">
      <c r="A111" s="29" t="s">
        <v>246</v>
      </c>
      <c r="B111" s="135" t="s">
        <v>111</v>
      </c>
      <c r="C111" s="135"/>
      <c r="D111" s="30"/>
      <c r="E111" s="99">
        <v>1</v>
      </c>
      <c r="F111" s="96">
        <f t="shared" si="8"/>
        <v>0</v>
      </c>
      <c r="G111" s="96">
        <f t="shared" si="9"/>
        <v>0</v>
      </c>
      <c r="H111" s="96">
        <f t="shared" si="1"/>
        <v>0</v>
      </c>
      <c r="I111" s="33"/>
      <c r="J111" s="28"/>
      <c r="K111" s="38"/>
      <c r="L111" s="39"/>
      <c r="M111" s="39"/>
      <c r="N111" s="39"/>
      <c r="O111" s="100" t="str">
        <f t="shared" si="10"/>
        <v>0</v>
      </c>
      <c r="P111" s="39"/>
      <c r="Q111" s="40"/>
      <c r="R111" s="100">
        <f t="shared" si="11"/>
        <v>0</v>
      </c>
      <c r="S111" s="101" t="str">
        <f t="shared" ca="1" si="12"/>
        <v xml:space="preserve"> </v>
      </c>
    </row>
    <row r="112" spans="1:19" ht="12.75" customHeight="1" x14ac:dyDescent="0.2">
      <c r="A112" s="29" t="s">
        <v>247</v>
      </c>
      <c r="B112" s="135" t="s">
        <v>111</v>
      </c>
      <c r="C112" s="135"/>
      <c r="D112" s="30"/>
      <c r="E112" s="99">
        <v>1</v>
      </c>
      <c r="F112" s="96">
        <f t="shared" si="8"/>
        <v>0</v>
      </c>
      <c r="G112" s="96">
        <f t="shared" si="9"/>
        <v>0</v>
      </c>
      <c r="H112" s="96">
        <f t="shared" si="1"/>
        <v>0</v>
      </c>
      <c r="I112" s="33"/>
      <c r="J112" s="28"/>
      <c r="K112" s="38"/>
      <c r="L112" s="39"/>
      <c r="M112" s="39"/>
      <c r="N112" s="39"/>
      <c r="O112" s="100" t="str">
        <f t="shared" si="10"/>
        <v>0</v>
      </c>
      <c r="P112" s="39"/>
      <c r="Q112" s="40"/>
      <c r="R112" s="100">
        <f t="shared" si="11"/>
        <v>0</v>
      </c>
      <c r="S112" s="101" t="str">
        <f t="shared" ca="1" si="12"/>
        <v xml:space="preserve"> </v>
      </c>
    </row>
    <row r="113" spans="1:11" ht="57" customHeight="1" x14ac:dyDescent="0.2">
      <c r="A113" s="34" t="s">
        <v>71</v>
      </c>
      <c r="B113" s="174" t="s">
        <v>79</v>
      </c>
      <c r="C113" s="175"/>
      <c r="D113" s="175"/>
      <c r="E113" s="175"/>
      <c r="F113" s="176"/>
      <c r="G113" s="97">
        <f>SUM(G114:G163)</f>
        <v>0</v>
      </c>
      <c r="H113" s="97">
        <f>SUM(H114:H163)</f>
        <v>0</v>
      </c>
      <c r="I113" s="41"/>
      <c r="J113" s="28"/>
      <c r="K113" s="37" t="s">
        <v>176</v>
      </c>
    </row>
    <row r="114" spans="1:11" x14ac:dyDescent="0.2">
      <c r="A114" s="150" t="s">
        <v>177</v>
      </c>
      <c r="B114" s="159" t="s">
        <v>107</v>
      </c>
      <c r="C114" s="33" t="s">
        <v>108</v>
      </c>
      <c r="D114" s="162" t="s">
        <v>5</v>
      </c>
      <c r="E114" s="165"/>
      <c r="F114" s="153" t="str">
        <f>IFERROR(ROUND(AVERAGE(K114:K118),2),"0")</f>
        <v>0</v>
      </c>
      <c r="G114" s="153">
        <f>ROUND(E114*F114,2)</f>
        <v>0</v>
      </c>
      <c r="H114" s="153">
        <f>ROUND(G114*$D$7,2)</f>
        <v>0</v>
      </c>
      <c r="I114" s="156"/>
      <c r="J114" s="42"/>
      <c r="K114" s="39"/>
    </row>
    <row r="115" spans="1:11" x14ac:dyDescent="0.2">
      <c r="A115" s="151"/>
      <c r="B115" s="160"/>
      <c r="C115" s="33" t="s">
        <v>108</v>
      </c>
      <c r="D115" s="163"/>
      <c r="E115" s="166"/>
      <c r="F115" s="154"/>
      <c r="G115" s="154"/>
      <c r="H115" s="154"/>
      <c r="I115" s="157"/>
      <c r="J115" s="42"/>
      <c r="K115" s="39"/>
    </row>
    <row r="116" spans="1:11" x14ac:dyDescent="0.2">
      <c r="A116" s="151"/>
      <c r="B116" s="160"/>
      <c r="C116" s="33" t="s">
        <v>108</v>
      </c>
      <c r="D116" s="163"/>
      <c r="E116" s="166"/>
      <c r="F116" s="154"/>
      <c r="G116" s="154"/>
      <c r="H116" s="154"/>
      <c r="I116" s="157"/>
      <c r="J116" s="42"/>
      <c r="K116" s="39"/>
    </row>
    <row r="117" spans="1:11" x14ac:dyDescent="0.2">
      <c r="A117" s="151"/>
      <c r="B117" s="160"/>
      <c r="C117" s="33" t="s">
        <v>108</v>
      </c>
      <c r="D117" s="163"/>
      <c r="E117" s="166"/>
      <c r="F117" s="154"/>
      <c r="G117" s="154"/>
      <c r="H117" s="154"/>
      <c r="I117" s="157"/>
      <c r="J117" s="42"/>
      <c r="K117" s="39"/>
    </row>
    <row r="118" spans="1:11" x14ac:dyDescent="0.2">
      <c r="A118" s="152"/>
      <c r="B118" s="161"/>
      <c r="C118" s="33" t="s">
        <v>108</v>
      </c>
      <c r="D118" s="164"/>
      <c r="E118" s="167"/>
      <c r="F118" s="155"/>
      <c r="G118" s="155"/>
      <c r="H118" s="155"/>
      <c r="I118" s="158"/>
      <c r="J118" s="42"/>
      <c r="K118" s="39"/>
    </row>
    <row r="119" spans="1:11" x14ac:dyDescent="0.2">
      <c r="A119" s="150" t="s">
        <v>178</v>
      </c>
      <c r="B119" s="159" t="s">
        <v>107</v>
      </c>
      <c r="C119" s="33" t="s">
        <v>108</v>
      </c>
      <c r="D119" s="162" t="s">
        <v>5</v>
      </c>
      <c r="E119" s="165"/>
      <c r="F119" s="153" t="str">
        <f t="shared" ref="F119" si="13">IFERROR(ROUND(AVERAGE(K119:K123),2),"0")</f>
        <v>0</v>
      </c>
      <c r="G119" s="153">
        <f>ROUND(E119*F119,2)</f>
        <v>0</v>
      </c>
      <c r="H119" s="153">
        <f>ROUND(G119*$D$7,2)</f>
        <v>0</v>
      </c>
      <c r="I119" s="156"/>
      <c r="J119" s="42"/>
      <c r="K119" s="39"/>
    </row>
    <row r="120" spans="1:11" x14ac:dyDescent="0.2">
      <c r="A120" s="151"/>
      <c r="B120" s="160"/>
      <c r="C120" s="33" t="s">
        <v>108</v>
      </c>
      <c r="D120" s="163"/>
      <c r="E120" s="166"/>
      <c r="F120" s="154"/>
      <c r="G120" s="154"/>
      <c r="H120" s="154"/>
      <c r="I120" s="157"/>
      <c r="J120" s="42"/>
      <c r="K120" s="39"/>
    </row>
    <row r="121" spans="1:11" x14ac:dyDescent="0.2">
      <c r="A121" s="151"/>
      <c r="B121" s="160"/>
      <c r="C121" s="33" t="s">
        <v>108</v>
      </c>
      <c r="D121" s="163"/>
      <c r="E121" s="166"/>
      <c r="F121" s="154"/>
      <c r="G121" s="154"/>
      <c r="H121" s="154"/>
      <c r="I121" s="157"/>
      <c r="J121" s="42"/>
      <c r="K121" s="39"/>
    </row>
    <row r="122" spans="1:11" x14ac:dyDescent="0.2">
      <c r="A122" s="151"/>
      <c r="B122" s="160"/>
      <c r="C122" s="33" t="s">
        <v>108</v>
      </c>
      <c r="D122" s="163"/>
      <c r="E122" s="166"/>
      <c r="F122" s="154"/>
      <c r="G122" s="154"/>
      <c r="H122" s="154"/>
      <c r="I122" s="157"/>
      <c r="J122" s="42"/>
      <c r="K122" s="39"/>
    </row>
    <row r="123" spans="1:11" x14ac:dyDescent="0.2">
      <c r="A123" s="152"/>
      <c r="B123" s="161"/>
      <c r="C123" s="33" t="s">
        <v>108</v>
      </c>
      <c r="D123" s="164"/>
      <c r="E123" s="167"/>
      <c r="F123" s="155"/>
      <c r="G123" s="155"/>
      <c r="H123" s="155"/>
      <c r="I123" s="158"/>
      <c r="J123" s="42"/>
      <c r="K123" s="39"/>
    </row>
    <row r="124" spans="1:11" x14ac:dyDescent="0.2">
      <c r="A124" s="150" t="s">
        <v>179</v>
      </c>
      <c r="B124" s="159" t="s">
        <v>107</v>
      </c>
      <c r="C124" s="33" t="s">
        <v>108</v>
      </c>
      <c r="D124" s="162" t="s">
        <v>5</v>
      </c>
      <c r="E124" s="165"/>
      <c r="F124" s="153" t="str">
        <f t="shared" ref="F124" si="14">IFERROR(ROUND(AVERAGE(K124:K128),2),"0")</f>
        <v>0</v>
      </c>
      <c r="G124" s="153">
        <f>ROUND(E124*F124,2)</f>
        <v>0</v>
      </c>
      <c r="H124" s="153">
        <f>ROUND(G124*$D$7,2)</f>
        <v>0</v>
      </c>
      <c r="I124" s="156"/>
      <c r="J124" s="42"/>
      <c r="K124" s="39"/>
    </row>
    <row r="125" spans="1:11" x14ac:dyDescent="0.2">
      <c r="A125" s="151"/>
      <c r="B125" s="160"/>
      <c r="C125" s="33" t="s">
        <v>108</v>
      </c>
      <c r="D125" s="163"/>
      <c r="E125" s="166"/>
      <c r="F125" s="154"/>
      <c r="G125" s="154"/>
      <c r="H125" s="154"/>
      <c r="I125" s="157"/>
      <c r="J125" s="42"/>
      <c r="K125" s="39"/>
    </row>
    <row r="126" spans="1:11" x14ac:dyDescent="0.2">
      <c r="A126" s="151"/>
      <c r="B126" s="160"/>
      <c r="C126" s="33" t="s">
        <v>108</v>
      </c>
      <c r="D126" s="163"/>
      <c r="E126" s="166"/>
      <c r="F126" s="154"/>
      <c r="G126" s="154"/>
      <c r="H126" s="154"/>
      <c r="I126" s="157"/>
      <c r="J126" s="42"/>
      <c r="K126" s="39"/>
    </row>
    <row r="127" spans="1:11" x14ac:dyDescent="0.2">
      <c r="A127" s="151"/>
      <c r="B127" s="160"/>
      <c r="C127" s="33" t="s">
        <v>108</v>
      </c>
      <c r="D127" s="163"/>
      <c r="E127" s="166"/>
      <c r="F127" s="154"/>
      <c r="G127" s="154"/>
      <c r="H127" s="154"/>
      <c r="I127" s="157"/>
      <c r="J127" s="42"/>
      <c r="K127" s="39"/>
    </row>
    <row r="128" spans="1:11" x14ac:dyDescent="0.2">
      <c r="A128" s="152"/>
      <c r="B128" s="161"/>
      <c r="C128" s="33" t="s">
        <v>108</v>
      </c>
      <c r="D128" s="164"/>
      <c r="E128" s="167"/>
      <c r="F128" s="155"/>
      <c r="G128" s="155"/>
      <c r="H128" s="155"/>
      <c r="I128" s="158"/>
      <c r="J128" s="42"/>
      <c r="K128" s="39"/>
    </row>
    <row r="129" spans="1:11" x14ac:dyDescent="0.2">
      <c r="A129" s="150" t="s">
        <v>180</v>
      </c>
      <c r="B129" s="159" t="s">
        <v>107</v>
      </c>
      <c r="C129" s="33" t="s">
        <v>108</v>
      </c>
      <c r="D129" s="162" t="s">
        <v>5</v>
      </c>
      <c r="E129" s="165"/>
      <c r="F129" s="153" t="str">
        <f t="shared" ref="F129" si="15">IFERROR(ROUND(AVERAGE(K129:K133),2),"0")</f>
        <v>0</v>
      </c>
      <c r="G129" s="153">
        <f>ROUND(E129*F129,2)</f>
        <v>0</v>
      </c>
      <c r="H129" s="153">
        <f>ROUND(G129*$D$7,2)</f>
        <v>0</v>
      </c>
      <c r="I129" s="156"/>
      <c r="J129" s="42"/>
      <c r="K129" s="39"/>
    </row>
    <row r="130" spans="1:11" x14ac:dyDescent="0.2">
      <c r="A130" s="151"/>
      <c r="B130" s="160"/>
      <c r="C130" s="33" t="s">
        <v>108</v>
      </c>
      <c r="D130" s="163"/>
      <c r="E130" s="166"/>
      <c r="F130" s="154"/>
      <c r="G130" s="154"/>
      <c r="H130" s="154"/>
      <c r="I130" s="157"/>
      <c r="J130" s="42"/>
      <c r="K130" s="39"/>
    </row>
    <row r="131" spans="1:11" x14ac:dyDescent="0.2">
      <c r="A131" s="151"/>
      <c r="B131" s="160"/>
      <c r="C131" s="33" t="s">
        <v>108</v>
      </c>
      <c r="D131" s="163"/>
      <c r="E131" s="166"/>
      <c r="F131" s="154"/>
      <c r="G131" s="154"/>
      <c r="H131" s="154"/>
      <c r="I131" s="157"/>
      <c r="J131" s="42"/>
      <c r="K131" s="39"/>
    </row>
    <row r="132" spans="1:11" x14ac:dyDescent="0.2">
      <c r="A132" s="151"/>
      <c r="B132" s="160"/>
      <c r="C132" s="33" t="s">
        <v>108</v>
      </c>
      <c r="D132" s="163"/>
      <c r="E132" s="166"/>
      <c r="F132" s="154"/>
      <c r="G132" s="154"/>
      <c r="H132" s="154"/>
      <c r="I132" s="157"/>
      <c r="J132" s="42"/>
      <c r="K132" s="39"/>
    </row>
    <row r="133" spans="1:11" x14ac:dyDescent="0.2">
      <c r="A133" s="152"/>
      <c r="B133" s="161"/>
      <c r="C133" s="33" t="s">
        <v>108</v>
      </c>
      <c r="D133" s="164"/>
      <c r="E133" s="167"/>
      <c r="F133" s="155"/>
      <c r="G133" s="155"/>
      <c r="H133" s="155"/>
      <c r="I133" s="158"/>
      <c r="J133" s="42"/>
      <c r="K133" s="39"/>
    </row>
    <row r="134" spans="1:11" x14ac:dyDescent="0.2">
      <c r="A134" s="150" t="s">
        <v>181</v>
      </c>
      <c r="B134" s="159" t="s">
        <v>107</v>
      </c>
      <c r="C134" s="33" t="s">
        <v>108</v>
      </c>
      <c r="D134" s="162" t="s">
        <v>5</v>
      </c>
      <c r="E134" s="165"/>
      <c r="F134" s="153" t="str">
        <f t="shared" ref="F134" si="16">IFERROR(ROUND(AVERAGE(K134:K138),2),"0")</f>
        <v>0</v>
      </c>
      <c r="G134" s="153">
        <f>ROUND(E134*F134,2)</f>
        <v>0</v>
      </c>
      <c r="H134" s="153">
        <f>ROUND(G134*$D$7,2)</f>
        <v>0</v>
      </c>
      <c r="I134" s="156"/>
      <c r="J134" s="42"/>
      <c r="K134" s="39"/>
    </row>
    <row r="135" spans="1:11" x14ac:dyDescent="0.2">
      <c r="A135" s="151"/>
      <c r="B135" s="160"/>
      <c r="C135" s="33" t="s">
        <v>108</v>
      </c>
      <c r="D135" s="163"/>
      <c r="E135" s="166"/>
      <c r="F135" s="154"/>
      <c r="G135" s="154"/>
      <c r="H135" s="154"/>
      <c r="I135" s="157"/>
      <c r="J135" s="42"/>
      <c r="K135" s="39"/>
    </row>
    <row r="136" spans="1:11" x14ac:dyDescent="0.2">
      <c r="A136" s="151"/>
      <c r="B136" s="160"/>
      <c r="C136" s="33" t="s">
        <v>108</v>
      </c>
      <c r="D136" s="163"/>
      <c r="E136" s="166"/>
      <c r="F136" s="154"/>
      <c r="G136" s="154"/>
      <c r="H136" s="154"/>
      <c r="I136" s="157"/>
      <c r="J136" s="42"/>
      <c r="K136" s="39"/>
    </row>
    <row r="137" spans="1:11" x14ac:dyDescent="0.2">
      <c r="A137" s="151"/>
      <c r="B137" s="160"/>
      <c r="C137" s="33" t="s">
        <v>108</v>
      </c>
      <c r="D137" s="163"/>
      <c r="E137" s="166"/>
      <c r="F137" s="154"/>
      <c r="G137" s="154"/>
      <c r="H137" s="154"/>
      <c r="I137" s="157"/>
      <c r="J137" s="42"/>
      <c r="K137" s="39"/>
    </row>
    <row r="138" spans="1:11" x14ac:dyDescent="0.2">
      <c r="A138" s="152"/>
      <c r="B138" s="161"/>
      <c r="C138" s="33" t="s">
        <v>108</v>
      </c>
      <c r="D138" s="164"/>
      <c r="E138" s="167"/>
      <c r="F138" s="155"/>
      <c r="G138" s="155"/>
      <c r="H138" s="155"/>
      <c r="I138" s="158"/>
      <c r="J138" s="42"/>
      <c r="K138" s="39"/>
    </row>
    <row r="139" spans="1:11" x14ac:dyDescent="0.2">
      <c r="A139" s="150" t="s">
        <v>182</v>
      </c>
      <c r="B139" s="159" t="s">
        <v>107</v>
      </c>
      <c r="C139" s="33" t="s">
        <v>108</v>
      </c>
      <c r="D139" s="162" t="s">
        <v>5</v>
      </c>
      <c r="E139" s="165"/>
      <c r="F139" s="153" t="str">
        <f t="shared" ref="F139" si="17">IFERROR(ROUND(AVERAGE(K139:K143),2),"0")</f>
        <v>0</v>
      </c>
      <c r="G139" s="153">
        <f>ROUND(E139*F139,2)</f>
        <v>0</v>
      </c>
      <c r="H139" s="153">
        <f>ROUND(G139*$D$7,2)</f>
        <v>0</v>
      </c>
      <c r="I139" s="156"/>
      <c r="J139" s="42"/>
      <c r="K139" s="39"/>
    </row>
    <row r="140" spans="1:11" x14ac:dyDescent="0.2">
      <c r="A140" s="151"/>
      <c r="B140" s="160"/>
      <c r="C140" s="33" t="s">
        <v>108</v>
      </c>
      <c r="D140" s="163"/>
      <c r="E140" s="166"/>
      <c r="F140" s="154"/>
      <c r="G140" s="154"/>
      <c r="H140" s="154"/>
      <c r="I140" s="157"/>
      <c r="J140" s="42"/>
      <c r="K140" s="39"/>
    </row>
    <row r="141" spans="1:11" x14ac:dyDescent="0.2">
      <c r="A141" s="151"/>
      <c r="B141" s="160"/>
      <c r="C141" s="33" t="s">
        <v>108</v>
      </c>
      <c r="D141" s="163"/>
      <c r="E141" s="166"/>
      <c r="F141" s="154"/>
      <c r="G141" s="154"/>
      <c r="H141" s="154"/>
      <c r="I141" s="157"/>
      <c r="J141" s="42"/>
      <c r="K141" s="39"/>
    </row>
    <row r="142" spans="1:11" x14ac:dyDescent="0.2">
      <c r="A142" s="151"/>
      <c r="B142" s="160"/>
      <c r="C142" s="33" t="s">
        <v>108</v>
      </c>
      <c r="D142" s="163"/>
      <c r="E142" s="166"/>
      <c r="F142" s="154"/>
      <c r="G142" s="154"/>
      <c r="H142" s="154"/>
      <c r="I142" s="157"/>
      <c r="J142" s="42"/>
      <c r="K142" s="39"/>
    </row>
    <row r="143" spans="1:11" x14ac:dyDescent="0.2">
      <c r="A143" s="152"/>
      <c r="B143" s="161"/>
      <c r="C143" s="33" t="s">
        <v>108</v>
      </c>
      <c r="D143" s="164"/>
      <c r="E143" s="167"/>
      <c r="F143" s="155"/>
      <c r="G143" s="155"/>
      <c r="H143" s="155"/>
      <c r="I143" s="158"/>
      <c r="J143" s="42"/>
      <c r="K143" s="39"/>
    </row>
    <row r="144" spans="1:11" x14ac:dyDescent="0.2">
      <c r="A144" s="150" t="s">
        <v>183</v>
      </c>
      <c r="B144" s="159" t="s">
        <v>107</v>
      </c>
      <c r="C144" s="33" t="s">
        <v>108</v>
      </c>
      <c r="D144" s="162" t="s">
        <v>5</v>
      </c>
      <c r="E144" s="165"/>
      <c r="F144" s="153" t="str">
        <f t="shared" ref="F144" si="18">IFERROR(ROUND(AVERAGE(K144:K148),2),"0")</f>
        <v>0</v>
      </c>
      <c r="G144" s="153">
        <f>ROUND(E144*F144,2)</f>
        <v>0</v>
      </c>
      <c r="H144" s="153">
        <f>ROUND(G144*$D$7,2)</f>
        <v>0</v>
      </c>
      <c r="I144" s="156"/>
      <c r="J144" s="42"/>
      <c r="K144" s="39"/>
    </row>
    <row r="145" spans="1:11" x14ac:dyDescent="0.2">
      <c r="A145" s="151"/>
      <c r="B145" s="160"/>
      <c r="C145" s="33" t="s">
        <v>108</v>
      </c>
      <c r="D145" s="163"/>
      <c r="E145" s="166"/>
      <c r="F145" s="154"/>
      <c r="G145" s="154"/>
      <c r="H145" s="154"/>
      <c r="I145" s="157"/>
      <c r="J145" s="42"/>
      <c r="K145" s="39"/>
    </row>
    <row r="146" spans="1:11" x14ac:dyDescent="0.2">
      <c r="A146" s="151"/>
      <c r="B146" s="160"/>
      <c r="C146" s="33" t="s">
        <v>108</v>
      </c>
      <c r="D146" s="163"/>
      <c r="E146" s="166"/>
      <c r="F146" s="154"/>
      <c r="G146" s="154"/>
      <c r="H146" s="154"/>
      <c r="I146" s="157"/>
      <c r="J146" s="42"/>
      <c r="K146" s="39"/>
    </row>
    <row r="147" spans="1:11" x14ac:dyDescent="0.2">
      <c r="A147" s="151"/>
      <c r="B147" s="160"/>
      <c r="C147" s="33" t="s">
        <v>108</v>
      </c>
      <c r="D147" s="163"/>
      <c r="E147" s="166"/>
      <c r="F147" s="154"/>
      <c r="G147" s="154"/>
      <c r="H147" s="154"/>
      <c r="I147" s="157"/>
      <c r="J147" s="42"/>
      <c r="K147" s="39"/>
    </row>
    <row r="148" spans="1:11" x14ac:dyDescent="0.2">
      <c r="A148" s="152"/>
      <c r="B148" s="161"/>
      <c r="C148" s="33" t="s">
        <v>108</v>
      </c>
      <c r="D148" s="164"/>
      <c r="E148" s="167"/>
      <c r="F148" s="155"/>
      <c r="G148" s="155"/>
      <c r="H148" s="155"/>
      <c r="I148" s="158"/>
      <c r="J148" s="42"/>
      <c r="K148" s="39"/>
    </row>
    <row r="149" spans="1:11" x14ac:dyDescent="0.2">
      <c r="A149" s="150" t="s">
        <v>184</v>
      </c>
      <c r="B149" s="159" t="s">
        <v>107</v>
      </c>
      <c r="C149" s="33" t="s">
        <v>108</v>
      </c>
      <c r="D149" s="162" t="s">
        <v>5</v>
      </c>
      <c r="E149" s="165"/>
      <c r="F149" s="153" t="str">
        <f t="shared" ref="F149" si="19">IFERROR(ROUND(AVERAGE(K149:K153),2),"0")</f>
        <v>0</v>
      </c>
      <c r="G149" s="153">
        <f>ROUND(E149*F149,2)</f>
        <v>0</v>
      </c>
      <c r="H149" s="153">
        <f>ROUND(G149*$D$7,2)</f>
        <v>0</v>
      </c>
      <c r="I149" s="156"/>
      <c r="J149" s="42"/>
      <c r="K149" s="39"/>
    </row>
    <row r="150" spans="1:11" x14ac:dyDescent="0.2">
      <c r="A150" s="151"/>
      <c r="B150" s="160"/>
      <c r="C150" s="33" t="s">
        <v>108</v>
      </c>
      <c r="D150" s="163"/>
      <c r="E150" s="166"/>
      <c r="F150" s="154"/>
      <c r="G150" s="154"/>
      <c r="H150" s="154"/>
      <c r="I150" s="157"/>
      <c r="J150" s="42"/>
      <c r="K150" s="39"/>
    </row>
    <row r="151" spans="1:11" x14ac:dyDescent="0.2">
      <c r="A151" s="151"/>
      <c r="B151" s="160"/>
      <c r="C151" s="33" t="s">
        <v>108</v>
      </c>
      <c r="D151" s="163"/>
      <c r="E151" s="166"/>
      <c r="F151" s="154"/>
      <c r="G151" s="154"/>
      <c r="H151" s="154"/>
      <c r="I151" s="157"/>
      <c r="J151" s="42"/>
      <c r="K151" s="39"/>
    </row>
    <row r="152" spans="1:11" x14ac:dyDescent="0.2">
      <c r="A152" s="151"/>
      <c r="B152" s="160"/>
      <c r="C152" s="33" t="s">
        <v>108</v>
      </c>
      <c r="D152" s="163"/>
      <c r="E152" s="166"/>
      <c r="F152" s="154"/>
      <c r="G152" s="154"/>
      <c r="H152" s="154"/>
      <c r="I152" s="157"/>
      <c r="J152" s="42"/>
      <c r="K152" s="39"/>
    </row>
    <row r="153" spans="1:11" x14ac:dyDescent="0.2">
      <c r="A153" s="152"/>
      <c r="B153" s="161"/>
      <c r="C153" s="33" t="s">
        <v>108</v>
      </c>
      <c r="D153" s="164"/>
      <c r="E153" s="167"/>
      <c r="F153" s="155"/>
      <c r="G153" s="155"/>
      <c r="H153" s="155"/>
      <c r="I153" s="158"/>
      <c r="J153" s="42"/>
      <c r="K153" s="39"/>
    </row>
    <row r="154" spans="1:11" x14ac:dyDescent="0.2">
      <c r="A154" s="150" t="s">
        <v>185</v>
      </c>
      <c r="B154" s="159" t="s">
        <v>107</v>
      </c>
      <c r="C154" s="33" t="s">
        <v>108</v>
      </c>
      <c r="D154" s="162" t="s">
        <v>5</v>
      </c>
      <c r="E154" s="165"/>
      <c r="F154" s="153" t="str">
        <f t="shared" ref="F154" si="20">IFERROR(ROUND(AVERAGE(K154:K158),2),"0")</f>
        <v>0</v>
      </c>
      <c r="G154" s="153">
        <f>ROUND(E154*F154,2)</f>
        <v>0</v>
      </c>
      <c r="H154" s="153">
        <f>ROUND(G154*$D$7,2)</f>
        <v>0</v>
      </c>
      <c r="I154" s="156"/>
      <c r="J154" s="42"/>
      <c r="K154" s="39"/>
    </row>
    <row r="155" spans="1:11" x14ac:dyDescent="0.2">
      <c r="A155" s="151"/>
      <c r="B155" s="160"/>
      <c r="C155" s="33" t="s">
        <v>108</v>
      </c>
      <c r="D155" s="163"/>
      <c r="E155" s="166"/>
      <c r="F155" s="154"/>
      <c r="G155" s="154"/>
      <c r="H155" s="154"/>
      <c r="I155" s="157"/>
      <c r="J155" s="42"/>
      <c r="K155" s="39"/>
    </row>
    <row r="156" spans="1:11" x14ac:dyDescent="0.2">
      <c r="A156" s="151"/>
      <c r="B156" s="160"/>
      <c r="C156" s="33" t="s">
        <v>108</v>
      </c>
      <c r="D156" s="163"/>
      <c r="E156" s="166"/>
      <c r="F156" s="154"/>
      <c r="G156" s="154"/>
      <c r="H156" s="154"/>
      <c r="I156" s="157"/>
      <c r="J156" s="42"/>
      <c r="K156" s="39"/>
    </row>
    <row r="157" spans="1:11" x14ac:dyDescent="0.2">
      <c r="A157" s="151"/>
      <c r="B157" s="160"/>
      <c r="C157" s="33" t="s">
        <v>108</v>
      </c>
      <c r="D157" s="163"/>
      <c r="E157" s="166"/>
      <c r="F157" s="154"/>
      <c r="G157" s="154"/>
      <c r="H157" s="154"/>
      <c r="I157" s="157"/>
      <c r="J157" s="42"/>
      <c r="K157" s="39"/>
    </row>
    <row r="158" spans="1:11" x14ac:dyDescent="0.2">
      <c r="A158" s="152"/>
      <c r="B158" s="161"/>
      <c r="C158" s="33" t="s">
        <v>108</v>
      </c>
      <c r="D158" s="164"/>
      <c r="E158" s="167"/>
      <c r="F158" s="155"/>
      <c r="G158" s="155"/>
      <c r="H158" s="155"/>
      <c r="I158" s="158"/>
      <c r="J158" s="42"/>
      <c r="K158" s="39"/>
    </row>
    <row r="159" spans="1:11" x14ac:dyDescent="0.2">
      <c r="A159" s="150" t="s">
        <v>186</v>
      </c>
      <c r="B159" s="159" t="s">
        <v>107</v>
      </c>
      <c r="C159" s="33" t="s">
        <v>108</v>
      </c>
      <c r="D159" s="162" t="s">
        <v>5</v>
      </c>
      <c r="E159" s="165"/>
      <c r="F159" s="153" t="str">
        <f t="shared" ref="F159" si="21">IFERROR(ROUND(AVERAGE(K159:K163),2),"0")</f>
        <v>0</v>
      </c>
      <c r="G159" s="153">
        <f>ROUND(E159*F159,2)</f>
        <v>0</v>
      </c>
      <c r="H159" s="153">
        <f>ROUND(G159*$D$7,2)</f>
        <v>0</v>
      </c>
      <c r="I159" s="156"/>
      <c r="J159" s="42"/>
      <c r="K159" s="39"/>
    </row>
    <row r="160" spans="1:11" x14ac:dyDescent="0.2">
      <c r="A160" s="151"/>
      <c r="B160" s="160"/>
      <c r="C160" s="33" t="s">
        <v>108</v>
      </c>
      <c r="D160" s="163"/>
      <c r="E160" s="166"/>
      <c r="F160" s="154"/>
      <c r="G160" s="154"/>
      <c r="H160" s="154"/>
      <c r="I160" s="157"/>
      <c r="J160" s="42"/>
      <c r="K160" s="39"/>
    </row>
    <row r="161" spans="1:11" x14ac:dyDescent="0.2">
      <c r="A161" s="151"/>
      <c r="B161" s="160"/>
      <c r="C161" s="33" t="s">
        <v>108</v>
      </c>
      <c r="D161" s="163"/>
      <c r="E161" s="166"/>
      <c r="F161" s="154"/>
      <c r="G161" s="154"/>
      <c r="H161" s="154"/>
      <c r="I161" s="157"/>
      <c r="J161" s="42"/>
      <c r="K161" s="39"/>
    </row>
    <row r="162" spans="1:11" x14ac:dyDescent="0.2">
      <c r="A162" s="151"/>
      <c r="B162" s="160"/>
      <c r="C162" s="33" t="s">
        <v>108</v>
      </c>
      <c r="D162" s="163"/>
      <c r="E162" s="166"/>
      <c r="F162" s="154"/>
      <c r="G162" s="154"/>
      <c r="H162" s="154"/>
      <c r="I162" s="157"/>
      <c r="J162" s="42"/>
      <c r="K162" s="39"/>
    </row>
    <row r="163" spans="1:11" x14ac:dyDescent="0.2">
      <c r="A163" s="152"/>
      <c r="B163" s="161"/>
      <c r="C163" s="33" t="s">
        <v>108</v>
      </c>
      <c r="D163" s="164"/>
      <c r="E163" s="167"/>
      <c r="F163" s="155"/>
      <c r="G163" s="155"/>
      <c r="H163" s="155"/>
      <c r="I163" s="158"/>
      <c r="J163" s="42"/>
      <c r="K163" s="39"/>
    </row>
    <row r="164" spans="1:11" ht="12.75" customHeight="1" x14ac:dyDescent="0.2">
      <c r="A164" s="34" t="s">
        <v>93</v>
      </c>
      <c r="B164" s="174" t="s">
        <v>80</v>
      </c>
      <c r="C164" s="175"/>
      <c r="D164" s="175"/>
      <c r="E164" s="175"/>
      <c r="F164" s="176"/>
      <c r="G164" s="97">
        <f>SUM(G165,G172,G179,G186,G193,G200,G207,G214,G221,G228)</f>
        <v>0</v>
      </c>
      <c r="H164" s="97">
        <f>SUM(H165,H172,H179,H186,H193,H200,H207,H214,H221,H228)</f>
        <v>0</v>
      </c>
      <c r="I164" s="41"/>
      <c r="J164" s="28"/>
    </row>
    <row r="165" spans="1:11" ht="12.75" customHeight="1" x14ac:dyDescent="0.2">
      <c r="A165" s="168" t="s">
        <v>94</v>
      </c>
      <c r="B165" s="171" t="s">
        <v>144</v>
      </c>
      <c r="C165" s="103" t="s">
        <v>145</v>
      </c>
      <c r="D165" s="105"/>
      <c r="E165" s="106"/>
      <c r="F165" s="100"/>
      <c r="G165" s="98">
        <f>SUM(G166:G171)</f>
        <v>0</v>
      </c>
      <c r="H165" s="98">
        <f>ROUND(G165*$D$7,2)</f>
        <v>0</v>
      </c>
      <c r="I165" s="171"/>
    </row>
    <row r="166" spans="1:11" x14ac:dyDescent="0.2">
      <c r="A166" s="169"/>
      <c r="B166" s="172"/>
      <c r="C166" s="104" t="s">
        <v>146</v>
      </c>
      <c r="D166" s="43"/>
      <c r="E166" s="44"/>
      <c r="F166" s="39"/>
      <c r="G166" s="100">
        <f t="shared" ref="G166:G171" si="22">ROUND(E166*F166,2)</f>
        <v>0</v>
      </c>
      <c r="H166" s="45"/>
      <c r="I166" s="172"/>
    </row>
    <row r="167" spans="1:11" ht="13.5" customHeight="1" x14ac:dyDescent="0.2">
      <c r="A167" s="169"/>
      <c r="B167" s="172"/>
      <c r="C167" s="104" t="s">
        <v>147</v>
      </c>
      <c r="D167" s="43"/>
      <c r="E167" s="44"/>
      <c r="F167" s="39"/>
      <c r="G167" s="100">
        <f t="shared" si="22"/>
        <v>0</v>
      </c>
      <c r="H167" s="45"/>
      <c r="I167" s="172"/>
    </row>
    <row r="168" spans="1:11" x14ac:dyDescent="0.2">
      <c r="A168" s="169"/>
      <c r="B168" s="172"/>
      <c r="C168" s="104" t="s">
        <v>148</v>
      </c>
      <c r="D168" s="43"/>
      <c r="E168" s="44"/>
      <c r="F168" s="39"/>
      <c r="G168" s="100">
        <f t="shared" si="22"/>
        <v>0</v>
      </c>
      <c r="H168" s="45"/>
      <c r="I168" s="172"/>
    </row>
    <row r="169" spans="1:11" x14ac:dyDescent="0.2">
      <c r="A169" s="169"/>
      <c r="B169" s="172"/>
      <c r="C169" s="104" t="s">
        <v>149</v>
      </c>
      <c r="D169" s="43"/>
      <c r="E169" s="44"/>
      <c r="F169" s="39"/>
      <c r="G169" s="100">
        <f t="shared" si="22"/>
        <v>0</v>
      </c>
      <c r="H169" s="45"/>
      <c r="I169" s="172"/>
    </row>
    <row r="170" spans="1:11" x14ac:dyDescent="0.2">
      <c r="A170" s="169"/>
      <c r="B170" s="172"/>
      <c r="C170" s="45" t="s">
        <v>150</v>
      </c>
      <c r="D170" s="43"/>
      <c r="E170" s="44"/>
      <c r="F170" s="39"/>
      <c r="G170" s="100">
        <f t="shared" si="22"/>
        <v>0</v>
      </c>
      <c r="H170" s="45"/>
      <c r="I170" s="172"/>
    </row>
    <row r="171" spans="1:11" x14ac:dyDescent="0.2">
      <c r="A171" s="170"/>
      <c r="B171" s="173"/>
      <c r="C171" s="45" t="s">
        <v>150</v>
      </c>
      <c r="D171" s="43"/>
      <c r="E171" s="44"/>
      <c r="F171" s="39"/>
      <c r="G171" s="100">
        <f t="shared" si="22"/>
        <v>0</v>
      </c>
      <c r="H171" s="45"/>
      <c r="I171" s="173"/>
    </row>
    <row r="172" spans="1:11" ht="12.75" customHeight="1" x14ac:dyDescent="0.2">
      <c r="A172" s="168" t="s">
        <v>95</v>
      </c>
      <c r="B172" s="171" t="s">
        <v>144</v>
      </c>
      <c r="C172" s="103" t="s">
        <v>145</v>
      </c>
      <c r="D172" s="105"/>
      <c r="E172" s="106"/>
      <c r="F172" s="100"/>
      <c r="G172" s="98">
        <f>SUM(G173:G178)</f>
        <v>0</v>
      </c>
      <c r="H172" s="98">
        <f>ROUND(G172*$D$7,2)</f>
        <v>0</v>
      </c>
      <c r="I172" s="171"/>
    </row>
    <row r="173" spans="1:11" x14ac:dyDescent="0.2">
      <c r="A173" s="169"/>
      <c r="B173" s="172"/>
      <c r="C173" s="104" t="s">
        <v>146</v>
      </c>
      <c r="D173" s="43"/>
      <c r="E173" s="44"/>
      <c r="F173" s="39"/>
      <c r="G173" s="100">
        <f t="shared" ref="G173:G178" si="23">ROUND(E173*F173,2)</f>
        <v>0</v>
      </c>
      <c r="H173" s="45"/>
      <c r="I173" s="172"/>
    </row>
    <row r="174" spans="1:11" x14ac:dyDescent="0.2">
      <c r="A174" s="169"/>
      <c r="B174" s="172"/>
      <c r="C174" s="104" t="s">
        <v>147</v>
      </c>
      <c r="D174" s="43"/>
      <c r="E174" s="44"/>
      <c r="F174" s="39"/>
      <c r="G174" s="100">
        <f t="shared" si="23"/>
        <v>0</v>
      </c>
      <c r="H174" s="45"/>
      <c r="I174" s="172"/>
    </row>
    <row r="175" spans="1:11" x14ac:dyDescent="0.2">
      <c r="A175" s="169"/>
      <c r="B175" s="172"/>
      <c r="C175" s="104" t="s">
        <v>148</v>
      </c>
      <c r="D175" s="43"/>
      <c r="E175" s="44"/>
      <c r="F175" s="39"/>
      <c r="G175" s="100">
        <f t="shared" si="23"/>
        <v>0</v>
      </c>
      <c r="H175" s="45"/>
      <c r="I175" s="172"/>
    </row>
    <row r="176" spans="1:11" x14ac:dyDescent="0.2">
      <c r="A176" s="169"/>
      <c r="B176" s="172"/>
      <c r="C176" s="104" t="s">
        <v>149</v>
      </c>
      <c r="D176" s="43"/>
      <c r="E176" s="44"/>
      <c r="F176" s="39"/>
      <c r="G176" s="100">
        <f t="shared" si="23"/>
        <v>0</v>
      </c>
      <c r="H176" s="45"/>
      <c r="I176" s="172"/>
    </row>
    <row r="177" spans="1:9" x14ac:dyDescent="0.2">
      <c r="A177" s="169"/>
      <c r="B177" s="172"/>
      <c r="C177" s="45" t="s">
        <v>150</v>
      </c>
      <c r="D177" s="43"/>
      <c r="E177" s="44"/>
      <c r="F177" s="39"/>
      <c r="G177" s="100">
        <f t="shared" si="23"/>
        <v>0</v>
      </c>
      <c r="H177" s="45"/>
      <c r="I177" s="172"/>
    </row>
    <row r="178" spans="1:9" x14ac:dyDescent="0.2">
      <c r="A178" s="170"/>
      <c r="B178" s="173"/>
      <c r="C178" s="45" t="s">
        <v>150</v>
      </c>
      <c r="D178" s="43"/>
      <c r="E178" s="44"/>
      <c r="F178" s="39"/>
      <c r="G178" s="100">
        <f t="shared" si="23"/>
        <v>0</v>
      </c>
      <c r="H178" s="45"/>
      <c r="I178" s="173"/>
    </row>
    <row r="179" spans="1:9" ht="12.75" customHeight="1" x14ac:dyDescent="0.2">
      <c r="A179" s="168" t="s">
        <v>96</v>
      </c>
      <c r="B179" s="171" t="s">
        <v>144</v>
      </c>
      <c r="C179" s="103" t="s">
        <v>145</v>
      </c>
      <c r="D179" s="105"/>
      <c r="E179" s="106"/>
      <c r="F179" s="100"/>
      <c r="G179" s="98">
        <f>SUM(G180:G185)</f>
        <v>0</v>
      </c>
      <c r="H179" s="98">
        <f>ROUND(G179*$D$7,2)</f>
        <v>0</v>
      </c>
      <c r="I179" s="171"/>
    </row>
    <row r="180" spans="1:9" x14ac:dyDescent="0.2">
      <c r="A180" s="169"/>
      <c r="B180" s="172"/>
      <c r="C180" s="104" t="s">
        <v>146</v>
      </c>
      <c r="D180" s="43"/>
      <c r="E180" s="44"/>
      <c r="F180" s="39"/>
      <c r="G180" s="100">
        <f t="shared" ref="G180:G185" si="24">ROUND(E180*F180,2)</f>
        <v>0</v>
      </c>
      <c r="H180" s="45"/>
      <c r="I180" s="172"/>
    </row>
    <row r="181" spans="1:9" x14ac:dyDescent="0.2">
      <c r="A181" s="169"/>
      <c r="B181" s="172"/>
      <c r="C181" s="104" t="s">
        <v>147</v>
      </c>
      <c r="D181" s="43"/>
      <c r="E181" s="44"/>
      <c r="F181" s="39"/>
      <c r="G181" s="100">
        <f t="shared" si="24"/>
        <v>0</v>
      </c>
      <c r="H181" s="45"/>
      <c r="I181" s="172"/>
    </row>
    <row r="182" spans="1:9" x14ac:dyDescent="0.2">
      <c r="A182" s="169"/>
      <c r="B182" s="172"/>
      <c r="C182" s="104" t="s">
        <v>148</v>
      </c>
      <c r="D182" s="43"/>
      <c r="E182" s="44"/>
      <c r="F182" s="39"/>
      <c r="G182" s="100">
        <f t="shared" si="24"/>
        <v>0</v>
      </c>
      <c r="H182" s="45"/>
      <c r="I182" s="172"/>
    </row>
    <row r="183" spans="1:9" x14ac:dyDescent="0.2">
      <c r="A183" s="169"/>
      <c r="B183" s="172"/>
      <c r="C183" s="104" t="s">
        <v>149</v>
      </c>
      <c r="D183" s="43"/>
      <c r="E183" s="44"/>
      <c r="F183" s="39"/>
      <c r="G183" s="100">
        <f t="shared" si="24"/>
        <v>0</v>
      </c>
      <c r="H183" s="45"/>
      <c r="I183" s="172"/>
    </row>
    <row r="184" spans="1:9" x14ac:dyDescent="0.2">
      <c r="A184" s="169"/>
      <c r="B184" s="172"/>
      <c r="C184" s="45" t="s">
        <v>150</v>
      </c>
      <c r="D184" s="43"/>
      <c r="E184" s="44"/>
      <c r="F184" s="39"/>
      <c r="G184" s="100">
        <f t="shared" si="24"/>
        <v>0</v>
      </c>
      <c r="H184" s="45"/>
      <c r="I184" s="172"/>
    </row>
    <row r="185" spans="1:9" x14ac:dyDescent="0.2">
      <c r="A185" s="170"/>
      <c r="B185" s="173"/>
      <c r="C185" s="45" t="s">
        <v>150</v>
      </c>
      <c r="D185" s="43"/>
      <c r="E185" s="44"/>
      <c r="F185" s="39"/>
      <c r="G185" s="100">
        <f t="shared" si="24"/>
        <v>0</v>
      </c>
      <c r="H185" s="45"/>
      <c r="I185" s="173"/>
    </row>
    <row r="186" spans="1:9" ht="12.75" customHeight="1" x14ac:dyDescent="0.2">
      <c r="A186" s="168" t="s">
        <v>97</v>
      </c>
      <c r="B186" s="171" t="s">
        <v>144</v>
      </c>
      <c r="C186" s="103" t="s">
        <v>145</v>
      </c>
      <c r="D186" s="105"/>
      <c r="E186" s="106"/>
      <c r="F186" s="100"/>
      <c r="G186" s="98">
        <f>SUM(G187:G192)</f>
        <v>0</v>
      </c>
      <c r="H186" s="98">
        <f>ROUND(G186*$D$7,2)</f>
        <v>0</v>
      </c>
      <c r="I186" s="171"/>
    </row>
    <row r="187" spans="1:9" ht="12.75" customHeight="1" x14ac:dyDescent="0.2">
      <c r="A187" s="169"/>
      <c r="B187" s="172"/>
      <c r="C187" s="104" t="s">
        <v>146</v>
      </c>
      <c r="D187" s="43"/>
      <c r="E187" s="44"/>
      <c r="F187" s="39"/>
      <c r="G187" s="100">
        <f t="shared" ref="G187:G192" si="25">ROUND(E187*F187,2)</f>
        <v>0</v>
      </c>
      <c r="H187" s="45"/>
      <c r="I187" s="172"/>
    </row>
    <row r="188" spans="1:9" ht="12.75" customHeight="1" x14ac:dyDescent="0.2">
      <c r="A188" s="169"/>
      <c r="B188" s="172"/>
      <c r="C188" s="104" t="s">
        <v>147</v>
      </c>
      <c r="D188" s="43"/>
      <c r="E188" s="44"/>
      <c r="F188" s="39"/>
      <c r="G188" s="100">
        <f t="shared" si="25"/>
        <v>0</v>
      </c>
      <c r="H188" s="45"/>
      <c r="I188" s="172"/>
    </row>
    <row r="189" spans="1:9" ht="12.75" customHeight="1" x14ac:dyDescent="0.2">
      <c r="A189" s="169"/>
      <c r="B189" s="172"/>
      <c r="C189" s="104" t="s">
        <v>148</v>
      </c>
      <c r="D189" s="43"/>
      <c r="E189" s="44"/>
      <c r="F189" s="39"/>
      <c r="G189" s="100">
        <f t="shared" si="25"/>
        <v>0</v>
      </c>
      <c r="H189" s="45"/>
      <c r="I189" s="172"/>
    </row>
    <row r="190" spans="1:9" ht="12.75" customHeight="1" x14ac:dyDescent="0.2">
      <c r="A190" s="169"/>
      <c r="B190" s="172"/>
      <c r="C190" s="104" t="s">
        <v>149</v>
      </c>
      <c r="D190" s="43"/>
      <c r="E190" s="44"/>
      <c r="F190" s="39"/>
      <c r="G190" s="100">
        <f t="shared" si="25"/>
        <v>0</v>
      </c>
      <c r="H190" s="45"/>
      <c r="I190" s="172"/>
    </row>
    <row r="191" spans="1:9" ht="12.75" customHeight="1" x14ac:dyDescent="0.2">
      <c r="A191" s="169"/>
      <c r="B191" s="172"/>
      <c r="C191" s="45" t="s">
        <v>150</v>
      </c>
      <c r="D191" s="43"/>
      <c r="E191" s="44"/>
      <c r="F191" s="39"/>
      <c r="G191" s="100">
        <f t="shared" si="25"/>
        <v>0</v>
      </c>
      <c r="H191" s="45"/>
      <c r="I191" s="172"/>
    </row>
    <row r="192" spans="1:9" ht="12.75" customHeight="1" x14ac:dyDescent="0.2">
      <c r="A192" s="170"/>
      <c r="B192" s="173"/>
      <c r="C192" s="45" t="s">
        <v>150</v>
      </c>
      <c r="D192" s="43"/>
      <c r="E192" s="44"/>
      <c r="F192" s="39"/>
      <c r="G192" s="100">
        <f t="shared" si="25"/>
        <v>0</v>
      </c>
      <c r="H192" s="45"/>
      <c r="I192" s="173"/>
    </row>
    <row r="193" spans="1:9" ht="12.75" customHeight="1" x14ac:dyDescent="0.2">
      <c r="A193" s="168" t="s">
        <v>98</v>
      </c>
      <c r="B193" s="171" t="s">
        <v>144</v>
      </c>
      <c r="C193" s="103" t="s">
        <v>145</v>
      </c>
      <c r="D193" s="105"/>
      <c r="E193" s="106"/>
      <c r="F193" s="100"/>
      <c r="G193" s="98">
        <f>SUM(G194:G199)</f>
        <v>0</v>
      </c>
      <c r="H193" s="98">
        <f>ROUND(G193*$D$7,2)</f>
        <v>0</v>
      </c>
      <c r="I193" s="171"/>
    </row>
    <row r="194" spans="1:9" ht="12.75" customHeight="1" x14ac:dyDescent="0.2">
      <c r="A194" s="169"/>
      <c r="B194" s="172"/>
      <c r="C194" s="104" t="s">
        <v>146</v>
      </c>
      <c r="D194" s="43"/>
      <c r="E194" s="44"/>
      <c r="F194" s="39"/>
      <c r="G194" s="100">
        <f t="shared" ref="G194:G199" si="26">ROUND(E194*F194,2)</f>
        <v>0</v>
      </c>
      <c r="H194" s="45"/>
      <c r="I194" s="172"/>
    </row>
    <row r="195" spans="1:9" ht="12.75" customHeight="1" x14ac:dyDescent="0.2">
      <c r="A195" s="169"/>
      <c r="B195" s="172"/>
      <c r="C195" s="104" t="s">
        <v>147</v>
      </c>
      <c r="D195" s="43"/>
      <c r="E195" s="44"/>
      <c r="F195" s="39"/>
      <c r="G195" s="100">
        <f t="shared" si="26"/>
        <v>0</v>
      </c>
      <c r="H195" s="45"/>
      <c r="I195" s="172"/>
    </row>
    <row r="196" spans="1:9" ht="12.75" customHeight="1" x14ac:dyDescent="0.2">
      <c r="A196" s="169"/>
      <c r="B196" s="172"/>
      <c r="C196" s="104" t="s">
        <v>148</v>
      </c>
      <c r="D196" s="43"/>
      <c r="E196" s="44"/>
      <c r="F196" s="39"/>
      <c r="G196" s="100">
        <f t="shared" si="26"/>
        <v>0</v>
      </c>
      <c r="H196" s="45"/>
      <c r="I196" s="172"/>
    </row>
    <row r="197" spans="1:9" ht="12.75" customHeight="1" x14ac:dyDescent="0.2">
      <c r="A197" s="169"/>
      <c r="B197" s="172"/>
      <c r="C197" s="104" t="s">
        <v>149</v>
      </c>
      <c r="D197" s="43"/>
      <c r="E197" s="44"/>
      <c r="F197" s="39"/>
      <c r="G197" s="100">
        <f t="shared" si="26"/>
        <v>0</v>
      </c>
      <c r="H197" s="45"/>
      <c r="I197" s="172"/>
    </row>
    <row r="198" spans="1:9" ht="12.75" customHeight="1" x14ac:dyDescent="0.2">
      <c r="A198" s="169"/>
      <c r="B198" s="172"/>
      <c r="C198" s="45" t="s">
        <v>150</v>
      </c>
      <c r="D198" s="43"/>
      <c r="E198" s="44"/>
      <c r="F198" s="39"/>
      <c r="G198" s="100">
        <f t="shared" si="26"/>
        <v>0</v>
      </c>
      <c r="H198" s="45"/>
      <c r="I198" s="172"/>
    </row>
    <row r="199" spans="1:9" ht="12.75" customHeight="1" x14ac:dyDescent="0.2">
      <c r="A199" s="170"/>
      <c r="B199" s="173"/>
      <c r="C199" s="45" t="s">
        <v>150</v>
      </c>
      <c r="D199" s="43"/>
      <c r="E199" s="44"/>
      <c r="F199" s="39"/>
      <c r="G199" s="100">
        <f t="shared" si="26"/>
        <v>0</v>
      </c>
      <c r="H199" s="45"/>
      <c r="I199" s="173"/>
    </row>
    <row r="200" spans="1:9" ht="12.75" customHeight="1" x14ac:dyDescent="0.2">
      <c r="A200" s="168" t="s">
        <v>200</v>
      </c>
      <c r="B200" s="171" t="s">
        <v>144</v>
      </c>
      <c r="C200" s="103" t="s">
        <v>145</v>
      </c>
      <c r="D200" s="105"/>
      <c r="E200" s="106"/>
      <c r="F200" s="100"/>
      <c r="G200" s="98">
        <f>SUM(G201:G206)</f>
        <v>0</v>
      </c>
      <c r="H200" s="98">
        <f>ROUND(G200*$D$7,2)</f>
        <v>0</v>
      </c>
      <c r="I200" s="171"/>
    </row>
    <row r="201" spans="1:9" ht="12.75" customHeight="1" x14ac:dyDescent="0.2">
      <c r="A201" s="169"/>
      <c r="B201" s="172"/>
      <c r="C201" s="104" t="s">
        <v>146</v>
      </c>
      <c r="D201" s="43"/>
      <c r="E201" s="44"/>
      <c r="F201" s="39"/>
      <c r="G201" s="100">
        <f t="shared" ref="G201:G206" si="27">ROUND(E201*F201,2)</f>
        <v>0</v>
      </c>
      <c r="H201" s="45"/>
      <c r="I201" s="172"/>
    </row>
    <row r="202" spans="1:9" ht="12.75" customHeight="1" x14ac:dyDescent="0.2">
      <c r="A202" s="169"/>
      <c r="B202" s="172"/>
      <c r="C202" s="104" t="s">
        <v>147</v>
      </c>
      <c r="D202" s="43"/>
      <c r="E202" s="44"/>
      <c r="F202" s="39"/>
      <c r="G202" s="100">
        <f t="shared" si="27"/>
        <v>0</v>
      </c>
      <c r="H202" s="45"/>
      <c r="I202" s="172"/>
    </row>
    <row r="203" spans="1:9" ht="12.75" customHeight="1" x14ac:dyDescent="0.2">
      <c r="A203" s="169"/>
      <c r="B203" s="172"/>
      <c r="C203" s="104" t="s">
        <v>148</v>
      </c>
      <c r="D203" s="43"/>
      <c r="E203" s="44"/>
      <c r="F203" s="39"/>
      <c r="G203" s="100">
        <f t="shared" si="27"/>
        <v>0</v>
      </c>
      <c r="H203" s="45"/>
      <c r="I203" s="172"/>
    </row>
    <row r="204" spans="1:9" ht="12.75" customHeight="1" x14ac:dyDescent="0.2">
      <c r="A204" s="169"/>
      <c r="B204" s="172"/>
      <c r="C204" s="104" t="s">
        <v>149</v>
      </c>
      <c r="D204" s="43"/>
      <c r="E204" s="44"/>
      <c r="F204" s="39"/>
      <c r="G204" s="100">
        <f t="shared" si="27"/>
        <v>0</v>
      </c>
      <c r="H204" s="45"/>
      <c r="I204" s="172"/>
    </row>
    <row r="205" spans="1:9" ht="12.75" customHeight="1" x14ac:dyDescent="0.2">
      <c r="A205" s="169"/>
      <c r="B205" s="172"/>
      <c r="C205" s="45" t="s">
        <v>150</v>
      </c>
      <c r="D205" s="43"/>
      <c r="E205" s="44"/>
      <c r="F205" s="39"/>
      <c r="G205" s="100">
        <f t="shared" si="27"/>
        <v>0</v>
      </c>
      <c r="H205" s="45"/>
      <c r="I205" s="172"/>
    </row>
    <row r="206" spans="1:9" ht="12.75" customHeight="1" x14ac:dyDescent="0.2">
      <c r="A206" s="170"/>
      <c r="B206" s="173"/>
      <c r="C206" s="45" t="s">
        <v>150</v>
      </c>
      <c r="D206" s="43"/>
      <c r="E206" s="44"/>
      <c r="F206" s="39"/>
      <c r="G206" s="100">
        <f t="shared" si="27"/>
        <v>0</v>
      </c>
      <c r="H206" s="45"/>
      <c r="I206" s="173"/>
    </row>
    <row r="207" spans="1:9" ht="12.75" customHeight="1" x14ac:dyDescent="0.2">
      <c r="A207" s="168" t="s">
        <v>201</v>
      </c>
      <c r="B207" s="171" t="s">
        <v>144</v>
      </c>
      <c r="C207" s="103" t="s">
        <v>145</v>
      </c>
      <c r="D207" s="105"/>
      <c r="E207" s="106"/>
      <c r="F207" s="100"/>
      <c r="G207" s="98">
        <f>SUM(G208:G213)</f>
        <v>0</v>
      </c>
      <c r="H207" s="98">
        <f>ROUND(G207*$D$7,2)</f>
        <v>0</v>
      </c>
      <c r="I207" s="171"/>
    </row>
    <row r="208" spans="1:9" ht="12.75" customHeight="1" x14ac:dyDescent="0.2">
      <c r="A208" s="169"/>
      <c r="B208" s="172"/>
      <c r="C208" s="104" t="s">
        <v>146</v>
      </c>
      <c r="D208" s="43"/>
      <c r="E208" s="44"/>
      <c r="F208" s="39"/>
      <c r="G208" s="100">
        <f t="shared" ref="G208:G213" si="28">ROUND(E208*F208,2)</f>
        <v>0</v>
      </c>
      <c r="H208" s="45"/>
      <c r="I208" s="172"/>
    </row>
    <row r="209" spans="1:9" ht="12.75" customHeight="1" x14ac:dyDescent="0.2">
      <c r="A209" s="169"/>
      <c r="B209" s="172"/>
      <c r="C209" s="104" t="s">
        <v>147</v>
      </c>
      <c r="D209" s="43"/>
      <c r="E209" s="44"/>
      <c r="F209" s="39"/>
      <c r="G209" s="100">
        <f t="shared" si="28"/>
        <v>0</v>
      </c>
      <c r="H209" s="45"/>
      <c r="I209" s="172"/>
    </row>
    <row r="210" spans="1:9" ht="12.75" customHeight="1" x14ac:dyDescent="0.2">
      <c r="A210" s="169"/>
      <c r="B210" s="172"/>
      <c r="C210" s="104" t="s">
        <v>148</v>
      </c>
      <c r="D210" s="43"/>
      <c r="E210" s="44"/>
      <c r="F210" s="39"/>
      <c r="G210" s="100">
        <f t="shared" si="28"/>
        <v>0</v>
      </c>
      <c r="H210" s="45"/>
      <c r="I210" s="172"/>
    </row>
    <row r="211" spans="1:9" ht="12.75" customHeight="1" x14ac:dyDescent="0.2">
      <c r="A211" s="169"/>
      <c r="B211" s="172"/>
      <c r="C211" s="104" t="s">
        <v>149</v>
      </c>
      <c r="D211" s="43"/>
      <c r="E211" s="44"/>
      <c r="F211" s="39"/>
      <c r="G211" s="100">
        <f t="shared" si="28"/>
        <v>0</v>
      </c>
      <c r="H211" s="45"/>
      <c r="I211" s="172"/>
    </row>
    <row r="212" spans="1:9" ht="12.75" customHeight="1" x14ac:dyDescent="0.2">
      <c r="A212" s="169"/>
      <c r="B212" s="172"/>
      <c r="C212" s="45" t="s">
        <v>150</v>
      </c>
      <c r="D212" s="43"/>
      <c r="E212" s="44"/>
      <c r="F212" s="39"/>
      <c r="G212" s="100">
        <f t="shared" si="28"/>
        <v>0</v>
      </c>
      <c r="H212" s="45"/>
      <c r="I212" s="172"/>
    </row>
    <row r="213" spans="1:9" ht="12.75" customHeight="1" x14ac:dyDescent="0.2">
      <c r="A213" s="170"/>
      <c r="B213" s="173"/>
      <c r="C213" s="45" t="s">
        <v>150</v>
      </c>
      <c r="D213" s="43"/>
      <c r="E213" s="44"/>
      <c r="F213" s="39"/>
      <c r="G213" s="100">
        <f t="shared" si="28"/>
        <v>0</v>
      </c>
      <c r="H213" s="45"/>
      <c r="I213" s="173"/>
    </row>
    <row r="214" spans="1:9" ht="12.75" customHeight="1" x14ac:dyDescent="0.2">
      <c r="A214" s="168" t="s">
        <v>202</v>
      </c>
      <c r="B214" s="171" t="s">
        <v>144</v>
      </c>
      <c r="C214" s="103" t="s">
        <v>145</v>
      </c>
      <c r="D214" s="105"/>
      <c r="E214" s="106"/>
      <c r="F214" s="100"/>
      <c r="G214" s="98">
        <f>SUM(G215:G220)</f>
        <v>0</v>
      </c>
      <c r="H214" s="98">
        <f>ROUND(G214*$D$7,2)</f>
        <v>0</v>
      </c>
      <c r="I214" s="171"/>
    </row>
    <row r="215" spans="1:9" ht="12.75" customHeight="1" x14ac:dyDescent="0.2">
      <c r="A215" s="169"/>
      <c r="B215" s="172"/>
      <c r="C215" s="104" t="s">
        <v>146</v>
      </c>
      <c r="D215" s="43"/>
      <c r="E215" s="44"/>
      <c r="F215" s="39"/>
      <c r="G215" s="100">
        <f t="shared" ref="G215:G220" si="29">ROUND(E215*F215,2)</f>
        <v>0</v>
      </c>
      <c r="H215" s="45"/>
      <c r="I215" s="172"/>
    </row>
    <row r="216" spans="1:9" ht="12.75" customHeight="1" x14ac:dyDescent="0.2">
      <c r="A216" s="169"/>
      <c r="B216" s="172"/>
      <c r="C216" s="104" t="s">
        <v>147</v>
      </c>
      <c r="D216" s="43"/>
      <c r="E216" s="44"/>
      <c r="F216" s="39"/>
      <c r="G216" s="100">
        <f t="shared" si="29"/>
        <v>0</v>
      </c>
      <c r="H216" s="45"/>
      <c r="I216" s="172"/>
    </row>
    <row r="217" spans="1:9" ht="12.75" customHeight="1" x14ac:dyDescent="0.2">
      <c r="A217" s="169"/>
      <c r="B217" s="172"/>
      <c r="C217" s="104" t="s">
        <v>148</v>
      </c>
      <c r="D217" s="43"/>
      <c r="E217" s="44"/>
      <c r="F217" s="39"/>
      <c r="G217" s="100">
        <f t="shared" si="29"/>
        <v>0</v>
      </c>
      <c r="H217" s="45"/>
      <c r="I217" s="172"/>
    </row>
    <row r="218" spans="1:9" ht="12.75" customHeight="1" x14ac:dyDescent="0.2">
      <c r="A218" s="169"/>
      <c r="B218" s="172"/>
      <c r="C218" s="104" t="s">
        <v>149</v>
      </c>
      <c r="D218" s="43"/>
      <c r="E218" s="44"/>
      <c r="F218" s="39"/>
      <c r="G218" s="100">
        <f t="shared" si="29"/>
        <v>0</v>
      </c>
      <c r="H218" s="45"/>
      <c r="I218" s="172"/>
    </row>
    <row r="219" spans="1:9" ht="12.75" customHeight="1" x14ac:dyDescent="0.2">
      <c r="A219" s="169"/>
      <c r="B219" s="172"/>
      <c r="C219" s="45" t="s">
        <v>150</v>
      </c>
      <c r="D219" s="43"/>
      <c r="E219" s="44"/>
      <c r="F219" s="39"/>
      <c r="G219" s="100">
        <f t="shared" si="29"/>
        <v>0</v>
      </c>
      <c r="H219" s="45"/>
      <c r="I219" s="172"/>
    </row>
    <row r="220" spans="1:9" ht="12.75" customHeight="1" x14ac:dyDescent="0.2">
      <c r="A220" s="170"/>
      <c r="B220" s="173"/>
      <c r="C220" s="45" t="s">
        <v>150</v>
      </c>
      <c r="D220" s="43"/>
      <c r="E220" s="44"/>
      <c r="F220" s="39"/>
      <c r="G220" s="100">
        <f t="shared" si="29"/>
        <v>0</v>
      </c>
      <c r="H220" s="45"/>
      <c r="I220" s="173"/>
    </row>
    <row r="221" spans="1:9" ht="12.75" customHeight="1" x14ac:dyDescent="0.2">
      <c r="A221" s="168" t="s">
        <v>203</v>
      </c>
      <c r="B221" s="171" t="s">
        <v>144</v>
      </c>
      <c r="C221" s="103" t="s">
        <v>145</v>
      </c>
      <c r="D221" s="105"/>
      <c r="E221" s="106"/>
      <c r="F221" s="100"/>
      <c r="G221" s="98">
        <f>SUM(G222:G227)</f>
        <v>0</v>
      </c>
      <c r="H221" s="98">
        <f>ROUND(G221*$D$7,2)</f>
        <v>0</v>
      </c>
      <c r="I221" s="171"/>
    </row>
    <row r="222" spans="1:9" ht="12.75" customHeight="1" x14ac:dyDescent="0.2">
      <c r="A222" s="169"/>
      <c r="B222" s="172"/>
      <c r="C222" s="104" t="s">
        <v>146</v>
      </c>
      <c r="D222" s="43"/>
      <c r="E222" s="44"/>
      <c r="F222" s="39"/>
      <c r="G222" s="100">
        <f t="shared" ref="G222:G227" si="30">ROUND(E222*F222,2)</f>
        <v>0</v>
      </c>
      <c r="H222" s="45"/>
      <c r="I222" s="172"/>
    </row>
    <row r="223" spans="1:9" ht="12.75" customHeight="1" x14ac:dyDescent="0.2">
      <c r="A223" s="169"/>
      <c r="B223" s="172"/>
      <c r="C223" s="104" t="s">
        <v>147</v>
      </c>
      <c r="D223" s="43"/>
      <c r="E223" s="44"/>
      <c r="F223" s="39"/>
      <c r="G223" s="100">
        <f t="shared" si="30"/>
        <v>0</v>
      </c>
      <c r="H223" s="45"/>
      <c r="I223" s="172"/>
    </row>
    <row r="224" spans="1:9" ht="12.75" customHeight="1" x14ac:dyDescent="0.2">
      <c r="A224" s="169"/>
      <c r="B224" s="172"/>
      <c r="C224" s="104" t="s">
        <v>148</v>
      </c>
      <c r="D224" s="43"/>
      <c r="E224" s="44"/>
      <c r="F224" s="39"/>
      <c r="G224" s="100">
        <f t="shared" si="30"/>
        <v>0</v>
      </c>
      <c r="H224" s="45"/>
      <c r="I224" s="172"/>
    </row>
    <row r="225" spans="1:12" ht="12.75" customHeight="1" x14ac:dyDescent="0.2">
      <c r="A225" s="169"/>
      <c r="B225" s="172"/>
      <c r="C225" s="104" t="s">
        <v>149</v>
      </c>
      <c r="D225" s="43"/>
      <c r="E225" s="44"/>
      <c r="F225" s="39"/>
      <c r="G225" s="100">
        <f t="shared" si="30"/>
        <v>0</v>
      </c>
      <c r="H225" s="45"/>
      <c r="I225" s="172"/>
    </row>
    <row r="226" spans="1:12" ht="12.75" customHeight="1" x14ac:dyDescent="0.2">
      <c r="A226" s="169"/>
      <c r="B226" s="172"/>
      <c r="C226" s="45" t="s">
        <v>150</v>
      </c>
      <c r="D226" s="43"/>
      <c r="E226" s="44"/>
      <c r="F226" s="39"/>
      <c r="G226" s="100">
        <f t="shared" si="30"/>
        <v>0</v>
      </c>
      <c r="H226" s="45"/>
      <c r="I226" s="172"/>
    </row>
    <row r="227" spans="1:12" ht="12.75" customHeight="1" x14ac:dyDescent="0.2">
      <c r="A227" s="170"/>
      <c r="B227" s="173"/>
      <c r="C227" s="45" t="s">
        <v>150</v>
      </c>
      <c r="D227" s="43"/>
      <c r="E227" s="44"/>
      <c r="F227" s="39"/>
      <c r="G227" s="100">
        <f t="shared" si="30"/>
        <v>0</v>
      </c>
      <c r="H227" s="45"/>
      <c r="I227" s="173"/>
    </row>
    <row r="228" spans="1:12" ht="12.75" customHeight="1" x14ac:dyDescent="0.2">
      <c r="A228" s="168" t="s">
        <v>204</v>
      </c>
      <c r="B228" s="171" t="s">
        <v>144</v>
      </c>
      <c r="C228" s="103" t="s">
        <v>145</v>
      </c>
      <c r="D228" s="105"/>
      <c r="E228" s="106"/>
      <c r="F228" s="100"/>
      <c r="G228" s="98">
        <f>SUM(G229:G234)</f>
        <v>0</v>
      </c>
      <c r="H228" s="98">
        <f>ROUND(G228*$D$7,2)</f>
        <v>0</v>
      </c>
      <c r="I228" s="171"/>
    </row>
    <row r="229" spans="1:12" ht="12.75" customHeight="1" x14ac:dyDescent="0.2">
      <c r="A229" s="169"/>
      <c r="B229" s="172"/>
      <c r="C229" s="104" t="s">
        <v>146</v>
      </c>
      <c r="D229" s="43"/>
      <c r="E229" s="44"/>
      <c r="F229" s="39"/>
      <c r="G229" s="100">
        <f t="shared" ref="G229:G234" si="31">ROUND(E229*F229,2)</f>
        <v>0</v>
      </c>
      <c r="H229" s="45"/>
      <c r="I229" s="172"/>
    </row>
    <row r="230" spans="1:12" ht="12.75" customHeight="1" x14ac:dyDescent="0.2">
      <c r="A230" s="169"/>
      <c r="B230" s="172"/>
      <c r="C230" s="104" t="s">
        <v>147</v>
      </c>
      <c r="D230" s="43"/>
      <c r="E230" s="44"/>
      <c r="F230" s="39"/>
      <c r="G230" s="100">
        <f t="shared" si="31"/>
        <v>0</v>
      </c>
      <c r="H230" s="45"/>
      <c r="I230" s="172"/>
    </row>
    <row r="231" spans="1:12" ht="12.75" customHeight="1" x14ac:dyDescent="0.2">
      <c r="A231" s="169"/>
      <c r="B231" s="172"/>
      <c r="C231" s="104" t="s">
        <v>148</v>
      </c>
      <c r="D231" s="43"/>
      <c r="E231" s="44"/>
      <c r="F231" s="39"/>
      <c r="G231" s="100">
        <f t="shared" si="31"/>
        <v>0</v>
      </c>
      <c r="H231" s="45"/>
      <c r="I231" s="172"/>
    </row>
    <row r="232" spans="1:12" x14ac:dyDescent="0.2">
      <c r="A232" s="169"/>
      <c r="B232" s="172"/>
      <c r="C232" s="104" t="s">
        <v>149</v>
      </c>
      <c r="D232" s="43"/>
      <c r="E232" s="44"/>
      <c r="F232" s="39"/>
      <c r="G232" s="100">
        <f t="shared" si="31"/>
        <v>0</v>
      </c>
      <c r="H232" s="45"/>
      <c r="I232" s="172"/>
    </row>
    <row r="233" spans="1:12" x14ac:dyDescent="0.2">
      <c r="A233" s="169"/>
      <c r="B233" s="172"/>
      <c r="C233" s="45" t="s">
        <v>150</v>
      </c>
      <c r="D233" s="43"/>
      <c r="E233" s="44"/>
      <c r="F233" s="39"/>
      <c r="G233" s="100">
        <f t="shared" si="31"/>
        <v>0</v>
      </c>
      <c r="H233" s="45"/>
      <c r="I233" s="172"/>
    </row>
    <row r="234" spans="1:12" x14ac:dyDescent="0.2">
      <c r="A234" s="170"/>
      <c r="B234" s="173"/>
      <c r="C234" s="45" t="s">
        <v>150</v>
      </c>
      <c r="D234" s="43"/>
      <c r="E234" s="44"/>
      <c r="F234" s="39"/>
      <c r="G234" s="100">
        <f t="shared" si="31"/>
        <v>0</v>
      </c>
      <c r="H234" s="45"/>
      <c r="I234" s="173"/>
    </row>
    <row r="235" spans="1:12" ht="26.25" customHeight="1" x14ac:dyDescent="0.2">
      <c r="A235" s="34" t="s">
        <v>99</v>
      </c>
      <c r="B235" s="137" t="s">
        <v>81</v>
      </c>
      <c r="C235" s="137"/>
      <c r="D235" s="137"/>
      <c r="E235" s="137"/>
      <c r="F235" s="137"/>
      <c r="G235" s="97">
        <f>SUM(G236:G252)</f>
        <v>0</v>
      </c>
      <c r="H235" s="97">
        <f>SUM(H236:H252)</f>
        <v>0</v>
      </c>
      <c r="I235" s="41"/>
      <c r="J235" s="28"/>
      <c r="K235" s="37" t="s">
        <v>143</v>
      </c>
      <c r="L235" s="37" t="s">
        <v>138</v>
      </c>
    </row>
    <row r="236" spans="1:12" x14ac:dyDescent="0.2">
      <c r="A236" s="29" t="s">
        <v>100</v>
      </c>
      <c r="B236" s="135" t="s">
        <v>72</v>
      </c>
      <c r="C236" s="135"/>
      <c r="D236" s="102" t="s">
        <v>120</v>
      </c>
      <c r="E236" s="46"/>
      <c r="F236" s="96">
        <f>K236*L236</f>
        <v>0</v>
      </c>
      <c r="G236" s="96">
        <f t="shared" si="0"/>
        <v>0</v>
      </c>
      <c r="H236" s="96">
        <f>ROUND(G236*$D$7,2)</f>
        <v>0</v>
      </c>
      <c r="I236" s="33"/>
      <c r="J236" s="28"/>
      <c r="K236" s="39"/>
      <c r="L236" s="39"/>
    </row>
    <row r="237" spans="1:12" x14ac:dyDescent="0.2">
      <c r="A237" s="29" t="s">
        <v>101</v>
      </c>
      <c r="B237" s="135" t="s">
        <v>72</v>
      </c>
      <c r="C237" s="135"/>
      <c r="D237" s="102" t="s">
        <v>120</v>
      </c>
      <c r="E237" s="46"/>
      <c r="F237" s="96">
        <f t="shared" ref="F237:F252" si="32">K237*L237</f>
        <v>0</v>
      </c>
      <c r="G237" s="96">
        <f t="shared" si="0"/>
        <v>0</v>
      </c>
      <c r="H237" s="96">
        <f t="shared" ref="H237:H252" si="33">ROUND(G237*$D$7,2)</f>
        <v>0</v>
      </c>
      <c r="I237" s="33"/>
      <c r="J237" s="28"/>
      <c r="K237" s="39"/>
      <c r="L237" s="39"/>
    </row>
    <row r="238" spans="1:12" x14ac:dyDescent="0.2">
      <c r="A238" s="29" t="s">
        <v>102</v>
      </c>
      <c r="B238" s="135" t="s">
        <v>72</v>
      </c>
      <c r="C238" s="135"/>
      <c r="D238" s="102" t="s">
        <v>120</v>
      </c>
      <c r="E238" s="46"/>
      <c r="F238" s="96">
        <f t="shared" si="32"/>
        <v>0</v>
      </c>
      <c r="G238" s="96">
        <f t="shared" si="0"/>
        <v>0</v>
      </c>
      <c r="H238" s="96">
        <f t="shared" si="33"/>
        <v>0</v>
      </c>
      <c r="I238" s="33"/>
      <c r="J238" s="28"/>
      <c r="K238" s="39"/>
      <c r="L238" s="39"/>
    </row>
    <row r="239" spans="1:12" x14ac:dyDescent="0.2">
      <c r="A239" s="29" t="s">
        <v>103</v>
      </c>
      <c r="B239" s="135" t="s">
        <v>72</v>
      </c>
      <c r="C239" s="135"/>
      <c r="D239" s="102" t="s">
        <v>120</v>
      </c>
      <c r="E239" s="46"/>
      <c r="F239" s="96">
        <f t="shared" si="32"/>
        <v>0</v>
      </c>
      <c r="G239" s="96">
        <f t="shared" si="0"/>
        <v>0</v>
      </c>
      <c r="H239" s="96">
        <f t="shared" si="33"/>
        <v>0</v>
      </c>
      <c r="I239" s="33"/>
      <c r="J239" s="28"/>
      <c r="K239" s="39"/>
      <c r="L239" s="39"/>
    </row>
    <row r="240" spans="1:12" x14ac:dyDescent="0.2">
      <c r="A240" s="29" t="s">
        <v>104</v>
      </c>
      <c r="B240" s="135" t="s">
        <v>72</v>
      </c>
      <c r="C240" s="135"/>
      <c r="D240" s="102" t="s">
        <v>120</v>
      </c>
      <c r="E240" s="46"/>
      <c r="F240" s="96">
        <f t="shared" si="32"/>
        <v>0</v>
      </c>
      <c r="G240" s="96">
        <f t="shared" si="0"/>
        <v>0</v>
      </c>
      <c r="H240" s="96">
        <f t="shared" si="33"/>
        <v>0</v>
      </c>
      <c r="I240" s="33"/>
      <c r="J240" s="28"/>
      <c r="K240" s="39"/>
      <c r="L240" s="39"/>
    </row>
    <row r="241" spans="1:12" x14ac:dyDescent="0.2">
      <c r="A241" s="29" t="s">
        <v>251</v>
      </c>
      <c r="B241" s="135" t="s">
        <v>72</v>
      </c>
      <c r="C241" s="135"/>
      <c r="D241" s="102" t="s">
        <v>120</v>
      </c>
      <c r="E241" s="46"/>
      <c r="F241" s="96">
        <f t="shared" si="32"/>
        <v>0</v>
      </c>
      <c r="G241" s="96">
        <f t="shared" si="0"/>
        <v>0</v>
      </c>
      <c r="H241" s="96">
        <f t="shared" si="33"/>
        <v>0</v>
      </c>
      <c r="I241" s="33"/>
      <c r="J241" s="28"/>
      <c r="K241" s="39"/>
      <c r="L241" s="39"/>
    </row>
    <row r="242" spans="1:12" x14ac:dyDescent="0.2">
      <c r="A242" s="29" t="s">
        <v>252</v>
      </c>
      <c r="B242" s="135" t="s">
        <v>72</v>
      </c>
      <c r="C242" s="135"/>
      <c r="D242" s="102" t="s">
        <v>120</v>
      </c>
      <c r="E242" s="46"/>
      <c r="F242" s="96">
        <f t="shared" si="32"/>
        <v>0</v>
      </c>
      <c r="G242" s="96">
        <f t="shared" si="0"/>
        <v>0</v>
      </c>
      <c r="H242" s="96">
        <f t="shared" si="33"/>
        <v>0</v>
      </c>
      <c r="I242" s="33"/>
      <c r="J242" s="28"/>
      <c r="K242" s="39"/>
      <c r="L242" s="39"/>
    </row>
    <row r="243" spans="1:12" x14ac:dyDescent="0.2">
      <c r="A243" s="29" t="s">
        <v>253</v>
      </c>
      <c r="B243" s="135" t="s">
        <v>72</v>
      </c>
      <c r="C243" s="135"/>
      <c r="D243" s="102" t="s">
        <v>120</v>
      </c>
      <c r="E243" s="46"/>
      <c r="F243" s="96">
        <f t="shared" si="32"/>
        <v>0</v>
      </c>
      <c r="G243" s="96">
        <f t="shared" si="0"/>
        <v>0</v>
      </c>
      <c r="H243" s="96">
        <f t="shared" si="33"/>
        <v>0</v>
      </c>
      <c r="I243" s="33"/>
      <c r="J243" s="28"/>
      <c r="K243" s="39"/>
      <c r="L243" s="39"/>
    </row>
    <row r="244" spans="1:12" x14ac:dyDescent="0.2">
      <c r="A244" s="29" t="s">
        <v>254</v>
      </c>
      <c r="B244" s="135" t="s">
        <v>72</v>
      </c>
      <c r="C244" s="135"/>
      <c r="D244" s="102" t="s">
        <v>120</v>
      </c>
      <c r="E244" s="46"/>
      <c r="F244" s="96">
        <f t="shared" si="32"/>
        <v>0</v>
      </c>
      <c r="G244" s="96">
        <f t="shared" si="0"/>
        <v>0</v>
      </c>
      <c r="H244" s="96">
        <f t="shared" si="33"/>
        <v>0</v>
      </c>
      <c r="I244" s="33"/>
      <c r="J244" s="28"/>
      <c r="K244" s="39"/>
      <c r="L244" s="39"/>
    </row>
    <row r="245" spans="1:12" x14ac:dyDescent="0.2">
      <c r="A245" s="29" t="s">
        <v>255</v>
      </c>
      <c r="B245" s="135" t="s">
        <v>72</v>
      </c>
      <c r="C245" s="135"/>
      <c r="D245" s="102" t="s">
        <v>120</v>
      </c>
      <c r="E245" s="46"/>
      <c r="F245" s="96">
        <f t="shared" si="32"/>
        <v>0</v>
      </c>
      <c r="G245" s="96">
        <f t="shared" si="0"/>
        <v>0</v>
      </c>
      <c r="H245" s="96">
        <f t="shared" si="33"/>
        <v>0</v>
      </c>
      <c r="I245" s="33"/>
      <c r="J245" s="28"/>
      <c r="K245" s="39"/>
      <c r="L245" s="39"/>
    </row>
    <row r="246" spans="1:12" x14ac:dyDescent="0.2">
      <c r="A246" s="29" t="s">
        <v>256</v>
      </c>
      <c r="B246" s="135" t="s">
        <v>72</v>
      </c>
      <c r="C246" s="135"/>
      <c r="D246" s="102" t="s">
        <v>120</v>
      </c>
      <c r="E246" s="46"/>
      <c r="F246" s="96">
        <f t="shared" si="32"/>
        <v>0</v>
      </c>
      <c r="G246" s="96">
        <f t="shared" si="0"/>
        <v>0</v>
      </c>
      <c r="H246" s="96">
        <f t="shared" si="33"/>
        <v>0</v>
      </c>
      <c r="I246" s="33"/>
      <c r="J246" s="28"/>
      <c r="K246" s="39"/>
      <c r="L246" s="39"/>
    </row>
    <row r="247" spans="1:12" x14ac:dyDescent="0.2">
      <c r="A247" s="29" t="s">
        <v>257</v>
      </c>
      <c r="B247" s="135" t="s">
        <v>72</v>
      </c>
      <c r="C247" s="135"/>
      <c r="D247" s="102" t="s">
        <v>120</v>
      </c>
      <c r="E247" s="46"/>
      <c r="F247" s="96">
        <f t="shared" si="32"/>
        <v>0</v>
      </c>
      <c r="G247" s="96">
        <f t="shared" si="0"/>
        <v>0</v>
      </c>
      <c r="H247" s="96">
        <f t="shared" si="33"/>
        <v>0</v>
      </c>
      <c r="I247" s="33"/>
      <c r="J247" s="28"/>
      <c r="K247" s="39"/>
      <c r="L247" s="39"/>
    </row>
    <row r="248" spans="1:12" x14ac:dyDescent="0.2">
      <c r="A248" s="29" t="s">
        <v>258</v>
      </c>
      <c r="B248" s="135" t="s">
        <v>72</v>
      </c>
      <c r="C248" s="135"/>
      <c r="D248" s="102" t="s">
        <v>120</v>
      </c>
      <c r="E248" s="46"/>
      <c r="F248" s="96">
        <f t="shared" si="32"/>
        <v>0</v>
      </c>
      <c r="G248" s="96">
        <f t="shared" si="0"/>
        <v>0</v>
      </c>
      <c r="H248" s="96">
        <f t="shared" si="33"/>
        <v>0</v>
      </c>
      <c r="I248" s="33"/>
      <c r="J248" s="28"/>
      <c r="K248" s="39"/>
      <c r="L248" s="39"/>
    </row>
    <row r="249" spans="1:12" x14ac:dyDescent="0.2">
      <c r="A249" s="29" t="s">
        <v>259</v>
      </c>
      <c r="B249" s="135" t="s">
        <v>72</v>
      </c>
      <c r="C249" s="135"/>
      <c r="D249" s="102" t="s">
        <v>120</v>
      </c>
      <c r="E249" s="46"/>
      <c r="F249" s="96">
        <f t="shared" si="32"/>
        <v>0</v>
      </c>
      <c r="G249" s="96">
        <f t="shared" si="0"/>
        <v>0</v>
      </c>
      <c r="H249" s="96">
        <f t="shared" si="33"/>
        <v>0</v>
      </c>
      <c r="I249" s="33"/>
      <c r="J249" s="28"/>
      <c r="K249" s="39"/>
      <c r="L249" s="39"/>
    </row>
    <row r="250" spans="1:12" x14ac:dyDescent="0.2">
      <c r="A250" s="29" t="s">
        <v>260</v>
      </c>
      <c r="B250" s="135" t="s">
        <v>72</v>
      </c>
      <c r="C250" s="135"/>
      <c r="D250" s="102" t="s">
        <v>120</v>
      </c>
      <c r="E250" s="46"/>
      <c r="F250" s="96">
        <f t="shared" si="32"/>
        <v>0</v>
      </c>
      <c r="G250" s="96">
        <f t="shared" si="0"/>
        <v>0</v>
      </c>
      <c r="H250" s="96">
        <f t="shared" si="33"/>
        <v>0</v>
      </c>
      <c r="I250" s="33"/>
      <c r="J250" s="28"/>
      <c r="K250" s="39"/>
      <c r="L250" s="39"/>
    </row>
    <row r="251" spans="1:12" x14ac:dyDescent="0.2">
      <c r="A251" s="29" t="s">
        <v>261</v>
      </c>
      <c r="B251" s="135" t="s">
        <v>72</v>
      </c>
      <c r="C251" s="135"/>
      <c r="D251" s="102" t="s">
        <v>120</v>
      </c>
      <c r="E251" s="46"/>
      <c r="F251" s="96">
        <f t="shared" si="32"/>
        <v>0</v>
      </c>
      <c r="G251" s="96">
        <f t="shared" si="0"/>
        <v>0</v>
      </c>
      <c r="H251" s="96">
        <f t="shared" si="33"/>
        <v>0</v>
      </c>
      <c r="I251" s="33"/>
      <c r="J251" s="28"/>
      <c r="K251" s="39"/>
      <c r="L251" s="39"/>
    </row>
    <row r="252" spans="1:12" x14ac:dyDescent="0.2">
      <c r="A252" s="29" t="s">
        <v>262</v>
      </c>
      <c r="B252" s="135" t="s">
        <v>72</v>
      </c>
      <c r="C252" s="135"/>
      <c r="D252" s="102" t="s">
        <v>120</v>
      </c>
      <c r="E252" s="46"/>
      <c r="F252" s="96">
        <f t="shared" si="32"/>
        <v>0</v>
      </c>
      <c r="G252" s="96">
        <f t="shared" si="0"/>
        <v>0</v>
      </c>
      <c r="H252" s="96">
        <f t="shared" si="33"/>
        <v>0</v>
      </c>
      <c r="I252" s="33"/>
      <c r="J252" s="28"/>
      <c r="K252" s="39"/>
      <c r="L252" s="39"/>
    </row>
    <row r="253" spans="1:12" ht="26.25" customHeight="1" x14ac:dyDescent="0.2">
      <c r="A253" s="34" t="s">
        <v>248</v>
      </c>
      <c r="B253" s="137" t="s">
        <v>105</v>
      </c>
      <c r="C253" s="137"/>
      <c r="D253" s="137"/>
      <c r="E253" s="137"/>
      <c r="F253" s="137"/>
      <c r="G253" s="97">
        <f>SUM(G254:G258)</f>
        <v>0</v>
      </c>
      <c r="H253" s="97">
        <f>SUM(H254:H258)</f>
        <v>0</v>
      </c>
      <c r="I253" s="41"/>
      <c r="J253" s="28"/>
      <c r="K253" s="37" t="s">
        <v>143</v>
      </c>
      <c r="L253" s="37" t="s">
        <v>138</v>
      </c>
    </row>
    <row r="254" spans="1:12" x14ac:dyDescent="0.2">
      <c r="A254" s="29" t="s">
        <v>263</v>
      </c>
      <c r="B254" s="135" t="s">
        <v>106</v>
      </c>
      <c r="C254" s="135"/>
      <c r="D254" s="102" t="s">
        <v>120</v>
      </c>
      <c r="E254" s="46"/>
      <c r="F254" s="96">
        <f>K254*L254</f>
        <v>0</v>
      </c>
      <c r="G254" s="96">
        <f t="shared" ref="G254:G258" si="34">ROUND(E254*F254,2)</f>
        <v>0</v>
      </c>
      <c r="H254" s="96">
        <f t="shared" ref="H254:H258" si="35">ROUND(G254*$D$7,2)</f>
        <v>0</v>
      </c>
      <c r="I254" s="33"/>
      <c r="J254" s="28"/>
      <c r="K254" s="39"/>
      <c r="L254" s="39"/>
    </row>
    <row r="255" spans="1:12" x14ac:dyDescent="0.2">
      <c r="A255" s="29" t="s">
        <v>264</v>
      </c>
      <c r="B255" s="135" t="s">
        <v>106</v>
      </c>
      <c r="C255" s="135"/>
      <c r="D255" s="102" t="s">
        <v>120</v>
      </c>
      <c r="E255" s="46"/>
      <c r="F255" s="96">
        <f t="shared" ref="F255:F258" si="36">K255*L255</f>
        <v>0</v>
      </c>
      <c r="G255" s="96">
        <f t="shared" si="34"/>
        <v>0</v>
      </c>
      <c r="H255" s="96">
        <f t="shared" si="35"/>
        <v>0</v>
      </c>
      <c r="I255" s="33"/>
      <c r="J255" s="28"/>
      <c r="K255" s="39"/>
      <c r="L255" s="39"/>
    </row>
    <row r="256" spans="1:12" x14ac:dyDescent="0.2">
      <c r="A256" s="29" t="s">
        <v>265</v>
      </c>
      <c r="B256" s="135" t="s">
        <v>106</v>
      </c>
      <c r="C256" s="135"/>
      <c r="D256" s="102" t="s">
        <v>120</v>
      </c>
      <c r="E256" s="46"/>
      <c r="F256" s="96">
        <f t="shared" si="36"/>
        <v>0</v>
      </c>
      <c r="G256" s="96">
        <f t="shared" si="34"/>
        <v>0</v>
      </c>
      <c r="H256" s="96">
        <f t="shared" si="35"/>
        <v>0</v>
      </c>
      <c r="I256" s="33"/>
      <c r="J256" s="28"/>
      <c r="K256" s="39"/>
      <c r="L256" s="39"/>
    </row>
    <row r="257" spans="1:12" x14ac:dyDescent="0.2">
      <c r="A257" s="29" t="s">
        <v>266</v>
      </c>
      <c r="B257" s="135" t="s">
        <v>106</v>
      </c>
      <c r="C257" s="135"/>
      <c r="D257" s="102" t="s">
        <v>120</v>
      </c>
      <c r="E257" s="46"/>
      <c r="F257" s="96">
        <f t="shared" si="36"/>
        <v>0</v>
      </c>
      <c r="G257" s="96">
        <f t="shared" si="34"/>
        <v>0</v>
      </c>
      <c r="H257" s="96">
        <f t="shared" si="35"/>
        <v>0</v>
      </c>
      <c r="I257" s="33"/>
      <c r="J257" s="28"/>
      <c r="K257" s="39"/>
      <c r="L257" s="39"/>
    </row>
    <row r="258" spans="1:12" x14ac:dyDescent="0.2">
      <c r="A258" s="29" t="s">
        <v>267</v>
      </c>
      <c r="B258" s="135" t="s">
        <v>106</v>
      </c>
      <c r="C258" s="135"/>
      <c r="D258" s="102" t="s">
        <v>120</v>
      </c>
      <c r="E258" s="46"/>
      <c r="F258" s="96">
        <f t="shared" si="36"/>
        <v>0</v>
      </c>
      <c r="G258" s="96">
        <f t="shared" si="34"/>
        <v>0</v>
      </c>
      <c r="H258" s="96">
        <f t="shared" si="35"/>
        <v>0</v>
      </c>
      <c r="I258" s="33"/>
      <c r="J258" s="28"/>
      <c r="K258" s="39"/>
      <c r="L258" s="39"/>
    </row>
    <row r="259" spans="1:12" x14ac:dyDescent="0.2">
      <c r="A259" s="136" t="s">
        <v>43</v>
      </c>
      <c r="B259" s="136"/>
      <c r="C259" s="136"/>
      <c r="D259" s="136"/>
      <c r="E259" s="136"/>
      <c r="F259" s="136"/>
      <c r="G259" s="95">
        <f>G10+G21</f>
        <v>0</v>
      </c>
      <c r="H259" s="95">
        <f>H10+H21</f>
        <v>0</v>
      </c>
      <c r="I259" s="27"/>
      <c r="J259" s="28"/>
    </row>
    <row r="260" spans="1:12" x14ac:dyDescent="0.2">
      <c r="G260" s="47"/>
      <c r="H260" s="47"/>
    </row>
  </sheetData>
  <sheetProtection algorithmName="SHA-512" hashValue="MfJi4y8xpwD9AjcfBYuzr8J+Ebi+WKNsDV3nvOICRBlorSeUqAnGoDMLgxDCd/WbrlbKTvWuUZrGKwkE1rxEKw==" saltValue="1gPliWfEAw+eqse3lK25Mw==" spinCount="100000" sheet="1" formatRows="0"/>
  <mergeCells count="249">
    <mergeCell ref="B256:C256"/>
    <mergeCell ref="B257:C257"/>
    <mergeCell ref="B258:C258"/>
    <mergeCell ref="A259:F259"/>
    <mergeCell ref="B250:C250"/>
    <mergeCell ref="B251:C251"/>
    <mergeCell ref="B252:C252"/>
    <mergeCell ref="B253:F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A228:A234"/>
    <mergeCell ref="B228:B234"/>
    <mergeCell ref="I228:I234"/>
    <mergeCell ref="B235:F235"/>
    <mergeCell ref="B236:C236"/>
    <mergeCell ref="B237:C237"/>
    <mergeCell ref="A214:A220"/>
    <mergeCell ref="B214:B220"/>
    <mergeCell ref="I214:I220"/>
    <mergeCell ref="A221:A227"/>
    <mergeCell ref="B221:B227"/>
    <mergeCell ref="I221:I227"/>
    <mergeCell ref="A200:A206"/>
    <mergeCell ref="B200:B206"/>
    <mergeCell ref="I200:I206"/>
    <mergeCell ref="A207:A213"/>
    <mergeCell ref="B207:B213"/>
    <mergeCell ref="I207:I213"/>
    <mergeCell ref="A186:A192"/>
    <mergeCell ref="B186:B192"/>
    <mergeCell ref="I186:I192"/>
    <mergeCell ref="A193:A199"/>
    <mergeCell ref="B193:B199"/>
    <mergeCell ref="I193:I199"/>
    <mergeCell ref="A172:A178"/>
    <mergeCell ref="B172:B178"/>
    <mergeCell ref="I172:I178"/>
    <mergeCell ref="A179:A185"/>
    <mergeCell ref="B179:B185"/>
    <mergeCell ref="I179:I185"/>
    <mergeCell ref="H159:H163"/>
    <mergeCell ref="I159:I163"/>
    <mergeCell ref="B164:F164"/>
    <mergeCell ref="A165:A171"/>
    <mergeCell ref="B165:B171"/>
    <mergeCell ref="I165:I171"/>
    <mergeCell ref="A159:A163"/>
    <mergeCell ref="B159:B163"/>
    <mergeCell ref="D159:D163"/>
    <mergeCell ref="E159:E163"/>
    <mergeCell ref="F159:F163"/>
    <mergeCell ref="G159:G163"/>
    <mergeCell ref="H149:H153"/>
    <mergeCell ref="I149:I153"/>
    <mergeCell ref="A154:A158"/>
    <mergeCell ref="B154:B158"/>
    <mergeCell ref="D154:D158"/>
    <mergeCell ref="E154:E158"/>
    <mergeCell ref="F154:F158"/>
    <mergeCell ref="G154:G158"/>
    <mergeCell ref="H154:H158"/>
    <mergeCell ref="I154:I158"/>
    <mergeCell ref="A149:A153"/>
    <mergeCell ref="B149:B153"/>
    <mergeCell ref="D149:D153"/>
    <mergeCell ref="E149:E153"/>
    <mergeCell ref="F149:F153"/>
    <mergeCell ref="G149:G153"/>
    <mergeCell ref="H139:H143"/>
    <mergeCell ref="I139:I143"/>
    <mergeCell ref="A144:A148"/>
    <mergeCell ref="B144:B148"/>
    <mergeCell ref="D144:D148"/>
    <mergeCell ref="E144:E148"/>
    <mergeCell ref="F144:F148"/>
    <mergeCell ref="G144:G148"/>
    <mergeCell ref="H144:H148"/>
    <mergeCell ref="I144:I148"/>
    <mergeCell ref="A139:A143"/>
    <mergeCell ref="B139:B143"/>
    <mergeCell ref="D139:D143"/>
    <mergeCell ref="E139:E143"/>
    <mergeCell ref="F139:F143"/>
    <mergeCell ref="G139:G143"/>
    <mergeCell ref="A134:A138"/>
    <mergeCell ref="B134:B138"/>
    <mergeCell ref="D134:D138"/>
    <mergeCell ref="E134:E138"/>
    <mergeCell ref="F134:F138"/>
    <mergeCell ref="G134:G138"/>
    <mergeCell ref="H134:H138"/>
    <mergeCell ref="I134:I138"/>
    <mergeCell ref="A129:A133"/>
    <mergeCell ref="B129:B133"/>
    <mergeCell ref="D129:D133"/>
    <mergeCell ref="E129:E133"/>
    <mergeCell ref="F129:F133"/>
    <mergeCell ref="G129:G133"/>
    <mergeCell ref="A124:A128"/>
    <mergeCell ref="B124:B128"/>
    <mergeCell ref="D124:D128"/>
    <mergeCell ref="E124:E128"/>
    <mergeCell ref="F124:F128"/>
    <mergeCell ref="G124:G128"/>
    <mergeCell ref="H124:H128"/>
    <mergeCell ref="I124:I128"/>
    <mergeCell ref="H129:H133"/>
    <mergeCell ref="I129:I133"/>
    <mergeCell ref="G114:G118"/>
    <mergeCell ref="H114:H118"/>
    <mergeCell ref="I114:I118"/>
    <mergeCell ref="A119:A123"/>
    <mergeCell ref="B119:B123"/>
    <mergeCell ref="D119:D123"/>
    <mergeCell ref="E119:E123"/>
    <mergeCell ref="F119:F123"/>
    <mergeCell ref="G119:G123"/>
    <mergeCell ref="H119:H123"/>
    <mergeCell ref="I119:I123"/>
    <mergeCell ref="B110:C110"/>
    <mergeCell ref="B111:C111"/>
    <mergeCell ref="B112:C112"/>
    <mergeCell ref="B113:F113"/>
    <mergeCell ref="A114:A118"/>
    <mergeCell ref="B114:B118"/>
    <mergeCell ref="D114:D118"/>
    <mergeCell ref="E114:E118"/>
    <mergeCell ref="F114:F118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F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F55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</mergeCells>
  <conditionalFormatting sqref="L10:L20">
    <cfRule type="duplicateValues" dxfId="3" priority="1"/>
  </conditionalFormatting>
  <dataValidations count="9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14:I163"/>
    <dataValidation type="list" allowBlank="1" showInputMessage="1" showErrorMessage="1" sqref="D1:I1">
      <formula1>"Moksliniai tyrimai, Eksperimentinė plėtra"</formula1>
    </dataValidation>
    <dataValidation allowBlank="1" showErrorMessage="1" sqref="F114:F163"/>
    <dataValidation allowBlank="1" showInputMessage="1" showErrorMessage="1" prompt="Įveskite vienos pareigybės darbuotojų fizinio rodiklio pasiekimui skiriamą darbo laiką valandomis." sqref="E114:E163"/>
    <dataValidation type="list" allowBlank="1" showInputMessage="1" showErrorMessage="1" prompt="Pasirinkite finansavimo intensyvumą vadovaudamiesi Aprašo 52 punktu." sqref="D7">
      <formula1>"0%,25%,35%,40%,45%,50%,60%,65%,70%,75%,80%"</formula1>
    </dataValidation>
    <dataValidation type="list" allowBlank="1" showInputMessage="1" showErrorMessage="1" sqref="J1">
      <formula1>"Taikomieji (pramoniniai) moksliniai tyrimai, Eksperimentinė plėtra (bandomoji taikomoji veikla)"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18" max="17" man="1"/>
    <brk id="163" max="17" man="1"/>
    <brk id="206" max="17" man="1"/>
  </rowBreaks>
  <colBreaks count="1" manualBreakCount="1">
    <brk id="9" max="209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50">
    <tabColor rgb="FF92D050"/>
    <pageSetUpPr fitToPage="1"/>
  </sheetPr>
  <dimension ref="A1:S260"/>
  <sheetViews>
    <sheetView zoomScale="85" zoomScaleNormal="85" zoomScaleSheetLayoutView="100" workbookViewId="0">
      <pane ySplit="9" topLeftCell="A10" activePane="bottomLeft" state="frozen"/>
      <selection activeCell="B26" sqref="B26"/>
      <selection pane="bottomLeft" activeCell="D6" sqref="D6:I6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91"/>
      <c r="B1" s="91"/>
      <c r="C1" s="91" t="s">
        <v>88</v>
      </c>
      <c r="D1" s="143"/>
      <c r="E1" s="143"/>
      <c r="F1" s="143"/>
      <c r="G1" s="143"/>
      <c r="H1" s="143"/>
      <c r="I1" s="143"/>
      <c r="J1" s="21"/>
    </row>
    <row r="2" spans="1:10" ht="13.5" customHeight="1" x14ac:dyDescent="0.2">
      <c r="A2" s="91"/>
      <c r="B2" s="91"/>
      <c r="C2" s="91" t="s">
        <v>85</v>
      </c>
      <c r="D2" s="92"/>
      <c r="E2" s="21"/>
      <c r="F2" s="21"/>
      <c r="G2" s="21"/>
      <c r="H2" s="21"/>
      <c r="I2" s="21"/>
      <c r="J2" s="21"/>
    </row>
    <row r="3" spans="1:10" x14ac:dyDescent="0.2">
      <c r="A3" s="142" t="s">
        <v>73</v>
      </c>
      <c r="B3" s="142"/>
      <c r="C3" s="142"/>
      <c r="D3" s="143"/>
      <c r="E3" s="143"/>
      <c r="F3" s="143"/>
      <c r="G3" s="143"/>
      <c r="H3" s="143"/>
      <c r="I3" s="144"/>
      <c r="J3" s="21"/>
    </row>
    <row r="4" spans="1:10" ht="12.75" customHeight="1" x14ac:dyDescent="0.2">
      <c r="A4" s="91"/>
      <c r="B4" s="91"/>
      <c r="C4" s="91" t="s">
        <v>139</v>
      </c>
      <c r="D4" s="148"/>
      <c r="E4" s="148"/>
      <c r="F4" s="149" t="s">
        <v>140</v>
      </c>
      <c r="G4" s="149"/>
      <c r="H4" s="94"/>
      <c r="I4" s="21"/>
      <c r="J4" s="21"/>
    </row>
    <row r="5" spans="1:10" x14ac:dyDescent="0.2">
      <c r="A5" s="142" t="s">
        <v>137</v>
      </c>
      <c r="B5" s="142"/>
      <c r="C5" s="142"/>
      <c r="D5" s="147"/>
      <c r="E5" s="147"/>
      <c r="F5" s="147"/>
      <c r="G5" s="147"/>
      <c r="H5" s="147"/>
      <c r="I5" s="143"/>
      <c r="J5" s="21"/>
    </row>
    <row r="6" spans="1:10" x14ac:dyDescent="0.2">
      <c r="A6" s="91"/>
      <c r="B6" s="91"/>
      <c r="C6" s="91" t="s">
        <v>211</v>
      </c>
      <c r="D6" s="147"/>
      <c r="E6" s="147"/>
      <c r="F6" s="147"/>
      <c r="G6" s="147"/>
      <c r="H6" s="147"/>
      <c r="I6" s="147"/>
      <c r="J6" s="21"/>
    </row>
    <row r="7" spans="1:10" x14ac:dyDescent="0.2">
      <c r="A7" s="91"/>
      <c r="B7" s="91"/>
      <c r="C7" s="91" t="s">
        <v>89</v>
      </c>
      <c r="D7" s="59"/>
      <c r="E7" s="21"/>
      <c r="F7" s="21"/>
      <c r="G7" s="24" t="s">
        <v>158</v>
      </c>
      <c r="H7" s="23" t="s">
        <v>268</v>
      </c>
      <c r="I7" s="21"/>
      <c r="J7" s="21"/>
    </row>
    <row r="8" spans="1:10" ht="6" customHeight="1" x14ac:dyDescent="0.2"/>
    <row r="9" spans="1:10" ht="38.25" x14ac:dyDescent="0.2">
      <c r="A9" s="93" t="s">
        <v>4</v>
      </c>
      <c r="B9" s="145" t="s">
        <v>175</v>
      </c>
      <c r="C9" s="145"/>
      <c r="D9" s="93" t="s">
        <v>1</v>
      </c>
      <c r="E9" s="93" t="s">
        <v>2</v>
      </c>
      <c r="F9" s="93" t="s">
        <v>3</v>
      </c>
      <c r="G9" s="93" t="s">
        <v>87</v>
      </c>
      <c r="H9" s="93" t="s">
        <v>86</v>
      </c>
      <c r="I9" s="93" t="s">
        <v>11</v>
      </c>
      <c r="J9" s="25"/>
    </row>
    <row r="10" spans="1:10" ht="27.75" customHeight="1" x14ac:dyDescent="0.2">
      <c r="A10" s="26">
        <v>4</v>
      </c>
      <c r="B10" s="146" t="s">
        <v>92</v>
      </c>
      <c r="C10" s="146"/>
      <c r="D10" s="146"/>
      <c r="E10" s="146"/>
      <c r="F10" s="146"/>
      <c r="G10" s="95">
        <f>SUM(G11:G20)</f>
        <v>0</v>
      </c>
      <c r="H10" s="95">
        <f>SUM(H11:H20)</f>
        <v>0</v>
      </c>
      <c r="I10" s="27"/>
      <c r="J10" s="28"/>
    </row>
    <row r="11" spans="1:10" x14ac:dyDescent="0.2">
      <c r="A11" s="29" t="s">
        <v>13</v>
      </c>
      <c r="B11" s="135" t="s">
        <v>12</v>
      </c>
      <c r="C11" s="135"/>
      <c r="D11" s="30"/>
      <c r="E11" s="31"/>
      <c r="F11" s="32"/>
      <c r="G11" s="96">
        <f t="shared" ref="G11:G252" si="0">ROUND(E11*F11,2)</f>
        <v>0</v>
      </c>
      <c r="H11" s="96">
        <f t="shared" ref="H11:H112" si="1">ROUND(G11*$D$7,2)</f>
        <v>0</v>
      </c>
      <c r="I11" s="33"/>
      <c r="J11" s="28"/>
    </row>
    <row r="12" spans="1:10" x14ac:dyDescent="0.2">
      <c r="A12" s="29" t="s">
        <v>14</v>
      </c>
      <c r="B12" s="135" t="s">
        <v>12</v>
      </c>
      <c r="C12" s="135"/>
      <c r="D12" s="30"/>
      <c r="E12" s="31"/>
      <c r="F12" s="32"/>
      <c r="G12" s="96">
        <f t="shared" si="0"/>
        <v>0</v>
      </c>
      <c r="H12" s="96">
        <f t="shared" si="1"/>
        <v>0</v>
      </c>
      <c r="I12" s="33"/>
      <c r="J12" s="28"/>
    </row>
    <row r="13" spans="1:10" x14ac:dyDescent="0.2">
      <c r="A13" s="29" t="s">
        <v>15</v>
      </c>
      <c r="B13" s="135" t="s">
        <v>12</v>
      </c>
      <c r="C13" s="135"/>
      <c r="D13" s="30"/>
      <c r="E13" s="31"/>
      <c r="F13" s="32"/>
      <c r="G13" s="96">
        <f t="shared" si="0"/>
        <v>0</v>
      </c>
      <c r="H13" s="96">
        <f t="shared" si="1"/>
        <v>0</v>
      </c>
      <c r="I13" s="33"/>
      <c r="J13" s="28"/>
    </row>
    <row r="14" spans="1:10" x14ac:dyDescent="0.2">
      <c r="A14" s="29" t="s">
        <v>16</v>
      </c>
      <c r="B14" s="135" t="s">
        <v>12</v>
      </c>
      <c r="C14" s="135"/>
      <c r="D14" s="30"/>
      <c r="E14" s="31"/>
      <c r="F14" s="32"/>
      <c r="G14" s="96">
        <f t="shared" si="0"/>
        <v>0</v>
      </c>
      <c r="H14" s="96">
        <f t="shared" si="1"/>
        <v>0</v>
      </c>
      <c r="I14" s="33"/>
      <c r="J14" s="28"/>
    </row>
    <row r="15" spans="1:10" x14ac:dyDescent="0.2">
      <c r="A15" s="29" t="s">
        <v>17</v>
      </c>
      <c r="B15" s="135" t="s">
        <v>12</v>
      </c>
      <c r="C15" s="135"/>
      <c r="D15" s="30"/>
      <c r="E15" s="31"/>
      <c r="F15" s="32"/>
      <c r="G15" s="96">
        <f t="shared" si="0"/>
        <v>0</v>
      </c>
      <c r="H15" s="96">
        <f t="shared" si="1"/>
        <v>0</v>
      </c>
      <c r="I15" s="33"/>
      <c r="J15" s="28"/>
    </row>
    <row r="16" spans="1:10" x14ac:dyDescent="0.2">
      <c r="A16" s="29" t="s">
        <v>18</v>
      </c>
      <c r="B16" s="135" t="s">
        <v>12</v>
      </c>
      <c r="C16" s="135"/>
      <c r="D16" s="30"/>
      <c r="E16" s="31"/>
      <c r="F16" s="32"/>
      <c r="G16" s="96">
        <f t="shared" si="0"/>
        <v>0</v>
      </c>
      <c r="H16" s="96">
        <f t="shared" si="1"/>
        <v>0</v>
      </c>
      <c r="I16" s="33"/>
      <c r="J16" s="28"/>
    </row>
    <row r="17" spans="1:10" x14ac:dyDescent="0.2">
      <c r="A17" s="29" t="s">
        <v>19</v>
      </c>
      <c r="B17" s="135" t="s">
        <v>12</v>
      </c>
      <c r="C17" s="135"/>
      <c r="D17" s="30"/>
      <c r="E17" s="31"/>
      <c r="F17" s="32"/>
      <c r="G17" s="96">
        <f t="shared" si="0"/>
        <v>0</v>
      </c>
      <c r="H17" s="96">
        <f t="shared" si="1"/>
        <v>0</v>
      </c>
      <c r="I17" s="33"/>
      <c r="J17" s="28"/>
    </row>
    <row r="18" spans="1:10" x14ac:dyDescent="0.2">
      <c r="A18" s="29" t="s">
        <v>20</v>
      </c>
      <c r="B18" s="135" t="s">
        <v>12</v>
      </c>
      <c r="C18" s="135"/>
      <c r="D18" s="30"/>
      <c r="E18" s="31"/>
      <c r="F18" s="32"/>
      <c r="G18" s="96">
        <f t="shared" si="0"/>
        <v>0</v>
      </c>
      <c r="H18" s="96">
        <f t="shared" si="1"/>
        <v>0</v>
      </c>
      <c r="I18" s="33"/>
      <c r="J18" s="28"/>
    </row>
    <row r="19" spans="1:10" x14ac:dyDescent="0.2">
      <c r="A19" s="29" t="s">
        <v>21</v>
      </c>
      <c r="B19" s="135" t="s">
        <v>12</v>
      </c>
      <c r="C19" s="135"/>
      <c r="D19" s="30"/>
      <c r="E19" s="31"/>
      <c r="F19" s="32"/>
      <c r="G19" s="96">
        <f t="shared" si="0"/>
        <v>0</v>
      </c>
      <c r="H19" s="96">
        <f t="shared" si="1"/>
        <v>0</v>
      </c>
      <c r="I19" s="33"/>
      <c r="J19" s="28"/>
    </row>
    <row r="20" spans="1:10" x14ac:dyDescent="0.2">
      <c r="A20" s="29" t="s">
        <v>22</v>
      </c>
      <c r="B20" s="135" t="s">
        <v>12</v>
      </c>
      <c r="C20" s="135"/>
      <c r="D20" s="30"/>
      <c r="E20" s="31"/>
      <c r="F20" s="32"/>
      <c r="G20" s="96">
        <f t="shared" si="0"/>
        <v>0</v>
      </c>
      <c r="H20" s="96">
        <f t="shared" si="1"/>
        <v>0</v>
      </c>
      <c r="I20" s="33"/>
      <c r="J20" s="28"/>
    </row>
    <row r="21" spans="1:10" x14ac:dyDescent="0.2">
      <c r="A21" s="26">
        <v>5</v>
      </c>
      <c r="B21" s="146" t="s">
        <v>6</v>
      </c>
      <c r="C21" s="146"/>
      <c r="D21" s="146"/>
      <c r="E21" s="146"/>
      <c r="F21" s="146"/>
      <c r="G21" s="95">
        <f>G22+G33+G44+G55+G83+G113+G164+G235+G253</f>
        <v>0</v>
      </c>
      <c r="H21" s="95">
        <f>H22+H33+H44+H55+H83+H113+H164+H235+H253</f>
        <v>0</v>
      </c>
      <c r="I21" s="27"/>
      <c r="J21" s="28"/>
    </row>
    <row r="22" spans="1:10" x14ac:dyDescent="0.2">
      <c r="A22" s="34" t="s">
        <v>7</v>
      </c>
      <c r="B22" s="138" t="s">
        <v>109</v>
      </c>
      <c r="C22" s="139"/>
      <c r="D22" s="139"/>
      <c r="E22" s="139"/>
      <c r="F22" s="140"/>
      <c r="G22" s="97">
        <f>SUM(G23:G32)</f>
        <v>0</v>
      </c>
      <c r="H22" s="97">
        <f>SUM(H23:H32)</f>
        <v>0</v>
      </c>
      <c r="I22" s="35"/>
      <c r="J22" s="36"/>
    </row>
    <row r="23" spans="1:10" x14ac:dyDescent="0.2">
      <c r="A23" s="29" t="s">
        <v>23</v>
      </c>
      <c r="B23" s="135" t="s">
        <v>54</v>
      </c>
      <c r="C23" s="135"/>
      <c r="D23" s="30"/>
      <c r="E23" s="31"/>
      <c r="F23" s="32"/>
      <c r="G23" s="96">
        <f t="shared" ref="G23:G32" si="2">ROUND(E23*F23,2)</f>
        <v>0</v>
      </c>
      <c r="H23" s="96">
        <f t="shared" si="1"/>
        <v>0</v>
      </c>
      <c r="I23" s="33"/>
      <c r="J23" s="28"/>
    </row>
    <row r="24" spans="1:10" x14ac:dyDescent="0.2">
      <c r="A24" s="29" t="s">
        <v>24</v>
      </c>
      <c r="B24" s="135" t="s">
        <v>54</v>
      </c>
      <c r="C24" s="135"/>
      <c r="D24" s="30"/>
      <c r="E24" s="31"/>
      <c r="F24" s="32"/>
      <c r="G24" s="96">
        <f t="shared" si="2"/>
        <v>0</v>
      </c>
      <c r="H24" s="96">
        <f t="shared" si="1"/>
        <v>0</v>
      </c>
      <c r="I24" s="33"/>
      <c r="J24" s="28"/>
    </row>
    <row r="25" spans="1:10" x14ac:dyDescent="0.2">
      <c r="A25" s="29" t="s">
        <v>25</v>
      </c>
      <c r="B25" s="135" t="s">
        <v>54</v>
      </c>
      <c r="C25" s="135"/>
      <c r="D25" s="30"/>
      <c r="E25" s="31"/>
      <c r="F25" s="32"/>
      <c r="G25" s="96">
        <f t="shared" si="2"/>
        <v>0</v>
      </c>
      <c r="H25" s="96">
        <f t="shared" si="1"/>
        <v>0</v>
      </c>
      <c r="I25" s="33"/>
      <c r="J25" s="28"/>
    </row>
    <row r="26" spans="1:10" x14ac:dyDescent="0.2">
      <c r="A26" s="29" t="s">
        <v>26</v>
      </c>
      <c r="B26" s="135" t="s">
        <v>54</v>
      </c>
      <c r="C26" s="135"/>
      <c r="D26" s="30"/>
      <c r="E26" s="31"/>
      <c r="F26" s="32"/>
      <c r="G26" s="96">
        <f t="shared" si="2"/>
        <v>0</v>
      </c>
      <c r="H26" s="96">
        <f t="shared" si="1"/>
        <v>0</v>
      </c>
      <c r="I26" s="33"/>
      <c r="J26" s="28"/>
    </row>
    <row r="27" spans="1:10" x14ac:dyDescent="0.2">
      <c r="A27" s="29" t="s">
        <v>27</v>
      </c>
      <c r="B27" s="135" t="s">
        <v>54</v>
      </c>
      <c r="C27" s="135"/>
      <c r="D27" s="30"/>
      <c r="E27" s="31"/>
      <c r="F27" s="32"/>
      <c r="G27" s="96">
        <f t="shared" si="2"/>
        <v>0</v>
      </c>
      <c r="H27" s="96">
        <f t="shared" si="1"/>
        <v>0</v>
      </c>
      <c r="I27" s="33"/>
      <c r="J27" s="28"/>
    </row>
    <row r="28" spans="1:10" x14ac:dyDescent="0.2">
      <c r="A28" s="29" t="s">
        <v>28</v>
      </c>
      <c r="B28" s="135" t="s">
        <v>54</v>
      </c>
      <c r="C28" s="135"/>
      <c r="D28" s="30"/>
      <c r="E28" s="31"/>
      <c r="F28" s="32"/>
      <c r="G28" s="96">
        <f t="shared" si="2"/>
        <v>0</v>
      </c>
      <c r="H28" s="96">
        <f t="shared" si="1"/>
        <v>0</v>
      </c>
      <c r="I28" s="33"/>
      <c r="J28" s="28"/>
    </row>
    <row r="29" spans="1:10" x14ac:dyDescent="0.2">
      <c r="A29" s="29" t="s">
        <v>29</v>
      </c>
      <c r="B29" s="135" t="s">
        <v>54</v>
      </c>
      <c r="C29" s="135"/>
      <c r="D29" s="30"/>
      <c r="E29" s="31"/>
      <c r="F29" s="32"/>
      <c r="G29" s="96">
        <f t="shared" si="2"/>
        <v>0</v>
      </c>
      <c r="H29" s="96">
        <f t="shared" si="1"/>
        <v>0</v>
      </c>
      <c r="I29" s="33"/>
      <c r="J29" s="28"/>
    </row>
    <row r="30" spans="1:10" x14ac:dyDescent="0.2">
      <c r="A30" s="29" t="s">
        <v>30</v>
      </c>
      <c r="B30" s="135" t="s">
        <v>54</v>
      </c>
      <c r="C30" s="135"/>
      <c r="D30" s="30"/>
      <c r="E30" s="31"/>
      <c r="F30" s="32"/>
      <c r="G30" s="96">
        <f t="shared" si="2"/>
        <v>0</v>
      </c>
      <c r="H30" s="96">
        <f t="shared" si="1"/>
        <v>0</v>
      </c>
      <c r="I30" s="33"/>
      <c r="J30" s="28"/>
    </row>
    <row r="31" spans="1:10" x14ac:dyDescent="0.2">
      <c r="A31" s="29" t="s">
        <v>31</v>
      </c>
      <c r="B31" s="135" t="s">
        <v>54</v>
      </c>
      <c r="C31" s="135"/>
      <c r="D31" s="30"/>
      <c r="E31" s="31"/>
      <c r="F31" s="32"/>
      <c r="G31" s="96">
        <f t="shared" si="2"/>
        <v>0</v>
      </c>
      <c r="H31" s="96">
        <f t="shared" si="1"/>
        <v>0</v>
      </c>
      <c r="I31" s="33"/>
      <c r="J31" s="28"/>
    </row>
    <row r="32" spans="1:10" x14ac:dyDescent="0.2">
      <c r="A32" s="29" t="s">
        <v>32</v>
      </c>
      <c r="B32" s="135" t="s">
        <v>54</v>
      </c>
      <c r="C32" s="135"/>
      <c r="D32" s="30"/>
      <c r="E32" s="31"/>
      <c r="F32" s="32"/>
      <c r="G32" s="96">
        <f t="shared" si="2"/>
        <v>0</v>
      </c>
      <c r="H32" s="96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38" t="s">
        <v>250</v>
      </c>
      <c r="C33" s="139"/>
      <c r="D33" s="139"/>
      <c r="E33" s="139"/>
      <c r="F33" s="140"/>
      <c r="G33" s="97">
        <f>SUM(G34:G43)</f>
        <v>0</v>
      </c>
      <c r="H33" s="97">
        <f>SUM(H34:H43)</f>
        <v>0</v>
      </c>
      <c r="I33" s="35"/>
      <c r="J33" s="36"/>
    </row>
    <row r="34" spans="1:10" x14ac:dyDescent="0.2">
      <c r="A34" s="29" t="s">
        <v>33</v>
      </c>
      <c r="B34" s="135" t="s">
        <v>54</v>
      </c>
      <c r="C34" s="135"/>
      <c r="D34" s="30"/>
      <c r="E34" s="31"/>
      <c r="F34" s="32"/>
      <c r="G34" s="96">
        <f t="shared" ref="G34:G43" si="3">ROUND(E34*F34,2)</f>
        <v>0</v>
      </c>
      <c r="H34" s="96">
        <f t="shared" si="1"/>
        <v>0</v>
      </c>
      <c r="I34" s="33"/>
      <c r="J34" s="28"/>
    </row>
    <row r="35" spans="1:10" x14ac:dyDescent="0.2">
      <c r="A35" s="29" t="s">
        <v>34</v>
      </c>
      <c r="B35" s="135" t="s">
        <v>54</v>
      </c>
      <c r="C35" s="135"/>
      <c r="D35" s="30"/>
      <c r="E35" s="31"/>
      <c r="F35" s="32"/>
      <c r="G35" s="96">
        <f t="shared" si="3"/>
        <v>0</v>
      </c>
      <c r="H35" s="96">
        <f t="shared" si="1"/>
        <v>0</v>
      </c>
      <c r="I35" s="33"/>
      <c r="J35" s="28"/>
    </row>
    <row r="36" spans="1:10" x14ac:dyDescent="0.2">
      <c r="A36" s="29" t="s">
        <v>35</v>
      </c>
      <c r="B36" s="135" t="s">
        <v>54</v>
      </c>
      <c r="C36" s="135"/>
      <c r="D36" s="30"/>
      <c r="E36" s="31"/>
      <c r="F36" s="32"/>
      <c r="G36" s="96">
        <f t="shared" si="3"/>
        <v>0</v>
      </c>
      <c r="H36" s="96">
        <f t="shared" si="1"/>
        <v>0</v>
      </c>
      <c r="I36" s="33"/>
      <c r="J36" s="28"/>
    </row>
    <row r="37" spans="1:10" x14ac:dyDescent="0.2">
      <c r="A37" s="29" t="s">
        <v>36</v>
      </c>
      <c r="B37" s="135" t="s">
        <v>54</v>
      </c>
      <c r="C37" s="135"/>
      <c r="D37" s="30"/>
      <c r="E37" s="31"/>
      <c r="F37" s="32"/>
      <c r="G37" s="96">
        <f t="shared" si="3"/>
        <v>0</v>
      </c>
      <c r="H37" s="96">
        <f t="shared" si="1"/>
        <v>0</v>
      </c>
      <c r="I37" s="33"/>
      <c r="J37" s="28"/>
    </row>
    <row r="38" spans="1:10" x14ac:dyDescent="0.2">
      <c r="A38" s="29" t="s">
        <v>37</v>
      </c>
      <c r="B38" s="135" t="s">
        <v>54</v>
      </c>
      <c r="C38" s="135"/>
      <c r="D38" s="30"/>
      <c r="E38" s="31"/>
      <c r="F38" s="32"/>
      <c r="G38" s="96">
        <f t="shared" si="3"/>
        <v>0</v>
      </c>
      <c r="H38" s="96">
        <f t="shared" si="1"/>
        <v>0</v>
      </c>
      <c r="I38" s="33"/>
      <c r="J38" s="28"/>
    </row>
    <row r="39" spans="1:10" x14ac:dyDescent="0.2">
      <c r="A39" s="29" t="s">
        <v>38</v>
      </c>
      <c r="B39" s="135" t="s">
        <v>54</v>
      </c>
      <c r="C39" s="135"/>
      <c r="D39" s="30"/>
      <c r="E39" s="31"/>
      <c r="F39" s="32"/>
      <c r="G39" s="96">
        <f t="shared" si="3"/>
        <v>0</v>
      </c>
      <c r="H39" s="96">
        <f t="shared" si="1"/>
        <v>0</v>
      </c>
      <c r="I39" s="33"/>
      <c r="J39" s="28"/>
    </row>
    <row r="40" spans="1:10" x14ac:dyDescent="0.2">
      <c r="A40" s="29" t="s">
        <v>39</v>
      </c>
      <c r="B40" s="135" t="s">
        <v>54</v>
      </c>
      <c r="C40" s="135"/>
      <c r="D40" s="30"/>
      <c r="E40" s="31"/>
      <c r="F40" s="32"/>
      <c r="G40" s="96">
        <f t="shared" si="3"/>
        <v>0</v>
      </c>
      <c r="H40" s="96">
        <f t="shared" si="1"/>
        <v>0</v>
      </c>
      <c r="I40" s="33"/>
      <c r="J40" s="28"/>
    </row>
    <row r="41" spans="1:10" x14ac:dyDescent="0.2">
      <c r="A41" s="29" t="s">
        <v>40</v>
      </c>
      <c r="B41" s="135" t="s">
        <v>54</v>
      </c>
      <c r="C41" s="135"/>
      <c r="D41" s="30"/>
      <c r="E41" s="31"/>
      <c r="F41" s="32"/>
      <c r="G41" s="96">
        <f t="shared" si="3"/>
        <v>0</v>
      </c>
      <c r="H41" s="96">
        <f t="shared" si="1"/>
        <v>0</v>
      </c>
      <c r="I41" s="33"/>
      <c r="J41" s="28"/>
    </row>
    <row r="42" spans="1:10" x14ac:dyDescent="0.2">
      <c r="A42" s="29" t="s">
        <v>41</v>
      </c>
      <c r="B42" s="135" t="s">
        <v>54</v>
      </c>
      <c r="C42" s="135"/>
      <c r="D42" s="30"/>
      <c r="E42" s="31"/>
      <c r="F42" s="32"/>
      <c r="G42" s="96">
        <f t="shared" si="3"/>
        <v>0</v>
      </c>
      <c r="H42" s="96">
        <f t="shared" si="1"/>
        <v>0</v>
      </c>
      <c r="I42" s="33"/>
      <c r="J42" s="28"/>
    </row>
    <row r="43" spans="1:10" x14ac:dyDescent="0.2">
      <c r="A43" s="29" t="s">
        <v>42</v>
      </c>
      <c r="B43" s="135" t="s">
        <v>54</v>
      </c>
      <c r="C43" s="135"/>
      <c r="D43" s="30"/>
      <c r="E43" s="31"/>
      <c r="F43" s="32"/>
      <c r="G43" s="96">
        <f t="shared" si="3"/>
        <v>0</v>
      </c>
      <c r="H43" s="96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1" t="s">
        <v>228</v>
      </c>
      <c r="C44" s="139"/>
      <c r="D44" s="139"/>
      <c r="E44" s="139"/>
      <c r="F44" s="140"/>
      <c r="G44" s="97">
        <f>SUM(G45:G54)</f>
        <v>0</v>
      </c>
      <c r="H44" s="97">
        <f>SUM(H45:H54)</f>
        <v>0</v>
      </c>
      <c r="I44" s="35"/>
      <c r="J44" s="36"/>
    </row>
    <row r="45" spans="1:10" x14ac:dyDescent="0.2">
      <c r="A45" s="29" t="s">
        <v>44</v>
      </c>
      <c r="B45" s="135" t="s">
        <v>54</v>
      </c>
      <c r="C45" s="135"/>
      <c r="D45" s="30"/>
      <c r="E45" s="31"/>
      <c r="F45" s="32"/>
      <c r="G45" s="96">
        <f t="shared" ref="G45:G54" si="4">ROUND(E45*F45,2)</f>
        <v>0</v>
      </c>
      <c r="H45" s="96">
        <f t="shared" ref="H45:H54" si="5">ROUND(G45*$D$7,2)</f>
        <v>0</v>
      </c>
      <c r="I45" s="33"/>
      <c r="J45" s="36"/>
    </row>
    <row r="46" spans="1:10" x14ac:dyDescent="0.2">
      <c r="A46" s="29" t="s">
        <v>45</v>
      </c>
      <c r="B46" s="135" t="s">
        <v>54</v>
      </c>
      <c r="C46" s="135"/>
      <c r="D46" s="30"/>
      <c r="E46" s="31"/>
      <c r="F46" s="32"/>
      <c r="G46" s="96">
        <f t="shared" si="4"/>
        <v>0</v>
      </c>
      <c r="H46" s="96">
        <f t="shared" si="5"/>
        <v>0</v>
      </c>
      <c r="I46" s="33"/>
      <c r="J46" s="36"/>
    </row>
    <row r="47" spans="1:10" x14ac:dyDescent="0.2">
      <c r="A47" s="29" t="s">
        <v>46</v>
      </c>
      <c r="B47" s="135" t="s">
        <v>54</v>
      </c>
      <c r="C47" s="135"/>
      <c r="D47" s="30"/>
      <c r="E47" s="31"/>
      <c r="F47" s="32"/>
      <c r="G47" s="96">
        <f t="shared" si="4"/>
        <v>0</v>
      </c>
      <c r="H47" s="96">
        <f t="shared" si="5"/>
        <v>0</v>
      </c>
      <c r="I47" s="33"/>
      <c r="J47" s="36"/>
    </row>
    <row r="48" spans="1:10" x14ac:dyDescent="0.2">
      <c r="A48" s="29" t="s">
        <v>47</v>
      </c>
      <c r="B48" s="135" t="s">
        <v>54</v>
      </c>
      <c r="C48" s="135"/>
      <c r="D48" s="30"/>
      <c r="E48" s="31"/>
      <c r="F48" s="32"/>
      <c r="G48" s="96">
        <f t="shared" si="4"/>
        <v>0</v>
      </c>
      <c r="H48" s="96">
        <f t="shared" si="5"/>
        <v>0</v>
      </c>
      <c r="I48" s="33"/>
      <c r="J48" s="36"/>
    </row>
    <row r="49" spans="1:10" x14ac:dyDescent="0.2">
      <c r="A49" s="29" t="s">
        <v>48</v>
      </c>
      <c r="B49" s="135" t="s">
        <v>54</v>
      </c>
      <c r="C49" s="135"/>
      <c r="D49" s="30"/>
      <c r="E49" s="31"/>
      <c r="F49" s="32"/>
      <c r="G49" s="96">
        <f t="shared" si="4"/>
        <v>0</v>
      </c>
      <c r="H49" s="96">
        <f t="shared" si="5"/>
        <v>0</v>
      </c>
      <c r="I49" s="33"/>
      <c r="J49" s="36"/>
    </row>
    <row r="50" spans="1:10" x14ac:dyDescent="0.2">
      <c r="A50" s="29" t="s">
        <v>49</v>
      </c>
      <c r="B50" s="135" t="s">
        <v>54</v>
      </c>
      <c r="C50" s="135"/>
      <c r="D50" s="30"/>
      <c r="E50" s="31"/>
      <c r="F50" s="32"/>
      <c r="G50" s="96">
        <f t="shared" si="4"/>
        <v>0</v>
      </c>
      <c r="H50" s="96">
        <f t="shared" si="5"/>
        <v>0</v>
      </c>
      <c r="I50" s="33"/>
      <c r="J50" s="36"/>
    </row>
    <row r="51" spans="1:10" x14ac:dyDescent="0.2">
      <c r="A51" s="29" t="s">
        <v>50</v>
      </c>
      <c r="B51" s="135" t="s">
        <v>54</v>
      </c>
      <c r="C51" s="135"/>
      <c r="D51" s="30"/>
      <c r="E51" s="31"/>
      <c r="F51" s="32"/>
      <c r="G51" s="96">
        <f t="shared" si="4"/>
        <v>0</v>
      </c>
      <c r="H51" s="96">
        <f t="shared" si="5"/>
        <v>0</v>
      </c>
      <c r="I51" s="33"/>
      <c r="J51" s="36"/>
    </row>
    <row r="52" spans="1:10" x14ac:dyDescent="0.2">
      <c r="A52" s="29" t="s">
        <v>51</v>
      </c>
      <c r="B52" s="135" t="s">
        <v>54</v>
      </c>
      <c r="C52" s="135"/>
      <c r="D52" s="30"/>
      <c r="E52" s="31"/>
      <c r="F52" s="32"/>
      <c r="G52" s="96">
        <f t="shared" si="4"/>
        <v>0</v>
      </c>
      <c r="H52" s="96">
        <f t="shared" si="5"/>
        <v>0</v>
      </c>
      <c r="I52" s="33"/>
      <c r="J52" s="36"/>
    </row>
    <row r="53" spans="1:10" x14ac:dyDescent="0.2">
      <c r="A53" s="29" t="s">
        <v>52</v>
      </c>
      <c r="B53" s="135" t="s">
        <v>54</v>
      </c>
      <c r="C53" s="135"/>
      <c r="D53" s="30"/>
      <c r="E53" s="31"/>
      <c r="F53" s="32"/>
      <c r="G53" s="96">
        <f t="shared" si="4"/>
        <v>0</v>
      </c>
      <c r="H53" s="96">
        <f t="shared" si="5"/>
        <v>0</v>
      </c>
      <c r="I53" s="33"/>
      <c r="J53" s="36"/>
    </row>
    <row r="54" spans="1:10" x14ac:dyDescent="0.2">
      <c r="A54" s="29" t="s">
        <v>53</v>
      </c>
      <c r="B54" s="135" t="s">
        <v>54</v>
      </c>
      <c r="C54" s="135"/>
      <c r="D54" s="30"/>
      <c r="E54" s="31"/>
      <c r="F54" s="32"/>
      <c r="G54" s="96">
        <f t="shared" si="4"/>
        <v>0</v>
      </c>
      <c r="H54" s="96">
        <f t="shared" si="5"/>
        <v>0</v>
      </c>
      <c r="I54" s="33"/>
      <c r="J54" s="36"/>
    </row>
    <row r="55" spans="1:10" ht="25.5" customHeight="1" x14ac:dyDescent="0.2">
      <c r="A55" s="34" t="s">
        <v>10</v>
      </c>
      <c r="B55" s="138" t="s">
        <v>174</v>
      </c>
      <c r="C55" s="139"/>
      <c r="D55" s="139"/>
      <c r="E55" s="139"/>
      <c r="F55" s="140"/>
      <c r="G55" s="97">
        <f>SUM(G56:G82)</f>
        <v>0</v>
      </c>
      <c r="H55" s="97">
        <f>SUM(H56:H82)</f>
        <v>0</v>
      </c>
      <c r="I55" s="35"/>
      <c r="J55" s="36"/>
    </row>
    <row r="56" spans="1:10" x14ac:dyDescent="0.2">
      <c r="A56" s="29" t="s">
        <v>55</v>
      </c>
      <c r="B56" s="135" t="s">
        <v>12</v>
      </c>
      <c r="C56" s="135"/>
      <c r="D56" s="30"/>
      <c r="E56" s="31"/>
      <c r="F56" s="32"/>
      <c r="G56" s="96">
        <f t="shared" ref="G56:G82" si="6">ROUND(E56*F56,2)</f>
        <v>0</v>
      </c>
      <c r="H56" s="96">
        <f t="shared" ref="H56:H82" si="7">ROUND(G56*$D$7,2)</f>
        <v>0</v>
      </c>
      <c r="I56" s="33"/>
      <c r="J56" s="28"/>
    </row>
    <row r="57" spans="1:10" x14ac:dyDescent="0.2">
      <c r="A57" s="29" t="s">
        <v>56</v>
      </c>
      <c r="B57" s="135" t="s">
        <v>12</v>
      </c>
      <c r="C57" s="135"/>
      <c r="D57" s="30"/>
      <c r="E57" s="31"/>
      <c r="F57" s="32"/>
      <c r="G57" s="96">
        <f t="shared" si="6"/>
        <v>0</v>
      </c>
      <c r="H57" s="96">
        <f t="shared" si="7"/>
        <v>0</v>
      </c>
      <c r="I57" s="33"/>
      <c r="J57" s="28"/>
    </row>
    <row r="58" spans="1:10" x14ac:dyDescent="0.2">
      <c r="A58" s="29" t="s">
        <v>57</v>
      </c>
      <c r="B58" s="135" t="s">
        <v>12</v>
      </c>
      <c r="C58" s="135"/>
      <c r="D58" s="30"/>
      <c r="E58" s="31"/>
      <c r="F58" s="32"/>
      <c r="G58" s="96">
        <f t="shared" si="6"/>
        <v>0</v>
      </c>
      <c r="H58" s="96">
        <f t="shared" si="7"/>
        <v>0</v>
      </c>
      <c r="I58" s="33"/>
      <c r="J58" s="28"/>
    </row>
    <row r="59" spans="1:10" x14ac:dyDescent="0.2">
      <c r="A59" s="29" t="s">
        <v>58</v>
      </c>
      <c r="B59" s="135" t="s">
        <v>12</v>
      </c>
      <c r="C59" s="135"/>
      <c r="D59" s="30"/>
      <c r="E59" s="31"/>
      <c r="F59" s="32"/>
      <c r="G59" s="96">
        <f t="shared" si="6"/>
        <v>0</v>
      </c>
      <c r="H59" s="96">
        <f t="shared" si="7"/>
        <v>0</v>
      </c>
      <c r="I59" s="33"/>
      <c r="J59" s="28"/>
    </row>
    <row r="60" spans="1:10" x14ac:dyDescent="0.2">
      <c r="A60" s="29" t="s">
        <v>59</v>
      </c>
      <c r="B60" s="135" t="s">
        <v>12</v>
      </c>
      <c r="C60" s="135"/>
      <c r="D60" s="30"/>
      <c r="E60" s="31"/>
      <c r="F60" s="32"/>
      <c r="G60" s="96">
        <f t="shared" si="6"/>
        <v>0</v>
      </c>
      <c r="H60" s="96">
        <f t="shared" si="7"/>
        <v>0</v>
      </c>
      <c r="I60" s="33"/>
      <c r="J60" s="28"/>
    </row>
    <row r="61" spans="1:10" x14ac:dyDescent="0.2">
      <c r="A61" s="29" t="s">
        <v>60</v>
      </c>
      <c r="B61" s="135" t="s">
        <v>12</v>
      </c>
      <c r="C61" s="135"/>
      <c r="D61" s="30"/>
      <c r="E61" s="31"/>
      <c r="F61" s="32"/>
      <c r="G61" s="96">
        <f t="shared" si="6"/>
        <v>0</v>
      </c>
      <c r="H61" s="96">
        <f t="shared" si="7"/>
        <v>0</v>
      </c>
      <c r="I61" s="33"/>
      <c r="J61" s="28"/>
    </row>
    <row r="62" spans="1:10" x14ac:dyDescent="0.2">
      <c r="A62" s="29" t="s">
        <v>61</v>
      </c>
      <c r="B62" s="135" t="s">
        <v>12</v>
      </c>
      <c r="C62" s="135"/>
      <c r="D62" s="30"/>
      <c r="E62" s="31"/>
      <c r="F62" s="32"/>
      <c r="G62" s="96">
        <f t="shared" si="6"/>
        <v>0</v>
      </c>
      <c r="H62" s="96">
        <f t="shared" si="7"/>
        <v>0</v>
      </c>
      <c r="I62" s="33"/>
      <c r="J62" s="28"/>
    </row>
    <row r="63" spans="1:10" x14ac:dyDescent="0.2">
      <c r="A63" s="29" t="s">
        <v>62</v>
      </c>
      <c r="B63" s="135" t="s">
        <v>12</v>
      </c>
      <c r="C63" s="135"/>
      <c r="D63" s="30"/>
      <c r="E63" s="31"/>
      <c r="F63" s="32"/>
      <c r="G63" s="96">
        <f t="shared" si="6"/>
        <v>0</v>
      </c>
      <c r="H63" s="96">
        <f t="shared" si="7"/>
        <v>0</v>
      </c>
      <c r="I63" s="33"/>
      <c r="J63" s="28"/>
    </row>
    <row r="64" spans="1:10" x14ac:dyDescent="0.2">
      <c r="A64" s="29" t="s">
        <v>63</v>
      </c>
      <c r="B64" s="135" t="s">
        <v>12</v>
      </c>
      <c r="C64" s="135"/>
      <c r="D64" s="30"/>
      <c r="E64" s="31"/>
      <c r="F64" s="32"/>
      <c r="G64" s="96">
        <f t="shared" si="6"/>
        <v>0</v>
      </c>
      <c r="H64" s="96">
        <f t="shared" si="7"/>
        <v>0</v>
      </c>
      <c r="I64" s="33"/>
      <c r="J64" s="28"/>
    </row>
    <row r="65" spans="1:10" x14ac:dyDescent="0.2">
      <c r="A65" s="29" t="s">
        <v>64</v>
      </c>
      <c r="B65" s="135" t="s">
        <v>12</v>
      </c>
      <c r="C65" s="135"/>
      <c r="D65" s="30"/>
      <c r="E65" s="31"/>
      <c r="F65" s="32"/>
      <c r="G65" s="96">
        <f t="shared" si="6"/>
        <v>0</v>
      </c>
      <c r="H65" s="96">
        <f t="shared" si="7"/>
        <v>0</v>
      </c>
      <c r="I65" s="33"/>
      <c r="J65" s="28"/>
    </row>
    <row r="66" spans="1:10" x14ac:dyDescent="0.2">
      <c r="A66" s="29" t="s">
        <v>130</v>
      </c>
      <c r="B66" s="135" t="s">
        <v>12</v>
      </c>
      <c r="C66" s="135"/>
      <c r="D66" s="30"/>
      <c r="E66" s="31"/>
      <c r="F66" s="32"/>
      <c r="G66" s="96">
        <f t="shared" si="6"/>
        <v>0</v>
      </c>
      <c r="H66" s="96">
        <f t="shared" si="7"/>
        <v>0</v>
      </c>
      <c r="I66" s="33"/>
      <c r="J66" s="28"/>
    </row>
    <row r="67" spans="1:10" x14ac:dyDescent="0.2">
      <c r="A67" s="29" t="s">
        <v>131</v>
      </c>
      <c r="B67" s="135" t="s">
        <v>12</v>
      </c>
      <c r="C67" s="135"/>
      <c r="D67" s="30"/>
      <c r="E67" s="31"/>
      <c r="F67" s="32"/>
      <c r="G67" s="96">
        <f t="shared" si="6"/>
        <v>0</v>
      </c>
      <c r="H67" s="96">
        <f t="shared" si="7"/>
        <v>0</v>
      </c>
      <c r="I67" s="33"/>
      <c r="J67" s="28"/>
    </row>
    <row r="68" spans="1:10" x14ac:dyDescent="0.2">
      <c r="A68" s="29" t="s">
        <v>132</v>
      </c>
      <c r="B68" s="135" t="s">
        <v>12</v>
      </c>
      <c r="C68" s="135"/>
      <c r="D68" s="30"/>
      <c r="E68" s="31"/>
      <c r="F68" s="32"/>
      <c r="G68" s="96">
        <f t="shared" si="6"/>
        <v>0</v>
      </c>
      <c r="H68" s="96">
        <f t="shared" si="7"/>
        <v>0</v>
      </c>
      <c r="I68" s="33"/>
      <c r="J68" s="28"/>
    </row>
    <row r="69" spans="1:10" x14ac:dyDescent="0.2">
      <c r="A69" s="29" t="s">
        <v>133</v>
      </c>
      <c r="B69" s="135" t="s">
        <v>12</v>
      </c>
      <c r="C69" s="135"/>
      <c r="D69" s="30"/>
      <c r="E69" s="31"/>
      <c r="F69" s="32"/>
      <c r="G69" s="96">
        <f t="shared" si="6"/>
        <v>0</v>
      </c>
      <c r="H69" s="96">
        <f t="shared" si="7"/>
        <v>0</v>
      </c>
      <c r="I69" s="33"/>
      <c r="J69" s="28"/>
    </row>
    <row r="70" spans="1:10" x14ac:dyDescent="0.2">
      <c r="A70" s="29" t="s">
        <v>134</v>
      </c>
      <c r="B70" s="135" t="s">
        <v>12</v>
      </c>
      <c r="C70" s="135"/>
      <c r="D70" s="30"/>
      <c r="E70" s="31"/>
      <c r="F70" s="32"/>
      <c r="G70" s="96">
        <f t="shared" si="6"/>
        <v>0</v>
      </c>
      <c r="H70" s="96">
        <f t="shared" si="7"/>
        <v>0</v>
      </c>
      <c r="I70" s="33"/>
      <c r="J70" s="28"/>
    </row>
    <row r="71" spans="1:10" x14ac:dyDescent="0.2">
      <c r="A71" s="29" t="s">
        <v>188</v>
      </c>
      <c r="B71" s="135" t="s">
        <v>12</v>
      </c>
      <c r="C71" s="135"/>
      <c r="D71" s="30"/>
      <c r="E71" s="31"/>
      <c r="F71" s="32"/>
      <c r="G71" s="96">
        <f t="shared" si="6"/>
        <v>0</v>
      </c>
      <c r="H71" s="96">
        <f t="shared" si="7"/>
        <v>0</v>
      </c>
      <c r="I71" s="33"/>
      <c r="J71" s="28"/>
    </row>
    <row r="72" spans="1:10" x14ac:dyDescent="0.2">
      <c r="A72" s="29" t="s">
        <v>189</v>
      </c>
      <c r="B72" s="135" t="s">
        <v>12</v>
      </c>
      <c r="C72" s="135"/>
      <c r="D72" s="30"/>
      <c r="E72" s="31"/>
      <c r="F72" s="32"/>
      <c r="G72" s="96">
        <f t="shared" si="6"/>
        <v>0</v>
      </c>
      <c r="H72" s="96">
        <f t="shared" si="7"/>
        <v>0</v>
      </c>
      <c r="I72" s="33"/>
      <c r="J72" s="28"/>
    </row>
    <row r="73" spans="1:10" x14ac:dyDescent="0.2">
      <c r="A73" s="29" t="s">
        <v>190</v>
      </c>
      <c r="B73" s="135" t="s">
        <v>12</v>
      </c>
      <c r="C73" s="135"/>
      <c r="D73" s="30"/>
      <c r="E73" s="31"/>
      <c r="F73" s="32"/>
      <c r="G73" s="96">
        <f t="shared" si="6"/>
        <v>0</v>
      </c>
      <c r="H73" s="96">
        <f t="shared" si="7"/>
        <v>0</v>
      </c>
      <c r="I73" s="33"/>
      <c r="J73" s="28"/>
    </row>
    <row r="74" spans="1:10" x14ac:dyDescent="0.2">
      <c r="A74" s="29" t="s">
        <v>191</v>
      </c>
      <c r="B74" s="135" t="s">
        <v>12</v>
      </c>
      <c r="C74" s="135"/>
      <c r="D74" s="30"/>
      <c r="E74" s="31"/>
      <c r="F74" s="32"/>
      <c r="G74" s="96">
        <f t="shared" si="6"/>
        <v>0</v>
      </c>
      <c r="H74" s="96">
        <f t="shared" si="7"/>
        <v>0</v>
      </c>
      <c r="I74" s="33"/>
      <c r="J74" s="28"/>
    </row>
    <row r="75" spans="1:10" x14ac:dyDescent="0.2">
      <c r="A75" s="29" t="s">
        <v>192</v>
      </c>
      <c r="B75" s="135" t="s">
        <v>12</v>
      </c>
      <c r="C75" s="135"/>
      <c r="D75" s="30"/>
      <c r="E75" s="31"/>
      <c r="F75" s="32"/>
      <c r="G75" s="96">
        <f t="shared" si="6"/>
        <v>0</v>
      </c>
      <c r="H75" s="96">
        <f t="shared" si="7"/>
        <v>0</v>
      </c>
      <c r="I75" s="33"/>
      <c r="J75" s="28"/>
    </row>
    <row r="76" spans="1:10" x14ac:dyDescent="0.2">
      <c r="A76" s="29" t="s">
        <v>193</v>
      </c>
      <c r="B76" s="135" t="s">
        <v>12</v>
      </c>
      <c r="C76" s="135"/>
      <c r="D76" s="30"/>
      <c r="E76" s="31"/>
      <c r="F76" s="32"/>
      <c r="G76" s="96">
        <f t="shared" si="6"/>
        <v>0</v>
      </c>
      <c r="H76" s="96">
        <f t="shared" si="7"/>
        <v>0</v>
      </c>
      <c r="I76" s="33"/>
      <c r="J76" s="28"/>
    </row>
    <row r="77" spans="1:10" x14ac:dyDescent="0.2">
      <c r="A77" s="29" t="s">
        <v>194</v>
      </c>
      <c r="B77" s="135" t="s">
        <v>12</v>
      </c>
      <c r="C77" s="135"/>
      <c r="D77" s="30"/>
      <c r="E77" s="31"/>
      <c r="F77" s="32"/>
      <c r="G77" s="96">
        <f t="shared" si="6"/>
        <v>0</v>
      </c>
      <c r="H77" s="96">
        <f t="shared" si="7"/>
        <v>0</v>
      </c>
      <c r="I77" s="33"/>
      <c r="J77" s="28"/>
    </row>
    <row r="78" spans="1:10" x14ac:dyDescent="0.2">
      <c r="A78" s="29" t="s">
        <v>195</v>
      </c>
      <c r="B78" s="135" t="s">
        <v>12</v>
      </c>
      <c r="C78" s="135"/>
      <c r="D78" s="30"/>
      <c r="E78" s="31"/>
      <c r="F78" s="32"/>
      <c r="G78" s="96">
        <f t="shared" si="6"/>
        <v>0</v>
      </c>
      <c r="H78" s="96">
        <f t="shared" si="7"/>
        <v>0</v>
      </c>
      <c r="I78" s="33"/>
      <c r="J78" s="28"/>
    </row>
    <row r="79" spans="1:10" x14ac:dyDescent="0.2">
      <c r="A79" s="29" t="s">
        <v>196</v>
      </c>
      <c r="B79" s="135" t="s">
        <v>12</v>
      </c>
      <c r="C79" s="135"/>
      <c r="D79" s="30"/>
      <c r="E79" s="31"/>
      <c r="F79" s="32"/>
      <c r="G79" s="96">
        <f t="shared" si="6"/>
        <v>0</v>
      </c>
      <c r="H79" s="96">
        <f t="shared" si="7"/>
        <v>0</v>
      </c>
      <c r="I79" s="33"/>
      <c r="J79" s="28"/>
    </row>
    <row r="80" spans="1:10" x14ac:dyDescent="0.2">
      <c r="A80" s="29" t="s">
        <v>197</v>
      </c>
      <c r="B80" s="135" t="s">
        <v>12</v>
      </c>
      <c r="C80" s="135"/>
      <c r="D80" s="30"/>
      <c r="E80" s="31"/>
      <c r="F80" s="32"/>
      <c r="G80" s="96">
        <f t="shared" si="6"/>
        <v>0</v>
      </c>
      <c r="H80" s="96">
        <f t="shared" si="7"/>
        <v>0</v>
      </c>
      <c r="I80" s="33"/>
      <c r="J80" s="28"/>
    </row>
    <row r="81" spans="1:19" x14ac:dyDescent="0.2">
      <c r="A81" s="29" t="s">
        <v>198</v>
      </c>
      <c r="B81" s="135" t="s">
        <v>12</v>
      </c>
      <c r="C81" s="135"/>
      <c r="D81" s="30"/>
      <c r="E81" s="31"/>
      <c r="F81" s="32"/>
      <c r="G81" s="96">
        <f t="shared" si="6"/>
        <v>0</v>
      </c>
      <c r="H81" s="96">
        <f t="shared" si="7"/>
        <v>0</v>
      </c>
      <c r="I81" s="33"/>
      <c r="J81" s="28"/>
    </row>
    <row r="82" spans="1:19" x14ac:dyDescent="0.2">
      <c r="A82" s="29" t="s">
        <v>199</v>
      </c>
      <c r="B82" s="135" t="s">
        <v>12</v>
      </c>
      <c r="C82" s="135"/>
      <c r="D82" s="30"/>
      <c r="E82" s="31"/>
      <c r="F82" s="32"/>
      <c r="G82" s="96">
        <f t="shared" si="6"/>
        <v>0</v>
      </c>
      <c r="H82" s="96">
        <f t="shared" si="7"/>
        <v>0</v>
      </c>
      <c r="I82" s="33"/>
      <c r="J82" s="28"/>
    </row>
    <row r="83" spans="1:19" ht="51.75" customHeight="1" x14ac:dyDescent="0.2">
      <c r="A83" s="34" t="s">
        <v>65</v>
      </c>
      <c r="B83" s="138" t="s">
        <v>110</v>
      </c>
      <c r="C83" s="139"/>
      <c r="D83" s="139"/>
      <c r="E83" s="139"/>
      <c r="F83" s="140"/>
      <c r="G83" s="97">
        <f>SUM(G84:G112)</f>
        <v>0</v>
      </c>
      <c r="H83" s="97">
        <f>SUM(H84:H112)</f>
        <v>0</v>
      </c>
      <c r="I83" s="35"/>
      <c r="J83" s="28"/>
      <c r="K83" s="37" t="s">
        <v>112</v>
      </c>
      <c r="L83" s="37" t="s">
        <v>113</v>
      </c>
      <c r="M83" s="37" t="s">
        <v>114</v>
      </c>
      <c r="N83" s="37" t="s">
        <v>115</v>
      </c>
      <c r="O83" s="37" t="s">
        <v>116</v>
      </c>
      <c r="P83" s="37" t="s">
        <v>117</v>
      </c>
      <c r="Q83" s="37" t="s">
        <v>118</v>
      </c>
      <c r="R83" s="37" t="s">
        <v>119</v>
      </c>
    </row>
    <row r="84" spans="1:19" ht="12.75" customHeight="1" x14ac:dyDescent="0.2">
      <c r="A84" s="29" t="s">
        <v>66</v>
      </c>
      <c r="B84" s="135" t="s">
        <v>111</v>
      </c>
      <c r="C84" s="135"/>
      <c r="D84" s="30"/>
      <c r="E84" s="99">
        <v>1</v>
      </c>
      <c r="F84" s="96">
        <f t="shared" ref="F84:F112" si="8">R84</f>
        <v>0</v>
      </c>
      <c r="G84" s="96">
        <f t="shared" ref="G84:G112" si="9">ROUND(E84*F84,2)</f>
        <v>0</v>
      </c>
      <c r="H84" s="96">
        <f t="shared" si="1"/>
        <v>0</v>
      </c>
      <c r="I84" s="33"/>
      <c r="J84" s="28"/>
      <c r="K84" s="38"/>
      <c r="L84" s="39"/>
      <c r="M84" s="39"/>
      <c r="N84" s="39"/>
      <c r="O84" s="100" t="str">
        <f>IFERROR(ROUND((L84-N84)/M84,2),"0")</f>
        <v>0</v>
      </c>
      <c r="P84" s="39"/>
      <c r="Q84" s="40"/>
      <c r="R84" s="100">
        <f>O84*P84*Q84</f>
        <v>0</v>
      </c>
      <c r="S84" s="101" t="str">
        <f ca="1">IF(K84=0," ",IF(K84+(M84*30.5)&lt;TODAY(),"DĖMESIO! Patikrinkite, ar nurodytas turtas dar nėra nudėvėtas, amortizuotas"," "))</f>
        <v xml:space="preserve"> </v>
      </c>
    </row>
    <row r="85" spans="1:19" ht="12.75" customHeight="1" x14ac:dyDescent="0.2">
      <c r="A85" s="29" t="s">
        <v>67</v>
      </c>
      <c r="B85" s="135" t="s">
        <v>111</v>
      </c>
      <c r="C85" s="135"/>
      <c r="D85" s="30"/>
      <c r="E85" s="99">
        <v>1</v>
      </c>
      <c r="F85" s="96">
        <f t="shared" si="8"/>
        <v>0</v>
      </c>
      <c r="G85" s="96">
        <f t="shared" si="9"/>
        <v>0</v>
      </c>
      <c r="H85" s="96">
        <f t="shared" si="1"/>
        <v>0</v>
      </c>
      <c r="I85" s="33"/>
      <c r="J85" s="28"/>
      <c r="K85" s="38"/>
      <c r="L85" s="39"/>
      <c r="M85" s="39"/>
      <c r="N85" s="39"/>
      <c r="O85" s="100" t="str">
        <f t="shared" ref="O85:O112" si="10">IFERROR(ROUND((L85-N85)/M85,2),"0")</f>
        <v>0</v>
      </c>
      <c r="P85" s="39"/>
      <c r="Q85" s="40"/>
      <c r="R85" s="100">
        <f t="shared" ref="R85:R112" si="11">O85*P85*Q85</f>
        <v>0</v>
      </c>
      <c r="S85" s="101" t="str">
        <f t="shared" ref="S85:S112" ca="1" si="12">IF(K85=0," ",IF(K85+(M85*30.5)&lt;TODAY(),"DĖMESIO! Patikrinkite, ar nurodytas turtas dar nėra nudėvėtas, amortizuotas"," "))</f>
        <v xml:space="preserve"> </v>
      </c>
    </row>
    <row r="86" spans="1:19" ht="12.75" customHeight="1" x14ac:dyDescent="0.2">
      <c r="A86" s="29" t="s">
        <v>68</v>
      </c>
      <c r="B86" s="135" t="s">
        <v>111</v>
      </c>
      <c r="C86" s="135"/>
      <c r="D86" s="30"/>
      <c r="E86" s="99">
        <v>1</v>
      </c>
      <c r="F86" s="96">
        <f t="shared" si="8"/>
        <v>0</v>
      </c>
      <c r="G86" s="96">
        <f t="shared" si="9"/>
        <v>0</v>
      </c>
      <c r="H86" s="96">
        <f t="shared" si="1"/>
        <v>0</v>
      </c>
      <c r="I86" s="33"/>
      <c r="J86" s="28"/>
      <c r="K86" s="38"/>
      <c r="L86" s="39"/>
      <c r="M86" s="39"/>
      <c r="N86" s="39"/>
      <c r="O86" s="100" t="str">
        <f t="shared" si="10"/>
        <v>0</v>
      </c>
      <c r="P86" s="39"/>
      <c r="Q86" s="40"/>
      <c r="R86" s="100">
        <f t="shared" si="11"/>
        <v>0</v>
      </c>
      <c r="S86" s="101" t="str">
        <f t="shared" ca="1" si="12"/>
        <v xml:space="preserve"> </v>
      </c>
    </row>
    <row r="87" spans="1:19" ht="12.75" customHeight="1" x14ac:dyDescent="0.2">
      <c r="A87" s="29" t="s">
        <v>69</v>
      </c>
      <c r="B87" s="135" t="s">
        <v>111</v>
      </c>
      <c r="C87" s="135"/>
      <c r="D87" s="30"/>
      <c r="E87" s="99">
        <v>1</v>
      </c>
      <c r="F87" s="96">
        <f t="shared" si="8"/>
        <v>0</v>
      </c>
      <c r="G87" s="96">
        <f t="shared" si="9"/>
        <v>0</v>
      </c>
      <c r="H87" s="96">
        <f t="shared" si="1"/>
        <v>0</v>
      </c>
      <c r="I87" s="33"/>
      <c r="J87" s="28"/>
      <c r="K87" s="38"/>
      <c r="L87" s="39"/>
      <c r="M87" s="39"/>
      <c r="N87" s="39"/>
      <c r="O87" s="100" t="str">
        <f t="shared" si="10"/>
        <v>0</v>
      </c>
      <c r="P87" s="39"/>
      <c r="Q87" s="40"/>
      <c r="R87" s="100">
        <f t="shared" si="11"/>
        <v>0</v>
      </c>
      <c r="S87" s="101" t="str">
        <f t="shared" ca="1" si="12"/>
        <v xml:space="preserve"> </v>
      </c>
    </row>
    <row r="88" spans="1:19" ht="12.75" customHeight="1" x14ac:dyDescent="0.2">
      <c r="A88" s="29" t="s">
        <v>70</v>
      </c>
      <c r="B88" s="135" t="s">
        <v>111</v>
      </c>
      <c r="C88" s="135"/>
      <c r="D88" s="30"/>
      <c r="E88" s="99">
        <v>1</v>
      </c>
      <c r="F88" s="96">
        <f t="shared" si="8"/>
        <v>0</v>
      </c>
      <c r="G88" s="96">
        <f t="shared" si="9"/>
        <v>0</v>
      </c>
      <c r="H88" s="96">
        <f t="shared" si="1"/>
        <v>0</v>
      </c>
      <c r="I88" s="33"/>
      <c r="J88" s="28"/>
      <c r="K88" s="38"/>
      <c r="L88" s="39"/>
      <c r="M88" s="39"/>
      <c r="N88" s="39"/>
      <c r="O88" s="100" t="str">
        <f t="shared" si="10"/>
        <v>0</v>
      </c>
      <c r="P88" s="39"/>
      <c r="Q88" s="40"/>
      <c r="R88" s="100">
        <f t="shared" si="11"/>
        <v>0</v>
      </c>
      <c r="S88" s="101" t="str">
        <f t="shared" ca="1" si="12"/>
        <v xml:space="preserve"> </v>
      </c>
    </row>
    <row r="89" spans="1:19" ht="12.75" customHeight="1" x14ac:dyDescent="0.2">
      <c r="A89" s="29" t="s">
        <v>74</v>
      </c>
      <c r="B89" s="135" t="s">
        <v>111</v>
      </c>
      <c r="C89" s="135"/>
      <c r="D89" s="30"/>
      <c r="E89" s="99">
        <v>1</v>
      </c>
      <c r="F89" s="96">
        <f t="shared" si="8"/>
        <v>0</v>
      </c>
      <c r="G89" s="96">
        <f t="shared" si="9"/>
        <v>0</v>
      </c>
      <c r="H89" s="96">
        <f t="shared" si="1"/>
        <v>0</v>
      </c>
      <c r="I89" s="33"/>
      <c r="J89" s="28"/>
      <c r="K89" s="38"/>
      <c r="L89" s="39"/>
      <c r="M89" s="39"/>
      <c r="N89" s="39"/>
      <c r="O89" s="100" t="str">
        <f t="shared" si="10"/>
        <v>0</v>
      </c>
      <c r="P89" s="39"/>
      <c r="Q89" s="40"/>
      <c r="R89" s="100">
        <f t="shared" si="11"/>
        <v>0</v>
      </c>
      <c r="S89" s="101" t="str">
        <f t="shared" ca="1" si="12"/>
        <v xml:space="preserve"> </v>
      </c>
    </row>
    <row r="90" spans="1:19" ht="12.75" customHeight="1" x14ac:dyDescent="0.2">
      <c r="A90" s="29" t="s">
        <v>75</v>
      </c>
      <c r="B90" s="135" t="s">
        <v>111</v>
      </c>
      <c r="C90" s="135"/>
      <c r="D90" s="30"/>
      <c r="E90" s="99">
        <v>1</v>
      </c>
      <c r="F90" s="96">
        <f t="shared" si="8"/>
        <v>0</v>
      </c>
      <c r="G90" s="96">
        <f t="shared" si="9"/>
        <v>0</v>
      </c>
      <c r="H90" s="96">
        <f t="shared" si="1"/>
        <v>0</v>
      </c>
      <c r="I90" s="33"/>
      <c r="J90" s="28"/>
      <c r="K90" s="38"/>
      <c r="L90" s="39"/>
      <c r="M90" s="39"/>
      <c r="N90" s="39"/>
      <c r="O90" s="100" t="str">
        <f t="shared" si="10"/>
        <v>0</v>
      </c>
      <c r="P90" s="39"/>
      <c r="Q90" s="40"/>
      <c r="R90" s="100">
        <f t="shared" si="11"/>
        <v>0</v>
      </c>
      <c r="S90" s="101" t="str">
        <f t="shared" ca="1" si="12"/>
        <v xml:space="preserve"> </v>
      </c>
    </row>
    <row r="91" spans="1:19" ht="12.75" customHeight="1" x14ac:dyDescent="0.2">
      <c r="A91" s="29" t="s">
        <v>76</v>
      </c>
      <c r="B91" s="135" t="s">
        <v>111</v>
      </c>
      <c r="C91" s="135"/>
      <c r="D91" s="30"/>
      <c r="E91" s="99">
        <v>1</v>
      </c>
      <c r="F91" s="96">
        <f t="shared" si="8"/>
        <v>0</v>
      </c>
      <c r="G91" s="96">
        <f t="shared" si="9"/>
        <v>0</v>
      </c>
      <c r="H91" s="96">
        <f t="shared" si="1"/>
        <v>0</v>
      </c>
      <c r="I91" s="33"/>
      <c r="J91" s="28"/>
      <c r="K91" s="38"/>
      <c r="L91" s="39"/>
      <c r="M91" s="39"/>
      <c r="N91" s="39"/>
      <c r="O91" s="100" t="str">
        <f t="shared" si="10"/>
        <v>0</v>
      </c>
      <c r="P91" s="39"/>
      <c r="Q91" s="40"/>
      <c r="R91" s="100">
        <f t="shared" si="11"/>
        <v>0</v>
      </c>
      <c r="S91" s="101" t="str">
        <f t="shared" ca="1" si="12"/>
        <v xml:space="preserve"> </v>
      </c>
    </row>
    <row r="92" spans="1:19" ht="12.75" customHeight="1" x14ac:dyDescent="0.2">
      <c r="A92" s="29" t="s">
        <v>77</v>
      </c>
      <c r="B92" s="135" t="s">
        <v>111</v>
      </c>
      <c r="C92" s="135"/>
      <c r="D92" s="30"/>
      <c r="E92" s="99">
        <v>1</v>
      </c>
      <c r="F92" s="96">
        <f t="shared" si="8"/>
        <v>0</v>
      </c>
      <c r="G92" s="96">
        <f t="shared" si="9"/>
        <v>0</v>
      </c>
      <c r="H92" s="96">
        <f t="shared" si="1"/>
        <v>0</v>
      </c>
      <c r="I92" s="33"/>
      <c r="J92" s="28"/>
      <c r="K92" s="38"/>
      <c r="L92" s="39"/>
      <c r="M92" s="39"/>
      <c r="N92" s="39"/>
      <c r="O92" s="100" t="str">
        <f t="shared" si="10"/>
        <v>0</v>
      </c>
      <c r="P92" s="39"/>
      <c r="Q92" s="40"/>
      <c r="R92" s="100">
        <f t="shared" si="11"/>
        <v>0</v>
      </c>
      <c r="S92" s="101" t="str">
        <f t="shared" ca="1" si="12"/>
        <v xml:space="preserve"> </v>
      </c>
    </row>
    <row r="93" spans="1:19" ht="12.75" customHeight="1" x14ac:dyDescent="0.2">
      <c r="A93" s="29" t="s">
        <v>78</v>
      </c>
      <c r="B93" s="135" t="s">
        <v>111</v>
      </c>
      <c r="C93" s="135"/>
      <c r="D93" s="30"/>
      <c r="E93" s="99">
        <v>1</v>
      </c>
      <c r="F93" s="96">
        <f t="shared" si="8"/>
        <v>0</v>
      </c>
      <c r="G93" s="96">
        <f t="shared" si="9"/>
        <v>0</v>
      </c>
      <c r="H93" s="96">
        <f t="shared" si="1"/>
        <v>0</v>
      </c>
      <c r="I93" s="33"/>
      <c r="J93" s="28"/>
      <c r="K93" s="38"/>
      <c r="L93" s="39"/>
      <c r="M93" s="39"/>
      <c r="N93" s="39"/>
      <c r="O93" s="100" t="str">
        <f t="shared" si="10"/>
        <v>0</v>
      </c>
      <c r="P93" s="39"/>
      <c r="Q93" s="40"/>
      <c r="R93" s="100">
        <f t="shared" si="11"/>
        <v>0</v>
      </c>
      <c r="S93" s="101" t="str">
        <f t="shared" ca="1" si="12"/>
        <v xml:space="preserve"> </v>
      </c>
    </row>
    <row r="94" spans="1:19" ht="12.75" customHeight="1" x14ac:dyDescent="0.2">
      <c r="A94" s="29" t="s">
        <v>229</v>
      </c>
      <c r="B94" s="135" t="s">
        <v>111</v>
      </c>
      <c r="C94" s="135"/>
      <c r="D94" s="30"/>
      <c r="E94" s="99">
        <v>1</v>
      </c>
      <c r="F94" s="96">
        <f t="shared" si="8"/>
        <v>0</v>
      </c>
      <c r="G94" s="96">
        <f t="shared" si="9"/>
        <v>0</v>
      </c>
      <c r="H94" s="96">
        <f t="shared" si="1"/>
        <v>0</v>
      </c>
      <c r="I94" s="33"/>
      <c r="J94" s="28"/>
      <c r="K94" s="38"/>
      <c r="L94" s="39"/>
      <c r="M94" s="39"/>
      <c r="N94" s="39"/>
      <c r="O94" s="100" t="str">
        <f t="shared" si="10"/>
        <v>0</v>
      </c>
      <c r="P94" s="39"/>
      <c r="Q94" s="40"/>
      <c r="R94" s="100">
        <f t="shared" si="11"/>
        <v>0</v>
      </c>
      <c r="S94" s="101" t="str">
        <f t="shared" ca="1" si="12"/>
        <v xml:space="preserve"> </v>
      </c>
    </row>
    <row r="95" spans="1:19" ht="12.75" customHeight="1" x14ac:dyDescent="0.2">
      <c r="A95" s="29" t="s">
        <v>230</v>
      </c>
      <c r="B95" s="135" t="s">
        <v>111</v>
      </c>
      <c r="C95" s="135"/>
      <c r="D95" s="30"/>
      <c r="E95" s="99">
        <v>1</v>
      </c>
      <c r="F95" s="96">
        <f t="shared" si="8"/>
        <v>0</v>
      </c>
      <c r="G95" s="96">
        <f t="shared" si="9"/>
        <v>0</v>
      </c>
      <c r="H95" s="96">
        <f t="shared" si="1"/>
        <v>0</v>
      </c>
      <c r="I95" s="33"/>
      <c r="J95" s="28"/>
      <c r="K95" s="38"/>
      <c r="L95" s="39"/>
      <c r="M95" s="39"/>
      <c r="N95" s="39"/>
      <c r="O95" s="100" t="str">
        <f t="shared" si="10"/>
        <v>0</v>
      </c>
      <c r="P95" s="39"/>
      <c r="Q95" s="40"/>
      <c r="R95" s="100">
        <f t="shared" si="11"/>
        <v>0</v>
      </c>
      <c r="S95" s="101" t="str">
        <f t="shared" ca="1" si="12"/>
        <v xml:space="preserve"> </v>
      </c>
    </row>
    <row r="96" spans="1:19" ht="12.75" customHeight="1" x14ac:dyDescent="0.2">
      <c r="A96" s="29" t="s">
        <v>231</v>
      </c>
      <c r="B96" s="135" t="s">
        <v>111</v>
      </c>
      <c r="C96" s="135"/>
      <c r="D96" s="30"/>
      <c r="E96" s="99">
        <v>1</v>
      </c>
      <c r="F96" s="96">
        <f t="shared" si="8"/>
        <v>0</v>
      </c>
      <c r="G96" s="96">
        <f t="shared" si="9"/>
        <v>0</v>
      </c>
      <c r="H96" s="96">
        <f t="shared" si="1"/>
        <v>0</v>
      </c>
      <c r="I96" s="33"/>
      <c r="J96" s="28"/>
      <c r="K96" s="38"/>
      <c r="L96" s="39"/>
      <c r="M96" s="39"/>
      <c r="N96" s="39"/>
      <c r="O96" s="100" t="str">
        <f t="shared" si="10"/>
        <v>0</v>
      </c>
      <c r="P96" s="39"/>
      <c r="Q96" s="40"/>
      <c r="R96" s="100">
        <f t="shared" si="11"/>
        <v>0</v>
      </c>
      <c r="S96" s="101" t="str">
        <f t="shared" ca="1" si="12"/>
        <v xml:space="preserve"> </v>
      </c>
    </row>
    <row r="97" spans="1:19" ht="12.75" customHeight="1" x14ac:dyDescent="0.2">
      <c r="A97" s="29" t="s">
        <v>232</v>
      </c>
      <c r="B97" s="135" t="s">
        <v>111</v>
      </c>
      <c r="C97" s="135"/>
      <c r="D97" s="30"/>
      <c r="E97" s="99">
        <v>1</v>
      </c>
      <c r="F97" s="96">
        <f t="shared" si="8"/>
        <v>0</v>
      </c>
      <c r="G97" s="96">
        <f t="shared" si="9"/>
        <v>0</v>
      </c>
      <c r="H97" s="96">
        <f t="shared" si="1"/>
        <v>0</v>
      </c>
      <c r="I97" s="33"/>
      <c r="J97" s="28"/>
      <c r="K97" s="38"/>
      <c r="L97" s="39"/>
      <c r="M97" s="39"/>
      <c r="N97" s="39"/>
      <c r="O97" s="100" t="str">
        <f t="shared" si="10"/>
        <v>0</v>
      </c>
      <c r="P97" s="39"/>
      <c r="Q97" s="40"/>
      <c r="R97" s="100">
        <f t="shared" si="11"/>
        <v>0</v>
      </c>
      <c r="S97" s="101" t="str">
        <f t="shared" ca="1" si="12"/>
        <v xml:space="preserve"> </v>
      </c>
    </row>
    <row r="98" spans="1:19" ht="12.75" customHeight="1" x14ac:dyDescent="0.2">
      <c r="A98" s="29" t="s">
        <v>233</v>
      </c>
      <c r="B98" s="135" t="s">
        <v>111</v>
      </c>
      <c r="C98" s="135"/>
      <c r="D98" s="30"/>
      <c r="E98" s="99">
        <v>1</v>
      </c>
      <c r="F98" s="96">
        <f t="shared" si="8"/>
        <v>0</v>
      </c>
      <c r="G98" s="96">
        <f t="shared" si="9"/>
        <v>0</v>
      </c>
      <c r="H98" s="96">
        <f t="shared" si="1"/>
        <v>0</v>
      </c>
      <c r="I98" s="33"/>
      <c r="J98" s="28"/>
      <c r="K98" s="38"/>
      <c r="L98" s="39"/>
      <c r="M98" s="39"/>
      <c r="N98" s="39"/>
      <c r="O98" s="100" t="str">
        <f t="shared" si="10"/>
        <v>0</v>
      </c>
      <c r="P98" s="39"/>
      <c r="Q98" s="40"/>
      <c r="R98" s="100">
        <f t="shared" si="11"/>
        <v>0</v>
      </c>
      <c r="S98" s="101" t="str">
        <f t="shared" ca="1" si="12"/>
        <v xml:space="preserve"> </v>
      </c>
    </row>
    <row r="99" spans="1:19" ht="12.75" customHeight="1" x14ac:dyDescent="0.2">
      <c r="A99" s="29" t="s">
        <v>234</v>
      </c>
      <c r="B99" s="135" t="s">
        <v>111</v>
      </c>
      <c r="C99" s="135"/>
      <c r="D99" s="30"/>
      <c r="E99" s="99">
        <v>1</v>
      </c>
      <c r="F99" s="96">
        <f t="shared" si="8"/>
        <v>0</v>
      </c>
      <c r="G99" s="96">
        <f t="shared" si="9"/>
        <v>0</v>
      </c>
      <c r="H99" s="96">
        <f t="shared" si="1"/>
        <v>0</v>
      </c>
      <c r="I99" s="33"/>
      <c r="J99" s="28"/>
      <c r="K99" s="38"/>
      <c r="L99" s="39"/>
      <c r="M99" s="39"/>
      <c r="N99" s="39"/>
      <c r="O99" s="100" t="str">
        <f t="shared" si="10"/>
        <v>0</v>
      </c>
      <c r="P99" s="39"/>
      <c r="Q99" s="40"/>
      <c r="R99" s="100">
        <f t="shared" si="11"/>
        <v>0</v>
      </c>
      <c r="S99" s="101" t="str">
        <f t="shared" ca="1" si="12"/>
        <v xml:space="preserve"> </v>
      </c>
    </row>
    <row r="100" spans="1:19" ht="12.75" customHeight="1" x14ac:dyDescent="0.2">
      <c r="A100" s="29" t="s">
        <v>235</v>
      </c>
      <c r="B100" s="135" t="s">
        <v>111</v>
      </c>
      <c r="C100" s="135"/>
      <c r="D100" s="30"/>
      <c r="E100" s="99">
        <v>1</v>
      </c>
      <c r="F100" s="96">
        <f t="shared" si="8"/>
        <v>0</v>
      </c>
      <c r="G100" s="96">
        <f t="shared" si="9"/>
        <v>0</v>
      </c>
      <c r="H100" s="96">
        <f t="shared" si="1"/>
        <v>0</v>
      </c>
      <c r="I100" s="33"/>
      <c r="J100" s="28"/>
      <c r="K100" s="38"/>
      <c r="L100" s="39"/>
      <c r="M100" s="39"/>
      <c r="N100" s="39"/>
      <c r="O100" s="100" t="str">
        <f t="shared" si="10"/>
        <v>0</v>
      </c>
      <c r="P100" s="39"/>
      <c r="Q100" s="40"/>
      <c r="R100" s="100">
        <f t="shared" si="11"/>
        <v>0</v>
      </c>
      <c r="S100" s="101" t="str">
        <f t="shared" ca="1" si="12"/>
        <v xml:space="preserve"> </v>
      </c>
    </row>
    <row r="101" spans="1:19" ht="12.75" customHeight="1" x14ac:dyDescent="0.2">
      <c r="A101" s="29" t="s">
        <v>236</v>
      </c>
      <c r="B101" s="135" t="s">
        <v>111</v>
      </c>
      <c r="C101" s="135"/>
      <c r="D101" s="30"/>
      <c r="E101" s="99">
        <v>1</v>
      </c>
      <c r="F101" s="96">
        <f t="shared" si="8"/>
        <v>0</v>
      </c>
      <c r="G101" s="96">
        <f t="shared" si="9"/>
        <v>0</v>
      </c>
      <c r="H101" s="96">
        <f t="shared" si="1"/>
        <v>0</v>
      </c>
      <c r="I101" s="33"/>
      <c r="J101" s="28"/>
      <c r="K101" s="38"/>
      <c r="L101" s="39"/>
      <c r="M101" s="39"/>
      <c r="N101" s="39"/>
      <c r="O101" s="100" t="str">
        <f t="shared" si="10"/>
        <v>0</v>
      </c>
      <c r="P101" s="39"/>
      <c r="Q101" s="40"/>
      <c r="R101" s="100">
        <f t="shared" si="11"/>
        <v>0</v>
      </c>
      <c r="S101" s="101" t="str">
        <f t="shared" ca="1" si="12"/>
        <v xml:space="preserve"> </v>
      </c>
    </row>
    <row r="102" spans="1:19" ht="12.75" customHeight="1" x14ac:dyDescent="0.2">
      <c r="A102" s="29" t="s">
        <v>237</v>
      </c>
      <c r="B102" s="135" t="s">
        <v>111</v>
      </c>
      <c r="C102" s="135"/>
      <c r="D102" s="30"/>
      <c r="E102" s="99">
        <v>1</v>
      </c>
      <c r="F102" s="96">
        <f t="shared" si="8"/>
        <v>0</v>
      </c>
      <c r="G102" s="96">
        <f t="shared" si="9"/>
        <v>0</v>
      </c>
      <c r="H102" s="96">
        <f t="shared" si="1"/>
        <v>0</v>
      </c>
      <c r="I102" s="33"/>
      <c r="J102" s="28"/>
      <c r="K102" s="38"/>
      <c r="L102" s="39"/>
      <c r="M102" s="39"/>
      <c r="N102" s="39"/>
      <c r="O102" s="100" t="str">
        <f t="shared" si="10"/>
        <v>0</v>
      </c>
      <c r="P102" s="39"/>
      <c r="Q102" s="40"/>
      <c r="R102" s="100">
        <f t="shared" si="11"/>
        <v>0</v>
      </c>
      <c r="S102" s="101" t="str">
        <f t="shared" ca="1" si="12"/>
        <v xml:space="preserve"> </v>
      </c>
    </row>
    <row r="103" spans="1:19" ht="12.75" customHeight="1" x14ac:dyDescent="0.2">
      <c r="A103" s="29" t="s">
        <v>238</v>
      </c>
      <c r="B103" s="135" t="s">
        <v>111</v>
      </c>
      <c r="C103" s="135"/>
      <c r="D103" s="30"/>
      <c r="E103" s="99">
        <v>1</v>
      </c>
      <c r="F103" s="96">
        <f t="shared" si="8"/>
        <v>0</v>
      </c>
      <c r="G103" s="96">
        <f t="shared" si="9"/>
        <v>0</v>
      </c>
      <c r="H103" s="96">
        <f t="shared" si="1"/>
        <v>0</v>
      </c>
      <c r="I103" s="33"/>
      <c r="J103" s="28"/>
      <c r="K103" s="38"/>
      <c r="L103" s="39"/>
      <c r="M103" s="39"/>
      <c r="N103" s="39"/>
      <c r="O103" s="100" t="str">
        <f t="shared" si="10"/>
        <v>0</v>
      </c>
      <c r="P103" s="39"/>
      <c r="Q103" s="40"/>
      <c r="R103" s="100">
        <f t="shared" si="11"/>
        <v>0</v>
      </c>
      <c r="S103" s="101" t="str">
        <f t="shared" ca="1" si="12"/>
        <v xml:space="preserve"> </v>
      </c>
    </row>
    <row r="104" spans="1:19" ht="12.75" customHeight="1" x14ac:dyDescent="0.2">
      <c r="A104" s="29" t="s">
        <v>239</v>
      </c>
      <c r="B104" s="135" t="s">
        <v>111</v>
      </c>
      <c r="C104" s="135"/>
      <c r="D104" s="30"/>
      <c r="E104" s="99">
        <v>1</v>
      </c>
      <c r="F104" s="96">
        <f t="shared" si="8"/>
        <v>0</v>
      </c>
      <c r="G104" s="96">
        <f t="shared" si="9"/>
        <v>0</v>
      </c>
      <c r="H104" s="96">
        <f t="shared" si="1"/>
        <v>0</v>
      </c>
      <c r="I104" s="33"/>
      <c r="J104" s="28"/>
      <c r="K104" s="38"/>
      <c r="L104" s="39"/>
      <c r="M104" s="39"/>
      <c r="N104" s="39"/>
      <c r="O104" s="100" t="str">
        <f t="shared" si="10"/>
        <v>0</v>
      </c>
      <c r="P104" s="39"/>
      <c r="Q104" s="40"/>
      <c r="R104" s="100">
        <f t="shared" si="11"/>
        <v>0</v>
      </c>
      <c r="S104" s="101" t="str">
        <f t="shared" ca="1" si="12"/>
        <v xml:space="preserve"> </v>
      </c>
    </row>
    <row r="105" spans="1:19" ht="12.75" customHeight="1" x14ac:dyDescent="0.2">
      <c r="A105" s="29" t="s">
        <v>240</v>
      </c>
      <c r="B105" s="135" t="s">
        <v>111</v>
      </c>
      <c r="C105" s="135"/>
      <c r="D105" s="30"/>
      <c r="E105" s="99">
        <v>1</v>
      </c>
      <c r="F105" s="96">
        <f t="shared" si="8"/>
        <v>0</v>
      </c>
      <c r="G105" s="96">
        <f t="shared" si="9"/>
        <v>0</v>
      </c>
      <c r="H105" s="96">
        <f t="shared" si="1"/>
        <v>0</v>
      </c>
      <c r="I105" s="33"/>
      <c r="J105" s="28"/>
      <c r="K105" s="38"/>
      <c r="L105" s="39"/>
      <c r="M105" s="39"/>
      <c r="N105" s="39"/>
      <c r="O105" s="100" t="str">
        <f t="shared" si="10"/>
        <v>0</v>
      </c>
      <c r="P105" s="39"/>
      <c r="Q105" s="40"/>
      <c r="R105" s="100">
        <f t="shared" si="11"/>
        <v>0</v>
      </c>
      <c r="S105" s="101" t="str">
        <f t="shared" ca="1" si="12"/>
        <v xml:space="preserve"> </v>
      </c>
    </row>
    <row r="106" spans="1:19" ht="12.75" customHeight="1" x14ac:dyDescent="0.2">
      <c r="A106" s="29" t="s">
        <v>241</v>
      </c>
      <c r="B106" s="135" t="s">
        <v>111</v>
      </c>
      <c r="C106" s="135"/>
      <c r="D106" s="30"/>
      <c r="E106" s="99">
        <v>1</v>
      </c>
      <c r="F106" s="96">
        <f t="shared" si="8"/>
        <v>0</v>
      </c>
      <c r="G106" s="96">
        <f t="shared" si="9"/>
        <v>0</v>
      </c>
      <c r="H106" s="96">
        <f t="shared" si="1"/>
        <v>0</v>
      </c>
      <c r="I106" s="33"/>
      <c r="J106" s="28"/>
      <c r="K106" s="38"/>
      <c r="L106" s="39"/>
      <c r="M106" s="39"/>
      <c r="N106" s="39"/>
      <c r="O106" s="100" t="str">
        <f t="shared" si="10"/>
        <v>0</v>
      </c>
      <c r="P106" s="39"/>
      <c r="Q106" s="40"/>
      <c r="R106" s="100">
        <f t="shared" si="11"/>
        <v>0</v>
      </c>
      <c r="S106" s="101" t="str">
        <f t="shared" ca="1" si="12"/>
        <v xml:space="preserve"> </v>
      </c>
    </row>
    <row r="107" spans="1:19" ht="12.75" customHeight="1" x14ac:dyDescent="0.2">
      <c r="A107" s="29" t="s">
        <v>242</v>
      </c>
      <c r="B107" s="135" t="s">
        <v>111</v>
      </c>
      <c r="C107" s="135"/>
      <c r="D107" s="30"/>
      <c r="E107" s="99">
        <v>1</v>
      </c>
      <c r="F107" s="96">
        <f t="shared" si="8"/>
        <v>0</v>
      </c>
      <c r="G107" s="96">
        <f t="shared" si="9"/>
        <v>0</v>
      </c>
      <c r="H107" s="96">
        <f t="shared" si="1"/>
        <v>0</v>
      </c>
      <c r="I107" s="33"/>
      <c r="J107" s="28"/>
      <c r="K107" s="38"/>
      <c r="L107" s="39"/>
      <c r="M107" s="39"/>
      <c r="N107" s="39"/>
      <c r="O107" s="100" t="str">
        <f t="shared" si="10"/>
        <v>0</v>
      </c>
      <c r="P107" s="39"/>
      <c r="Q107" s="40"/>
      <c r="R107" s="100">
        <f t="shared" si="11"/>
        <v>0</v>
      </c>
      <c r="S107" s="101" t="str">
        <f t="shared" ca="1" si="12"/>
        <v xml:space="preserve"> </v>
      </c>
    </row>
    <row r="108" spans="1:19" ht="12.75" customHeight="1" x14ac:dyDescent="0.2">
      <c r="A108" s="29" t="s">
        <v>243</v>
      </c>
      <c r="B108" s="135" t="s">
        <v>111</v>
      </c>
      <c r="C108" s="135"/>
      <c r="D108" s="30"/>
      <c r="E108" s="99">
        <v>1</v>
      </c>
      <c r="F108" s="96">
        <f t="shared" si="8"/>
        <v>0</v>
      </c>
      <c r="G108" s="96">
        <f t="shared" si="9"/>
        <v>0</v>
      </c>
      <c r="H108" s="96">
        <f t="shared" si="1"/>
        <v>0</v>
      </c>
      <c r="I108" s="33"/>
      <c r="J108" s="28"/>
      <c r="K108" s="38"/>
      <c r="L108" s="39"/>
      <c r="M108" s="39"/>
      <c r="N108" s="39"/>
      <c r="O108" s="100" t="str">
        <f t="shared" si="10"/>
        <v>0</v>
      </c>
      <c r="P108" s="39"/>
      <c r="Q108" s="40"/>
      <c r="R108" s="100">
        <f t="shared" si="11"/>
        <v>0</v>
      </c>
      <c r="S108" s="101" t="str">
        <f t="shared" ca="1" si="12"/>
        <v xml:space="preserve"> </v>
      </c>
    </row>
    <row r="109" spans="1:19" ht="12.75" customHeight="1" x14ac:dyDescent="0.2">
      <c r="A109" s="29" t="s">
        <v>244</v>
      </c>
      <c r="B109" s="135" t="s">
        <v>111</v>
      </c>
      <c r="C109" s="135"/>
      <c r="D109" s="30"/>
      <c r="E109" s="99">
        <v>1</v>
      </c>
      <c r="F109" s="96">
        <f t="shared" si="8"/>
        <v>0</v>
      </c>
      <c r="G109" s="96">
        <f t="shared" si="9"/>
        <v>0</v>
      </c>
      <c r="H109" s="96">
        <f t="shared" si="1"/>
        <v>0</v>
      </c>
      <c r="I109" s="33"/>
      <c r="J109" s="28"/>
      <c r="K109" s="38"/>
      <c r="L109" s="39"/>
      <c r="M109" s="39"/>
      <c r="N109" s="39"/>
      <c r="O109" s="100" t="str">
        <f t="shared" si="10"/>
        <v>0</v>
      </c>
      <c r="P109" s="39"/>
      <c r="Q109" s="40"/>
      <c r="R109" s="100">
        <f t="shared" si="11"/>
        <v>0</v>
      </c>
      <c r="S109" s="101" t="str">
        <f t="shared" ca="1" si="12"/>
        <v xml:space="preserve"> </v>
      </c>
    </row>
    <row r="110" spans="1:19" ht="12.75" customHeight="1" x14ac:dyDescent="0.2">
      <c r="A110" s="29" t="s">
        <v>245</v>
      </c>
      <c r="B110" s="135" t="s">
        <v>111</v>
      </c>
      <c r="C110" s="135"/>
      <c r="D110" s="30"/>
      <c r="E110" s="99">
        <v>1</v>
      </c>
      <c r="F110" s="96">
        <f t="shared" si="8"/>
        <v>0</v>
      </c>
      <c r="G110" s="96">
        <f t="shared" si="9"/>
        <v>0</v>
      </c>
      <c r="H110" s="96">
        <f t="shared" si="1"/>
        <v>0</v>
      </c>
      <c r="I110" s="33"/>
      <c r="J110" s="28"/>
      <c r="K110" s="38"/>
      <c r="L110" s="39"/>
      <c r="M110" s="39"/>
      <c r="N110" s="39"/>
      <c r="O110" s="100" t="str">
        <f t="shared" si="10"/>
        <v>0</v>
      </c>
      <c r="P110" s="39"/>
      <c r="Q110" s="40"/>
      <c r="R110" s="100">
        <f t="shared" si="11"/>
        <v>0</v>
      </c>
      <c r="S110" s="101" t="str">
        <f t="shared" ca="1" si="12"/>
        <v xml:space="preserve"> </v>
      </c>
    </row>
    <row r="111" spans="1:19" ht="12.75" customHeight="1" x14ac:dyDescent="0.2">
      <c r="A111" s="29" t="s">
        <v>246</v>
      </c>
      <c r="B111" s="135" t="s">
        <v>111</v>
      </c>
      <c r="C111" s="135"/>
      <c r="D111" s="30"/>
      <c r="E111" s="99">
        <v>1</v>
      </c>
      <c r="F111" s="96">
        <f t="shared" si="8"/>
        <v>0</v>
      </c>
      <c r="G111" s="96">
        <f t="shared" si="9"/>
        <v>0</v>
      </c>
      <c r="H111" s="96">
        <f t="shared" si="1"/>
        <v>0</v>
      </c>
      <c r="I111" s="33"/>
      <c r="J111" s="28"/>
      <c r="K111" s="38"/>
      <c r="L111" s="39"/>
      <c r="M111" s="39"/>
      <c r="N111" s="39"/>
      <c r="O111" s="100" t="str">
        <f t="shared" si="10"/>
        <v>0</v>
      </c>
      <c r="P111" s="39"/>
      <c r="Q111" s="40"/>
      <c r="R111" s="100">
        <f t="shared" si="11"/>
        <v>0</v>
      </c>
      <c r="S111" s="101" t="str">
        <f t="shared" ca="1" si="12"/>
        <v xml:space="preserve"> </v>
      </c>
    </row>
    <row r="112" spans="1:19" ht="12.75" customHeight="1" x14ac:dyDescent="0.2">
      <c r="A112" s="29" t="s">
        <v>247</v>
      </c>
      <c r="B112" s="135" t="s">
        <v>111</v>
      </c>
      <c r="C112" s="135"/>
      <c r="D112" s="30"/>
      <c r="E112" s="99">
        <v>1</v>
      </c>
      <c r="F112" s="96">
        <f t="shared" si="8"/>
        <v>0</v>
      </c>
      <c r="G112" s="96">
        <f t="shared" si="9"/>
        <v>0</v>
      </c>
      <c r="H112" s="96">
        <f t="shared" si="1"/>
        <v>0</v>
      </c>
      <c r="I112" s="33"/>
      <c r="J112" s="28"/>
      <c r="K112" s="38"/>
      <c r="L112" s="39"/>
      <c r="M112" s="39"/>
      <c r="N112" s="39"/>
      <c r="O112" s="100" t="str">
        <f t="shared" si="10"/>
        <v>0</v>
      </c>
      <c r="P112" s="39"/>
      <c r="Q112" s="40"/>
      <c r="R112" s="100">
        <f t="shared" si="11"/>
        <v>0</v>
      </c>
      <c r="S112" s="101" t="str">
        <f t="shared" ca="1" si="12"/>
        <v xml:space="preserve"> </v>
      </c>
    </row>
    <row r="113" spans="1:11" ht="57" customHeight="1" x14ac:dyDescent="0.2">
      <c r="A113" s="34" t="s">
        <v>71</v>
      </c>
      <c r="B113" s="174" t="s">
        <v>79</v>
      </c>
      <c r="C113" s="175"/>
      <c r="D113" s="175"/>
      <c r="E113" s="175"/>
      <c r="F113" s="176"/>
      <c r="G113" s="97">
        <f>SUM(G114:G163)</f>
        <v>0</v>
      </c>
      <c r="H113" s="97">
        <f>SUM(H114:H163)</f>
        <v>0</v>
      </c>
      <c r="I113" s="41"/>
      <c r="J113" s="28"/>
      <c r="K113" s="37" t="s">
        <v>176</v>
      </c>
    </row>
    <row r="114" spans="1:11" x14ac:dyDescent="0.2">
      <c r="A114" s="150" t="s">
        <v>177</v>
      </c>
      <c r="B114" s="159" t="s">
        <v>107</v>
      </c>
      <c r="C114" s="33" t="s">
        <v>108</v>
      </c>
      <c r="D114" s="162" t="s">
        <v>5</v>
      </c>
      <c r="E114" s="165"/>
      <c r="F114" s="153" t="str">
        <f>IFERROR(ROUND(AVERAGE(K114:K118),2),"0")</f>
        <v>0</v>
      </c>
      <c r="G114" s="153">
        <f>ROUND(E114*F114,2)</f>
        <v>0</v>
      </c>
      <c r="H114" s="153">
        <f>ROUND(G114*$D$7,2)</f>
        <v>0</v>
      </c>
      <c r="I114" s="156"/>
      <c r="J114" s="42"/>
      <c r="K114" s="39"/>
    </row>
    <row r="115" spans="1:11" x14ac:dyDescent="0.2">
      <c r="A115" s="151"/>
      <c r="B115" s="160"/>
      <c r="C115" s="33" t="s">
        <v>108</v>
      </c>
      <c r="D115" s="163"/>
      <c r="E115" s="166"/>
      <c r="F115" s="154"/>
      <c r="G115" s="154"/>
      <c r="H115" s="154"/>
      <c r="I115" s="157"/>
      <c r="J115" s="42"/>
      <c r="K115" s="39"/>
    </row>
    <row r="116" spans="1:11" x14ac:dyDescent="0.2">
      <c r="A116" s="151"/>
      <c r="B116" s="160"/>
      <c r="C116" s="33" t="s">
        <v>108</v>
      </c>
      <c r="D116" s="163"/>
      <c r="E116" s="166"/>
      <c r="F116" s="154"/>
      <c r="G116" s="154"/>
      <c r="H116" s="154"/>
      <c r="I116" s="157"/>
      <c r="J116" s="42"/>
      <c r="K116" s="39"/>
    </row>
    <row r="117" spans="1:11" x14ac:dyDescent="0.2">
      <c r="A117" s="151"/>
      <c r="B117" s="160"/>
      <c r="C117" s="33" t="s">
        <v>108</v>
      </c>
      <c r="D117" s="163"/>
      <c r="E117" s="166"/>
      <c r="F117" s="154"/>
      <c r="G117" s="154"/>
      <c r="H117" s="154"/>
      <c r="I117" s="157"/>
      <c r="J117" s="42"/>
      <c r="K117" s="39"/>
    </row>
    <row r="118" spans="1:11" x14ac:dyDescent="0.2">
      <c r="A118" s="152"/>
      <c r="B118" s="161"/>
      <c r="C118" s="33" t="s">
        <v>108</v>
      </c>
      <c r="D118" s="164"/>
      <c r="E118" s="167"/>
      <c r="F118" s="155"/>
      <c r="G118" s="155"/>
      <c r="H118" s="155"/>
      <c r="I118" s="158"/>
      <c r="J118" s="42"/>
      <c r="K118" s="39"/>
    </row>
    <row r="119" spans="1:11" x14ac:dyDescent="0.2">
      <c r="A119" s="150" t="s">
        <v>178</v>
      </c>
      <c r="B119" s="159" t="s">
        <v>107</v>
      </c>
      <c r="C119" s="33" t="s">
        <v>108</v>
      </c>
      <c r="D119" s="162" t="s">
        <v>5</v>
      </c>
      <c r="E119" s="165"/>
      <c r="F119" s="153" t="str">
        <f t="shared" ref="F119" si="13">IFERROR(ROUND(AVERAGE(K119:K123),2),"0")</f>
        <v>0</v>
      </c>
      <c r="G119" s="153">
        <f>ROUND(E119*F119,2)</f>
        <v>0</v>
      </c>
      <c r="H119" s="153">
        <f>ROUND(G119*$D$7,2)</f>
        <v>0</v>
      </c>
      <c r="I119" s="156"/>
      <c r="J119" s="42"/>
      <c r="K119" s="39"/>
    </row>
    <row r="120" spans="1:11" x14ac:dyDescent="0.2">
      <c r="A120" s="151"/>
      <c r="B120" s="160"/>
      <c r="C120" s="33" t="s">
        <v>108</v>
      </c>
      <c r="D120" s="163"/>
      <c r="E120" s="166"/>
      <c r="F120" s="154"/>
      <c r="G120" s="154"/>
      <c r="H120" s="154"/>
      <c r="I120" s="157"/>
      <c r="J120" s="42"/>
      <c r="K120" s="39"/>
    </row>
    <row r="121" spans="1:11" x14ac:dyDescent="0.2">
      <c r="A121" s="151"/>
      <c r="B121" s="160"/>
      <c r="C121" s="33" t="s">
        <v>108</v>
      </c>
      <c r="D121" s="163"/>
      <c r="E121" s="166"/>
      <c r="F121" s="154"/>
      <c r="G121" s="154"/>
      <c r="H121" s="154"/>
      <c r="I121" s="157"/>
      <c r="J121" s="42"/>
      <c r="K121" s="39"/>
    </row>
    <row r="122" spans="1:11" x14ac:dyDescent="0.2">
      <c r="A122" s="151"/>
      <c r="B122" s="160"/>
      <c r="C122" s="33" t="s">
        <v>108</v>
      </c>
      <c r="D122" s="163"/>
      <c r="E122" s="166"/>
      <c r="F122" s="154"/>
      <c r="G122" s="154"/>
      <c r="H122" s="154"/>
      <c r="I122" s="157"/>
      <c r="J122" s="42"/>
      <c r="K122" s="39"/>
    </row>
    <row r="123" spans="1:11" x14ac:dyDescent="0.2">
      <c r="A123" s="152"/>
      <c r="B123" s="161"/>
      <c r="C123" s="33" t="s">
        <v>108</v>
      </c>
      <c r="D123" s="164"/>
      <c r="E123" s="167"/>
      <c r="F123" s="155"/>
      <c r="G123" s="155"/>
      <c r="H123" s="155"/>
      <c r="I123" s="158"/>
      <c r="J123" s="42"/>
      <c r="K123" s="39"/>
    </row>
    <row r="124" spans="1:11" x14ac:dyDescent="0.2">
      <c r="A124" s="150" t="s">
        <v>179</v>
      </c>
      <c r="B124" s="159" t="s">
        <v>107</v>
      </c>
      <c r="C124" s="33" t="s">
        <v>108</v>
      </c>
      <c r="D124" s="162" t="s">
        <v>5</v>
      </c>
      <c r="E124" s="165"/>
      <c r="F124" s="153" t="str">
        <f t="shared" ref="F124" si="14">IFERROR(ROUND(AVERAGE(K124:K128),2),"0")</f>
        <v>0</v>
      </c>
      <c r="G124" s="153">
        <f>ROUND(E124*F124,2)</f>
        <v>0</v>
      </c>
      <c r="H124" s="153">
        <f>ROUND(G124*$D$7,2)</f>
        <v>0</v>
      </c>
      <c r="I124" s="156"/>
      <c r="J124" s="42"/>
      <c r="K124" s="39"/>
    </row>
    <row r="125" spans="1:11" x14ac:dyDescent="0.2">
      <c r="A125" s="151"/>
      <c r="B125" s="160"/>
      <c r="C125" s="33" t="s">
        <v>108</v>
      </c>
      <c r="D125" s="163"/>
      <c r="E125" s="166"/>
      <c r="F125" s="154"/>
      <c r="G125" s="154"/>
      <c r="H125" s="154"/>
      <c r="I125" s="157"/>
      <c r="J125" s="42"/>
      <c r="K125" s="39"/>
    </row>
    <row r="126" spans="1:11" x14ac:dyDescent="0.2">
      <c r="A126" s="151"/>
      <c r="B126" s="160"/>
      <c r="C126" s="33" t="s">
        <v>108</v>
      </c>
      <c r="D126" s="163"/>
      <c r="E126" s="166"/>
      <c r="F126" s="154"/>
      <c r="G126" s="154"/>
      <c r="H126" s="154"/>
      <c r="I126" s="157"/>
      <c r="J126" s="42"/>
      <c r="K126" s="39"/>
    </row>
    <row r="127" spans="1:11" x14ac:dyDescent="0.2">
      <c r="A127" s="151"/>
      <c r="B127" s="160"/>
      <c r="C127" s="33" t="s">
        <v>108</v>
      </c>
      <c r="D127" s="163"/>
      <c r="E127" s="166"/>
      <c r="F127" s="154"/>
      <c r="G127" s="154"/>
      <c r="H127" s="154"/>
      <c r="I127" s="157"/>
      <c r="J127" s="42"/>
      <c r="K127" s="39"/>
    </row>
    <row r="128" spans="1:11" x14ac:dyDescent="0.2">
      <c r="A128" s="152"/>
      <c r="B128" s="161"/>
      <c r="C128" s="33" t="s">
        <v>108</v>
      </c>
      <c r="D128" s="164"/>
      <c r="E128" s="167"/>
      <c r="F128" s="155"/>
      <c r="G128" s="155"/>
      <c r="H128" s="155"/>
      <c r="I128" s="158"/>
      <c r="J128" s="42"/>
      <c r="K128" s="39"/>
    </row>
    <row r="129" spans="1:11" x14ac:dyDescent="0.2">
      <c r="A129" s="150" t="s">
        <v>180</v>
      </c>
      <c r="B129" s="159" t="s">
        <v>107</v>
      </c>
      <c r="C129" s="33" t="s">
        <v>108</v>
      </c>
      <c r="D129" s="162" t="s">
        <v>5</v>
      </c>
      <c r="E129" s="165"/>
      <c r="F129" s="153" t="str">
        <f t="shared" ref="F129" si="15">IFERROR(ROUND(AVERAGE(K129:K133),2),"0")</f>
        <v>0</v>
      </c>
      <c r="G129" s="153">
        <f>ROUND(E129*F129,2)</f>
        <v>0</v>
      </c>
      <c r="H129" s="153">
        <f>ROUND(G129*$D$7,2)</f>
        <v>0</v>
      </c>
      <c r="I129" s="156"/>
      <c r="J129" s="42"/>
      <c r="K129" s="39"/>
    </row>
    <row r="130" spans="1:11" x14ac:dyDescent="0.2">
      <c r="A130" s="151"/>
      <c r="B130" s="160"/>
      <c r="C130" s="33" t="s">
        <v>108</v>
      </c>
      <c r="D130" s="163"/>
      <c r="E130" s="166"/>
      <c r="F130" s="154"/>
      <c r="G130" s="154"/>
      <c r="H130" s="154"/>
      <c r="I130" s="157"/>
      <c r="J130" s="42"/>
      <c r="K130" s="39"/>
    </row>
    <row r="131" spans="1:11" x14ac:dyDescent="0.2">
      <c r="A131" s="151"/>
      <c r="B131" s="160"/>
      <c r="C131" s="33" t="s">
        <v>108</v>
      </c>
      <c r="D131" s="163"/>
      <c r="E131" s="166"/>
      <c r="F131" s="154"/>
      <c r="G131" s="154"/>
      <c r="H131" s="154"/>
      <c r="I131" s="157"/>
      <c r="J131" s="42"/>
      <c r="K131" s="39"/>
    </row>
    <row r="132" spans="1:11" x14ac:dyDescent="0.2">
      <c r="A132" s="151"/>
      <c r="B132" s="160"/>
      <c r="C132" s="33" t="s">
        <v>108</v>
      </c>
      <c r="D132" s="163"/>
      <c r="E132" s="166"/>
      <c r="F132" s="154"/>
      <c r="G132" s="154"/>
      <c r="H132" s="154"/>
      <c r="I132" s="157"/>
      <c r="J132" s="42"/>
      <c r="K132" s="39"/>
    </row>
    <row r="133" spans="1:11" x14ac:dyDescent="0.2">
      <c r="A133" s="152"/>
      <c r="B133" s="161"/>
      <c r="C133" s="33" t="s">
        <v>108</v>
      </c>
      <c r="D133" s="164"/>
      <c r="E133" s="167"/>
      <c r="F133" s="155"/>
      <c r="G133" s="155"/>
      <c r="H133" s="155"/>
      <c r="I133" s="158"/>
      <c r="J133" s="42"/>
      <c r="K133" s="39"/>
    </row>
    <row r="134" spans="1:11" x14ac:dyDescent="0.2">
      <c r="A134" s="150" t="s">
        <v>181</v>
      </c>
      <c r="B134" s="159" t="s">
        <v>107</v>
      </c>
      <c r="C134" s="33" t="s">
        <v>108</v>
      </c>
      <c r="D134" s="162" t="s">
        <v>5</v>
      </c>
      <c r="E134" s="165"/>
      <c r="F134" s="153" t="str">
        <f t="shared" ref="F134" si="16">IFERROR(ROUND(AVERAGE(K134:K138),2),"0")</f>
        <v>0</v>
      </c>
      <c r="G134" s="153">
        <f>ROUND(E134*F134,2)</f>
        <v>0</v>
      </c>
      <c r="H134" s="153">
        <f>ROUND(G134*$D$7,2)</f>
        <v>0</v>
      </c>
      <c r="I134" s="156"/>
      <c r="J134" s="42"/>
      <c r="K134" s="39"/>
    </row>
    <row r="135" spans="1:11" x14ac:dyDescent="0.2">
      <c r="A135" s="151"/>
      <c r="B135" s="160"/>
      <c r="C135" s="33" t="s">
        <v>108</v>
      </c>
      <c r="D135" s="163"/>
      <c r="E135" s="166"/>
      <c r="F135" s="154"/>
      <c r="G135" s="154"/>
      <c r="H135" s="154"/>
      <c r="I135" s="157"/>
      <c r="J135" s="42"/>
      <c r="K135" s="39"/>
    </row>
    <row r="136" spans="1:11" x14ac:dyDescent="0.2">
      <c r="A136" s="151"/>
      <c r="B136" s="160"/>
      <c r="C136" s="33" t="s">
        <v>108</v>
      </c>
      <c r="D136" s="163"/>
      <c r="E136" s="166"/>
      <c r="F136" s="154"/>
      <c r="G136" s="154"/>
      <c r="H136" s="154"/>
      <c r="I136" s="157"/>
      <c r="J136" s="42"/>
      <c r="K136" s="39"/>
    </row>
    <row r="137" spans="1:11" x14ac:dyDescent="0.2">
      <c r="A137" s="151"/>
      <c r="B137" s="160"/>
      <c r="C137" s="33" t="s">
        <v>108</v>
      </c>
      <c r="D137" s="163"/>
      <c r="E137" s="166"/>
      <c r="F137" s="154"/>
      <c r="G137" s="154"/>
      <c r="H137" s="154"/>
      <c r="I137" s="157"/>
      <c r="J137" s="42"/>
      <c r="K137" s="39"/>
    </row>
    <row r="138" spans="1:11" x14ac:dyDescent="0.2">
      <c r="A138" s="152"/>
      <c r="B138" s="161"/>
      <c r="C138" s="33" t="s">
        <v>108</v>
      </c>
      <c r="D138" s="164"/>
      <c r="E138" s="167"/>
      <c r="F138" s="155"/>
      <c r="G138" s="155"/>
      <c r="H138" s="155"/>
      <c r="I138" s="158"/>
      <c r="J138" s="42"/>
      <c r="K138" s="39"/>
    </row>
    <row r="139" spans="1:11" x14ac:dyDescent="0.2">
      <c r="A139" s="150" t="s">
        <v>182</v>
      </c>
      <c r="B139" s="159" t="s">
        <v>107</v>
      </c>
      <c r="C139" s="33" t="s">
        <v>108</v>
      </c>
      <c r="D139" s="162" t="s">
        <v>5</v>
      </c>
      <c r="E139" s="165"/>
      <c r="F139" s="153" t="str">
        <f t="shared" ref="F139" si="17">IFERROR(ROUND(AVERAGE(K139:K143),2),"0")</f>
        <v>0</v>
      </c>
      <c r="G139" s="153">
        <f>ROUND(E139*F139,2)</f>
        <v>0</v>
      </c>
      <c r="H139" s="153">
        <f>ROUND(G139*$D$7,2)</f>
        <v>0</v>
      </c>
      <c r="I139" s="156"/>
      <c r="J139" s="42"/>
      <c r="K139" s="39"/>
    </row>
    <row r="140" spans="1:11" x14ac:dyDescent="0.2">
      <c r="A140" s="151"/>
      <c r="B140" s="160"/>
      <c r="C140" s="33" t="s">
        <v>108</v>
      </c>
      <c r="D140" s="163"/>
      <c r="E140" s="166"/>
      <c r="F140" s="154"/>
      <c r="G140" s="154"/>
      <c r="H140" s="154"/>
      <c r="I140" s="157"/>
      <c r="J140" s="42"/>
      <c r="K140" s="39"/>
    </row>
    <row r="141" spans="1:11" x14ac:dyDescent="0.2">
      <c r="A141" s="151"/>
      <c r="B141" s="160"/>
      <c r="C141" s="33" t="s">
        <v>108</v>
      </c>
      <c r="D141" s="163"/>
      <c r="E141" s="166"/>
      <c r="F141" s="154"/>
      <c r="G141" s="154"/>
      <c r="H141" s="154"/>
      <c r="I141" s="157"/>
      <c r="J141" s="42"/>
      <c r="K141" s="39"/>
    </row>
    <row r="142" spans="1:11" x14ac:dyDescent="0.2">
      <c r="A142" s="151"/>
      <c r="B142" s="160"/>
      <c r="C142" s="33" t="s">
        <v>108</v>
      </c>
      <c r="D142" s="163"/>
      <c r="E142" s="166"/>
      <c r="F142" s="154"/>
      <c r="G142" s="154"/>
      <c r="H142" s="154"/>
      <c r="I142" s="157"/>
      <c r="J142" s="42"/>
      <c r="K142" s="39"/>
    </row>
    <row r="143" spans="1:11" x14ac:dyDescent="0.2">
      <c r="A143" s="152"/>
      <c r="B143" s="161"/>
      <c r="C143" s="33" t="s">
        <v>108</v>
      </c>
      <c r="D143" s="164"/>
      <c r="E143" s="167"/>
      <c r="F143" s="155"/>
      <c r="G143" s="155"/>
      <c r="H143" s="155"/>
      <c r="I143" s="158"/>
      <c r="J143" s="42"/>
      <c r="K143" s="39"/>
    </row>
    <row r="144" spans="1:11" x14ac:dyDescent="0.2">
      <c r="A144" s="150" t="s">
        <v>183</v>
      </c>
      <c r="B144" s="159" t="s">
        <v>107</v>
      </c>
      <c r="C144" s="33" t="s">
        <v>108</v>
      </c>
      <c r="D144" s="162" t="s">
        <v>5</v>
      </c>
      <c r="E144" s="165"/>
      <c r="F144" s="153" t="str">
        <f t="shared" ref="F144" si="18">IFERROR(ROUND(AVERAGE(K144:K148),2),"0")</f>
        <v>0</v>
      </c>
      <c r="G144" s="153">
        <f>ROUND(E144*F144,2)</f>
        <v>0</v>
      </c>
      <c r="H144" s="153">
        <f>ROUND(G144*$D$7,2)</f>
        <v>0</v>
      </c>
      <c r="I144" s="156"/>
      <c r="J144" s="42"/>
      <c r="K144" s="39"/>
    </row>
    <row r="145" spans="1:11" x14ac:dyDescent="0.2">
      <c r="A145" s="151"/>
      <c r="B145" s="160"/>
      <c r="C145" s="33" t="s">
        <v>108</v>
      </c>
      <c r="D145" s="163"/>
      <c r="E145" s="166"/>
      <c r="F145" s="154"/>
      <c r="G145" s="154"/>
      <c r="H145" s="154"/>
      <c r="I145" s="157"/>
      <c r="J145" s="42"/>
      <c r="K145" s="39"/>
    </row>
    <row r="146" spans="1:11" x14ac:dyDescent="0.2">
      <c r="A146" s="151"/>
      <c r="B146" s="160"/>
      <c r="C146" s="33" t="s">
        <v>108</v>
      </c>
      <c r="D146" s="163"/>
      <c r="E146" s="166"/>
      <c r="F146" s="154"/>
      <c r="G146" s="154"/>
      <c r="H146" s="154"/>
      <c r="I146" s="157"/>
      <c r="J146" s="42"/>
      <c r="K146" s="39"/>
    </row>
    <row r="147" spans="1:11" x14ac:dyDescent="0.2">
      <c r="A147" s="151"/>
      <c r="B147" s="160"/>
      <c r="C147" s="33" t="s">
        <v>108</v>
      </c>
      <c r="D147" s="163"/>
      <c r="E147" s="166"/>
      <c r="F147" s="154"/>
      <c r="G147" s="154"/>
      <c r="H147" s="154"/>
      <c r="I147" s="157"/>
      <c r="J147" s="42"/>
      <c r="K147" s="39"/>
    </row>
    <row r="148" spans="1:11" x14ac:dyDescent="0.2">
      <c r="A148" s="152"/>
      <c r="B148" s="161"/>
      <c r="C148" s="33" t="s">
        <v>108</v>
      </c>
      <c r="D148" s="164"/>
      <c r="E148" s="167"/>
      <c r="F148" s="155"/>
      <c r="G148" s="155"/>
      <c r="H148" s="155"/>
      <c r="I148" s="158"/>
      <c r="J148" s="42"/>
      <c r="K148" s="39"/>
    </row>
    <row r="149" spans="1:11" x14ac:dyDescent="0.2">
      <c r="A149" s="150" t="s">
        <v>184</v>
      </c>
      <c r="B149" s="159" t="s">
        <v>107</v>
      </c>
      <c r="C149" s="33" t="s">
        <v>108</v>
      </c>
      <c r="D149" s="162" t="s">
        <v>5</v>
      </c>
      <c r="E149" s="165"/>
      <c r="F149" s="153" t="str">
        <f t="shared" ref="F149" si="19">IFERROR(ROUND(AVERAGE(K149:K153),2),"0")</f>
        <v>0</v>
      </c>
      <c r="G149" s="153">
        <f>ROUND(E149*F149,2)</f>
        <v>0</v>
      </c>
      <c r="H149" s="153">
        <f>ROUND(G149*$D$7,2)</f>
        <v>0</v>
      </c>
      <c r="I149" s="156"/>
      <c r="J149" s="42"/>
      <c r="K149" s="39"/>
    </row>
    <row r="150" spans="1:11" x14ac:dyDescent="0.2">
      <c r="A150" s="151"/>
      <c r="B150" s="160"/>
      <c r="C150" s="33" t="s">
        <v>108</v>
      </c>
      <c r="D150" s="163"/>
      <c r="E150" s="166"/>
      <c r="F150" s="154"/>
      <c r="G150" s="154"/>
      <c r="H150" s="154"/>
      <c r="I150" s="157"/>
      <c r="J150" s="42"/>
      <c r="K150" s="39"/>
    </row>
    <row r="151" spans="1:11" x14ac:dyDescent="0.2">
      <c r="A151" s="151"/>
      <c r="B151" s="160"/>
      <c r="C151" s="33" t="s">
        <v>108</v>
      </c>
      <c r="D151" s="163"/>
      <c r="E151" s="166"/>
      <c r="F151" s="154"/>
      <c r="G151" s="154"/>
      <c r="H151" s="154"/>
      <c r="I151" s="157"/>
      <c r="J151" s="42"/>
      <c r="K151" s="39"/>
    </row>
    <row r="152" spans="1:11" x14ac:dyDescent="0.2">
      <c r="A152" s="151"/>
      <c r="B152" s="160"/>
      <c r="C152" s="33" t="s">
        <v>108</v>
      </c>
      <c r="D152" s="163"/>
      <c r="E152" s="166"/>
      <c r="F152" s="154"/>
      <c r="G152" s="154"/>
      <c r="H152" s="154"/>
      <c r="I152" s="157"/>
      <c r="J152" s="42"/>
      <c r="K152" s="39"/>
    </row>
    <row r="153" spans="1:11" x14ac:dyDescent="0.2">
      <c r="A153" s="152"/>
      <c r="B153" s="161"/>
      <c r="C153" s="33" t="s">
        <v>108</v>
      </c>
      <c r="D153" s="164"/>
      <c r="E153" s="167"/>
      <c r="F153" s="155"/>
      <c r="G153" s="155"/>
      <c r="H153" s="155"/>
      <c r="I153" s="158"/>
      <c r="J153" s="42"/>
      <c r="K153" s="39"/>
    </row>
    <row r="154" spans="1:11" x14ac:dyDescent="0.2">
      <c r="A154" s="150" t="s">
        <v>185</v>
      </c>
      <c r="B154" s="159" t="s">
        <v>107</v>
      </c>
      <c r="C154" s="33" t="s">
        <v>108</v>
      </c>
      <c r="D154" s="162" t="s">
        <v>5</v>
      </c>
      <c r="E154" s="165"/>
      <c r="F154" s="153" t="str">
        <f t="shared" ref="F154" si="20">IFERROR(ROUND(AVERAGE(K154:K158),2),"0")</f>
        <v>0</v>
      </c>
      <c r="G154" s="153">
        <f>ROUND(E154*F154,2)</f>
        <v>0</v>
      </c>
      <c r="H154" s="153">
        <f>ROUND(G154*$D$7,2)</f>
        <v>0</v>
      </c>
      <c r="I154" s="156"/>
      <c r="J154" s="42"/>
      <c r="K154" s="39"/>
    </row>
    <row r="155" spans="1:11" x14ac:dyDescent="0.2">
      <c r="A155" s="151"/>
      <c r="B155" s="160"/>
      <c r="C155" s="33" t="s">
        <v>108</v>
      </c>
      <c r="D155" s="163"/>
      <c r="E155" s="166"/>
      <c r="F155" s="154"/>
      <c r="G155" s="154"/>
      <c r="H155" s="154"/>
      <c r="I155" s="157"/>
      <c r="J155" s="42"/>
      <c r="K155" s="39"/>
    </row>
    <row r="156" spans="1:11" x14ac:dyDescent="0.2">
      <c r="A156" s="151"/>
      <c r="B156" s="160"/>
      <c r="C156" s="33" t="s">
        <v>108</v>
      </c>
      <c r="D156" s="163"/>
      <c r="E156" s="166"/>
      <c r="F156" s="154"/>
      <c r="G156" s="154"/>
      <c r="H156" s="154"/>
      <c r="I156" s="157"/>
      <c r="J156" s="42"/>
      <c r="K156" s="39"/>
    </row>
    <row r="157" spans="1:11" x14ac:dyDescent="0.2">
      <c r="A157" s="151"/>
      <c r="B157" s="160"/>
      <c r="C157" s="33" t="s">
        <v>108</v>
      </c>
      <c r="D157" s="163"/>
      <c r="E157" s="166"/>
      <c r="F157" s="154"/>
      <c r="G157" s="154"/>
      <c r="H157" s="154"/>
      <c r="I157" s="157"/>
      <c r="J157" s="42"/>
      <c r="K157" s="39"/>
    </row>
    <row r="158" spans="1:11" x14ac:dyDescent="0.2">
      <c r="A158" s="152"/>
      <c r="B158" s="161"/>
      <c r="C158" s="33" t="s">
        <v>108</v>
      </c>
      <c r="D158" s="164"/>
      <c r="E158" s="167"/>
      <c r="F158" s="155"/>
      <c r="G158" s="155"/>
      <c r="H158" s="155"/>
      <c r="I158" s="158"/>
      <c r="J158" s="42"/>
      <c r="K158" s="39"/>
    </row>
    <row r="159" spans="1:11" x14ac:dyDescent="0.2">
      <c r="A159" s="150" t="s">
        <v>186</v>
      </c>
      <c r="B159" s="159" t="s">
        <v>107</v>
      </c>
      <c r="C159" s="33" t="s">
        <v>108</v>
      </c>
      <c r="D159" s="162" t="s">
        <v>5</v>
      </c>
      <c r="E159" s="165"/>
      <c r="F159" s="153" t="str">
        <f t="shared" ref="F159" si="21">IFERROR(ROUND(AVERAGE(K159:K163),2),"0")</f>
        <v>0</v>
      </c>
      <c r="G159" s="153">
        <f>ROUND(E159*F159,2)</f>
        <v>0</v>
      </c>
      <c r="H159" s="153">
        <f>ROUND(G159*$D$7,2)</f>
        <v>0</v>
      </c>
      <c r="I159" s="156"/>
      <c r="J159" s="42"/>
      <c r="K159" s="39"/>
    </row>
    <row r="160" spans="1:11" x14ac:dyDescent="0.2">
      <c r="A160" s="151"/>
      <c r="B160" s="160"/>
      <c r="C160" s="33" t="s">
        <v>108</v>
      </c>
      <c r="D160" s="163"/>
      <c r="E160" s="166"/>
      <c r="F160" s="154"/>
      <c r="G160" s="154"/>
      <c r="H160" s="154"/>
      <c r="I160" s="157"/>
      <c r="J160" s="42"/>
      <c r="K160" s="39"/>
    </row>
    <row r="161" spans="1:11" x14ac:dyDescent="0.2">
      <c r="A161" s="151"/>
      <c r="B161" s="160"/>
      <c r="C161" s="33" t="s">
        <v>108</v>
      </c>
      <c r="D161" s="163"/>
      <c r="E161" s="166"/>
      <c r="F161" s="154"/>
      <c r="G161" s="154"/>
      <c r="H161" s="154"/>
      <c r="I161" s="157"/>
      <c r="J161" s="42"/>
      <c r="K161" s="39"/>
    </row>
    <row r="162" spans="1:11" x14ac:dyDescent="0.2">
      <c r="A162" s="151"/>
      <c r="B162" s="160"/>
      <c r="C162" s="33" t="s">
        <v>108</v>
      </c>
      <c r="D162" s="163"/>
      <c r="E162" s="166"/>
      <c r="F162" s="154"/>
      <c r="G162" s="154"/>
      <c r="H162" s="154"/>
      <c r="I162" s="157"/>
      <c r="J162" s="42"/>
      <c r="K162" s="39"/>
    </row>
    <row r="163" spans="1:11" x14ac:dyDescent="0.2">
      <c r="A163" s="152"/>
      <c r="B163" s="161"/>
      <c r="C163" s="33" t="s">
        <v>108</v>
      </c>
      <c r="D163" s="164"/>
      <c r="E163" s="167"/>
      <c r="F163" s="155"/>
      <c r="G163" s="155"/>
      <c r="H163" s="155"/>
      <c r="I163" s="158"/>
      <c r="J163" s="42"/>
      <c r="K163" s="39"/>
    </row>
    <row r="164" spans="1:11" ht="12.75" customHeight="1" x14ac:dyDescent="0.2">
      <c r="A164" s="34" t="s">
        <v>93</v>
      </c>
      <c r="B164" s="174" t="s">
        <v>80</v>
      </c>
      <c r="C164" s="175"/>
      <c r="D164" s="175"/>
      <c r="E164" s="175"/>
      <c r="F164" s="176"/>
      <c r="G164" s="97">
        <f>SUM(G165,G172,G179,G186,G193,G200,G207,G214,G221,G228)</f>
        <v>0</v>
      </c>
      <c r="H164" s="97">
        <f>SUM(H165,H172,H179,H186,H193,H200,H207,H214,H221,H228)</f>
        <v>0</v>
      </c>
      <c r="I164" s="41"/>
      <c r="J164" s="28"/>
    </row>
    <row r="165" spans="1:11" ht="12.75" customHeight="1" x14ac:dyDescent="0.2">
      <c r="A165" s="168" t="s">
        <v>94</v>
      </c>
      <c r="B165" s="171" t="s">
        <v>144</v>
      </c>
      <c r="C165" s="103" t="s">
        <v>145</v>
      </c>
      <c r="D165" s="105"/>
      <c r="E165" s="106"/>
      <c r="F165" s="100"/>
      <c r="G165" s="98">
        <f>SUM(G166:G171)</f>
        <v>0</v>
      </c>
      <c r="H165" s="98">
        <f>ROUND(G165*$D$7,2)</f>
        <v>0</v>
      </c>
      <c r="I165" s="171"/>
    </row>
    <row r="166" spans="1:11" x14ac:dyDescent="0.2">
      <c r="A166" s="169"/>
      <c r="B166" s="172"/>
      <c r="C166" s="104" t="s">
        <v>146</v>
      </c>
      <c r="D166" s="43"/>
      <c r="E166" s="44"/>
      <c r="F166" s="39"/>
      <c r="G166" s="100">
        <f t="shared" ref="G166:G171" si="22">ROUND(E166*F166,2)</f>
        <v>0</v>
      </c>
      <c r="H166" s="45"/>
      <c r="I166" s="172"/>
    </row>
    <row r="167" spans="1:11" ht="13.5" customHeight="1" x14ac:dyDescent="0.2">
      <c r="A167" s="169"/>
      <c r="B167" s="172"/>
      <c r="C167" s="104" t="s">
        <v>147</v>
      </c>
      <c r="D167" s="43"/>
      <c r="E167" s="44"/>
      <c r="F167" s="39"/>
      <c r="G167" s="100">
        <f t="shared" si="22"/>
        <v>0</v>
      </c>
      <c r="H167" s="45"/>
      <c r="I167" s="172"/>
    </row>
    <row r="168" spans="1:11" x14ac:dyDescent="0.2">
      <c r="A168" s="169"/>
      <c r="B168" s="172"/>
      <c r="C168" s="104" t="s">
        <v>148</v>
      </c>
      <c r="D168" s="43"/>
      <c r="E168" s="44"/>
      <c r="F168" s="39"/>
      <c r="G168" s="100">
        <f t="shared" si="22"/>
        <v>0</v>
      </c>
      <c r="H168" s="45"/>
      <c r="I168" s="172"/>
    </row>
    <row r="169" spans="1:11" x14ac:dyDescent="0.2">
      <c r="A169" s="169"/>
      <c r="B169" s="172"/>
      <c r="C169" s="104" t="s">
        <v>149</v>
      </c>
      <c r="D169" s="43"/>
      <c r="E169" s="44"/>
      <c r="F169" s="39"/>
      <c r="G169" s="100">
        <f t="shared" si="22"/>
        <v>0</v>
      </c>
      <c r="H169" s="45"/>
      <c r="I169" s="172"/>
    </row>
    <row r="170" spans="1:11" x14ac:dyDescent="0.2">
      <c r="A170" s="169"/>
      <c r="B170" s="172"/>
      <c r="C170" s="45" t="s">
        <v>150</v>
      </c>
      <c r="D170" s="43"/>
      <c r="E170" s="44"/>
      <c r="F170" s="39"/>
      <c r="G170" s="100">
        <f t="shared" si="22"/>
        <v>0</v>
      </c>
      <c r="H170" s="45"/>
      <c r="I170" s="172"/>
    </row>
    <row r="171" spans="1:11" x14ac:dyDescent="0.2">
      <c r="A171" s="170"/>
      <c r="B171" s="173"/>
      <c r="C171" s="45" t="s">
        <v>150</v>
      </c>
      <c r="D171" s="43"/>
      <c r="E171" s="44"/>
      <c r="F171" s="39"/>
      <c r="G171" s="100">
        <f t="shared" si="22"/>
        <v>0</v>
      </c>
      <c r="H171" s="45"/>
      <c r="I171" s="173"/>
    </row>
    <row r="172" spans="1:11" ht="12.75" customHeight="1" x14ac:dyDescent="0.2">
      <c r="A172" s="168" t="s">
        <v>95</v>
      </c>
      <c r="B172" s="171" t="s">
        <v>144</v>
      </c>
      <c r="C172" s="103" t="s">
        <v>145</v>
      </c>
      <c r="D172" s="105"/>
      <c r="E172" s="106"/>
      <c r="F172" s="100"/>
      <c r="G172" s="98">
        <f>SUM(G173:G178)</f>
        <v>0</v>
      </c>
      <c r="H172" s="98">
        <f>ROUND(G172*$D$7,2)</f>
        <v>0</v>
      </c>
      <c r="I172" s="171"/>
    </row>
    <row r="173" spans="1:11" x14ac:dyDescent="0.2">
      <c r="A173" s="169"/>
      <c r="B173" s="172"/>
      <c r="C173" s="104" t="s">
        <v>146</v>
      </c>
      <c r="D173" s="43"/>
      <c r="E173" s="44"/>
      <c r="F173" s="39"/>
      <c r="G173" s="100">
        <f t="shared" ref="G173:G178" si="23">ROUND(E173*F173,2)</f>
        <v>0</v>
      </c>
      <c r="H173" s="45"/>
      <c r="I173" s="172"/>
    </row>
    <row r="174" spans="1:11" x14ac:dyDescent="0.2">
      <c r="A174" s="169"/>
      <c r="B174" s="172"/>
      <c r="C174" s="104" t="s">
        <v>147</v>
      </c>
      <c r="D174" s="43"/>
      <c r="E174" s="44"/>
      <c r="F174" s="39"/>
      <c r="G174" s="100">
        <f t="shared" si="23"/>
        <v>0</v>
      </c>
      <c r="H174" s="45"/>
      <c r="I174" s="172"/>
    </row>
    <row r="175" spans="1:11" x14ac:dyDescent="0.2">
      <c r="A175" s="169"/>
      <c r="B175" s="172"/>
      <c r="C175" s="104" t="s">
        <v>148</v>
      </c>
      <c r="D175" s="43"/>
      <c r="E175" s="44"/>
      <c r="F175" s="39"/>
      <c r="G175" s="100">
        <f t="shared" si="23"/>
        <v>0</v>
      </c>
      <c r="H175" s="45"/>
      <c r="I175" s="172"/>
    </row>
    <row r="176" spans="1:11" x14ac:dyDescent="0.2">
      <c r="A176" s="169"/>
      <c r="B176" s="172"/>
      <c r="C176" s="104" t="s">
        <v>149</v>
      </c>
      <c r="D176" s="43"/>
      <c r="E176" s="44"/>
      <c r="F176" s="39"/>
      <c r="G176" s="100">
        <f t="shared" si="23"/>
        <v>0</v>
      </c>
      <c r="H176" s="45"/>
      <c r="I176" s="172"/>
    </row>
    <row r="177" spans="1:9" x14ac:dyDescent="0.2">
      <c r="A177" s="169"/>
      <c r="B177" s="172"/>
      <c r="C177" s="45" t="s">
        <v>150</v>
      </c>
      <c r="D177" s="43"/>
      <c r="E177" s="44"/>
      <c r="F177" s="39"/>
      <c r="G177" s="100">
        <f t="shared" si="23"/>
        <v>0</v>
      </c>
      <c r="H177" s="45"/>
      <c r="I177" s="172"/>
    </row>
    <row r="178" spans="1:9" x14ac:dyDescent="0.2">
      <c r="A178" s="170"/>
      <c r="B178" s="173"/>
      <c r="C178" s="45" t="s">
        <v>150</v>
      </c>
      <c r="D178" s="43"/>
      <c r="E178" s="44"/>
      <c r="F178" s="39"/>
      <c r="G178" s="100">
        <f t="shared" si="23"/>
        <v>0</v>
      </c>
      <c r="H178" s="45"/>
      <c r="I178" s="173"/>
    </row>
    <row r="179" spans="1:9" ht="12.75" customHeight="1" x14ac:dyDescent="0.2">
      <c r="A179" s="168" t="s">
        <v>96</v>
      </c>
      <c r="B179" s="171" t="s">
        <v>144</v>
      </c>
      <c r="C179" s="103" t="s">
        <v>145</v>
      </c>
      <c r="D179" s="105"/>
      <c r="E179" s="106"/>
      <c r="F179" s="100"/>
      <c r="G179" s="98">
        <f>SUM(G180:G185)</f>
        <v>0</v>
      </c>
      <c r="H179" s="98">
        <f>ROUND(G179*$D$7,2)</f>
        <v>0</v>
      </c>
      <c r="I179" s="171"/>
    </row>
    <row r="180" spans="1:9" x14ac:dyDescent="0.2">
      <c r="A180" s="169"/>
      <c r="B180" s="172"/>
      <c r="C180" s="104" t="s">
        <v>146</v>
      </c>
      <c r="D180" s="43"/>
      <c r="E180" s="44"/>
      <c r="F180" s="39"/>
      <c r="G180" s="100">
        <f t="shared" ref="G180:G185" si="24">ROUND(E180*F180,2)</f>
        <v>0</v>
      </c>
      <c r="H180" s="45"/>
      <c r="I180" s="172"/>
    </row>
    <row r="181" spans="1:9" x14ac:dyDescent="0.2">
      <c r="A181" s="169"/>
      <c r="B181" s="172"/>
      <c r="C181" s="104" t="s">
        <v>147</v>
      </c>
      <c r="D181" s="43"/>
      <c r="E181" s="44"/>
      <c r="F181" s="39"/>
      <c r="G181" s="100">
        <f t="shared" si="24"/>
        <v>0</v>
      </c>
      <c r="H181" s="45"/>
      <c r="I181" s="172"/>
    </row>
    <row r="182" spans="1:9" x14ac:dyDescent="0.2">
      <c r="A182" s="169"/>
      <c r="B182" s="172"/>
      <c r="C182" s="104" t="s">
        <v>148</v>
      </c>
      <c r="D182" s="43"/>
      <c r="E182" s="44"/>
      <c r="F182" s="39"/>
      <c r="G182" s="100">
        <f t="shared" si="24"/>
        <v>0</v>
      </c>
      <c r="H182" s="45"/>
      <c r="I182" s="172"/>
    </row>
    <row r="183" spans="1:9" x14ac:dyDescent="0.2">
      <c r="A183" s="169"/>
      <c r="B183" s="172"/>
      <c r="C183" s="104" t="s">
        <v>149</v>
      </c>
      <c r="D183" s="43"/>
      <c r="E183" s="44"/>
      <c r="F183" s="39"/>
      <c r="G183" s="100">
        <f t="shared" si="24"/>
        <v>0</v>
      </c>
      <c r="H183" s="45"/>
      <c r="I183" s="172"/>
    </row>
    <row r="184" spans="1:9" x14ac:dyDescent="0.2">
      <c r="A184" s="169"/>
      <c r="B184" s="172"/>
      <c r="C184" s="45" t="s">
        <v>150</v>
      </c>
      <c r="D184" s="43"/>
      <c r="E184" s="44"/>
      <c r="F184" s="39"/>
      <c r="G184" s="100">
        <f t="shared" si="24"/>
        <v>0</v>
      </c>
      <c r="H184" s="45"/>
      <c r="I184" s="172"/>
    </row>
    <row r="185" spans="1:9" x14ac:dyDescent="0.2">
      <c r="A185" s="170"/>
      <c r="B185" s="173"/>
      <c r="C185" s="45" t="s">
        <v>150</v>
      </c>
      <c r="D185" s="43"/>
      <c r="E185" s="44"/>
      <c r="F185" s="39"/>
      <c r="G185" s="100">
        <f t="shared" si="24"/>
        <v>0</v>
      </c>
      <c r="H185" s="45"/>
      <c r="I185" s="173"/>
    </row>
    <row r="186" spans="1:9" ht="12.75" customHeight="1" x14ac:dyDescent="0.2">
      <c r="A186" s="168" t="s">
        <v>97</v>
      </c>
      <c r="B186" s="171" t="s">
        <v>144</v>
      </c>
      <c r="C186" s="103" t="s">
        <v>145</v>
      </c>
      <c r="D186" s="105"/>
      <c r="E186" s="106"/>
      <c r="F186" s="100"/>
      <c r="G186" s="98">
        <f>SUM(G187:G192)</f>
        <v>0</v>
      </c>
      <c r="H186" s="98">
        <f>ROUND(G186*$D$7,2)</f>
        <v>0</v>
      </c>
      <c r="I186" s="171"/>
    </row>
    <row r="187" spans="1:9" ht="12.75" customHeight="1" x14ac:dyDescent="0.2">
      <c r="A187" s="169"/>
      <c r="B187" s="172"/>
      <c r="C187" s="104" t="s">
        <v>146</v>
      </c>
      <c r="D187" s="43"/>
      <c r="E187" s="44"/>
      <c r="F187" s="39"/>
      <c r="G187" s="100">
        <f t="shared" ref="G187:G192" si="25">ROUND(E187*F187,2)</f>
        <v>0</v>
      </c>
      <c r="H187" s="45"/>
      <c r="I187" s="172"/>
    </row>
    <row r="188" spans="1:9" ht="12.75" customHeight="1" x14ac:dyDescent="0.2">
      <c r="A188" s="169"/>
      <c r="B188" s="172"/>
      <c r="C188" s="104" t="s">
        <v>147</v>
      </c>
      <c r="D188" s="43"/>
      <c r="E188" s="44"/>
      <c r="F188" s="39"/>
      <c r="G188" s="100">
        <f t="shared" si="25"/>
        <v>0</v>
      </c>
      <c r="H188" s="45"/>
      <c r="I188" s="172"/>
    </row>
    <row r="189" spans="1:9" ht="12.75" customHeight="1" x14ac:dyDescent="0.2">
      <c r="A189" s="169"/>
      <c r="B189" s="172"/>
      <c r="C189" s="104" t="s">
        <v>148</v>
      </c>
      <c r="D189" s="43"/>
      <c r="E189" s="44"/>
      <c r="F189" s="39"/>
      <c r="G189" s="100">
        <f t="shared" si="25"/>
        <v>0</v>
      </c>
      <c r="H189" s="45"/>
      <c r="I189" s="172"/>
    </row>
    <row r="190" spans="1:9" ht="12.75" customHeight="1" x14ac:dyDescent="0.2">
      <c r="A190" s="169"/>
      <c r="B190" s="172"/>
      <c r="C190" s="104" t="s">
        <v>149</v>
      </c>
      <c r="D190" s="43"/>
      <c r="E190" s="44"/>
      <c r="F190" s="39"/>
      <c r="G190" s="100">
        <f t="shared" si="25"/>
        <v>0</v>
      </c>
      <c r="H190" s="45"/>
      <c r="I190" s="172"/>
    </row>
    <row r="191" spans="1:9" ht="12.75" customHeight="1" x14ac:dyDescent="0.2">
      <c r="A191" s="169"/>
      <c r="B191" s="172"/>
      <c r="C191" s="45" t="s">
        <v>150</v>
      </c>
      <c r="D191" s="43"/>
      <c r="E191" s="44"/>
      <c r="F191" s="39"/>
      <c r="G191" s="100">
        <f t="shared" si="25"/>
        <v>0</v>
      </c>
      <c r="H191" s="45"/>
      <c r="I191" s="172"/>
    </row>
    <row r="192" spans="1:9" ht="12.75" customHeight="1" x14ac:dyDescent="0.2">
      <c r="A192" s="170"/>
      <c r="B192" s="173"/>
      <c r="C192" s="45" t="s">
        <v>150</v>
      </c>
      <c r="D192" s="43"/>
      <c r="E192" s="44"/>
      <c r="F192" s="39"/>
      <c r="G192" s="100">
        <f t="shared" si="25"/>
        <v>0</v>
      </c>
      <c r="H192" s="45"/>
      <c r="I192" s="173"/>
    </row>
    <row r="193" spans="1:9" ht="12.75" customHeight="1" x14ac:dyDescent="0.2">
      <c r="A193" s="168" t="s">
        <v>98</v>
      </c>
      <c r="B193" s="171" t="s">
        <v>144</v>
      </c>
      <c r="C193" s="103" t="s">
        <v>145</v>
      </c>
      <c r="D193" s="105"/>
      <c r="E193" s="106"/>
      <c r="F193" s="100"/>
      <c r="G193" s="98">
        <f>SUM(G194:G199)</f>
        <v>0</v>
      </c>
      <c r="H193" s="98">
        <f>ROUND(G193*$D$7,2)</f>
        <v>0</v>
      </c>
      <c r="I193" s="171"/>
    </row>
    <row r="194" spans="1:9" ht="12.75" customHeight="1" x14ac:dyDescent="0.2">
      <c r="A194" s="169"/>
      <c r="B194" s="172"/>
      <c r="C194" s="104" t="s">
        <v>146</v>
      </c>
      <c r="D194" s="43"/>
      <c r="E194" s="44"/>
      <c r="F194" s="39"/>
      <c r="G194" s="100">
        <f t="shared" ref="G194:G199" si="26">ROUND(E194*F194,2)</f>
        <v>0</v>
      </c>
      <c r="H194" s="45"/>
      <c r="I194" s="172"/>
    </row>
    <row r="195" spans="1:9" ht="12.75" customHeight="1" x14ac:dyDescent="0.2">
      <c r="A195" s="169"/>
      <c r="B195" s="172"/>
      <c r="C195" s="104" t="s">
        <v>147</v>
      </c>
      <c r="D195" s="43"/>
      <c r="E195" s="44"/>
      <c r="F195" s="39"/>
      <c r="G195" s="100">
        <f t="shared" si="26"/>
        <v>0</v>
      </c>
      <c r="H195" s="45"/>
      <c r="I195" s="172"/>
    </row>
    <row r="196" spans="1:9" ht="12.75" customHeight="1" x14ac:dyDescent="0.2">
      <c r="A196" s="169"/>
      <c r="B196" s="172"/>
      <c r="C196" s="104" t="s">
        <v>148</v>
      </c>
      <c r="D196" s="43"/>
      <c r="E196" s="44"/>
      <c r="F196" s="39"/>
      <c r="G196" s="100">
        <f t="shared" si="26"/>
        <v>0</v>
      </c>
      <c r="H196" s="45"/>
      <c r="I196" s="172"/>
    </row>
    <row r="197" spans="1:9" ht="12.75" customHeight="1" x14ac:dyDescent="0.2">
      <c r="A197" s="169"/>
      <c r="B197" s="172"/>
      <c r="C197" s="104" t="s">
        <v>149</v>
      </c>
      <c r="D197" s="43"/>
      <c r="E197" s="44"/>
      <c r="F197" s="39"/>
      <c r="G197" s="100">
        <f t="shared" si="26"/>
        <v>0</v>
      </c>
      <c r="H197" s="45"/>
      <c r="I197" s="172"/>
    </row>
    <row r="198" spans="1:9" ht="12.75" customHeight="1" x14ac:dyDescent="0.2">
      <c r="A198" s="169"/>
      <c r="B198" s="172"/>
      <c r="C198" s="45" t="s">
        <v>150</v>
      </c>
      <c r="D198" s="43"/>
      <c r="E198" s="44"/>
      <c r="F198" s="39"/>
      <c r="G198" s="100">
        <f t="shared" si="26"/>
        <v>0</v>
      </c>
      <c r="H198" s="45"/>
      <c r="I198" s="172"/>
    </row>
    <row r="199" spans="1:9" ht="12.75" customHeight="1" x14ac:dyDescent="0.2">
      <c r="A199" s="170"/>
      <c r="B199" s="173"/>
      <c r="C199" s="45" t="s">
        <v>150</v>
      </c>
      <c r="D199" s="43"/>
      <c r="E199" s="44"/>
      <c r="F199" s="39"/>
      <c r="G199" s="100">
        <f t="shared" si="26"/>
        <v>0</v>
      </c>
      <c r="H199" s="45"/>
      <c r="I199" s="173"/>
    </row>
    <row r="200" spans="1:9" ht="12.75" customHeight="1" x14ac:dyDescent="0.2">
      <c r="A200" s="168" t="s">
        <v>200</v>
      </c>
      <c r="B200" s="171" t="s">
        <v>144</v>
      </c>
      <c r="C200" s="103" t="s">
        <v>145</v>
      </c>
      <c r="D200" s="105"/>
      <c r="E200" s="106"/>
      <c r="F200" s="100"/>
      <c r="G200" s="98">
        <f>SUM(G201:G206)</f>
        <v>0</v>
      </c>
      <c r="H200" s="98">
        <f>ROUND(G200*$D$7,2)</f>
        <v>0</v>
      </c>
      <c r="I200" s="171"/>
    </row>
    <row r="201" spans="1:9" ht="12.75" customHeight="1" x14ac:dyDescent="0.2">
      <c r="A201" s="169"/>
      <c r="B201" s="172"/>
      <c r="C201" s="104" t="s">
        <v>146</v>
      </c>
      <c r="D201" s="43"/>
      <c r="E201" s="44"/>
      <c r="F201" s="39"/>
      <c r="G201" s="100">
        <f t="shared" ref="G201:G206" si="27">ROUND(E201*F201,2)</f>
        <v>0</v>
      </c>
      <c r="H201" s="45"/>
      <c r="I201" s="172"/>
    </row>
    <row r="202" spans="1:9" ht="12.75" customHeight="1" x14ac:dyDescent="0.2">
      <c r="A202" s="169"/>
      <c r="B202" s="172"/>
      <c r="C202" s="104" t="s">
        <v>147</v>
      </c>
      <c r="D202" s="43"/>
      <c r="E202" s="44"/>
      <c r="F202" s="39"/>
      <c r="G202" s="100">
        <f t="shared" si="27"/>
        <v>0</v>
      </c>
      <c r="H202" s="45"/>
      <c r="I202" s="172"/>
    </row>
    <row r="203" spans="1:9" ht="12.75" customHeight="1" x14ac:dyDescent="0.2">
      <c r="A203" s="169"/>
      <c r="B203" s="172"/>
      <c r="C203" s="104" t="s">
        <v>148</v>
      </c>
      <c r="D203" s="43"/>
      <c r="E203" s="44"/>
      <c r="F203" s="39"/>
      <c r="G203" s="100">
        <f t="shared" si="27"/>
        <v>0</v>
      </c>
      <c r="H203" s="45"/>
      <c r="I203" s="172"/>
    </row>
    <row r="204" spans="1:9" ht="12.75" customHeight="1" x14ac:dyDescent="0.2">
      <c r="A204" s="169"/>
      <c r="B204" s="172"/>
      <c r="C204" s="104" t="s">
        <v>149</v>
      </c>
      <c r="D204" s="43"/>
      <c r="E204" s="44"/>
      <c r="F204" s="39"/>
      <c r="G204" s="100">
        <f t="shared" si="27"/>
        <v>0</v>
      </c>
      <c r="H204" s="45"/>
      <c r="I204" s="172"/>
    </row>
    <row r="205" spans="1:9" ht="12.75" customHeight="1" x14ac:dyDescent="0.2">
      <c r="A205" s="169"/>
      <c r="B205" s="172"/>
      <c r="C205" s="45" t="s">
        <v>150</v>
      </c>
      <c r="D205" s="43"/>
      <c r="E205" s="44"/>
      <c r="F205" s="39"/>
      <c r="G205" s="100">
        <f t="shared" si="27"/>
        <v>0</v>
      </c>
      <c r="H205" s="45"/>
      <c r="I205" s="172"/>
    </row>
    <row r="206" spans="1:9" ht="12.75" customHeight="1" x14ac:dyDescent="0.2">
      <c r="A206" s="170"/>
      <c r="B206" s="173"/>
      <c r="C206" s="45" t="s">
        <v>150</v>
      </c>
      <c r="D206" s="43"/>
      <c r="E206" s="44"/>
      <c r="F206" s="39"/>
      <c r="G206" s="100">
        <f t="shared" si="27"/>
        <v>0</v>
      </c>
      <c r="H206" s="45"/>
      <c r="I206" s="173"/>
    </row>
    <row r="207" spans="1:9" ht="12.75" customHeight="1" x14ac:dyDescent="0.2">
      <c r="A207" s="168" t="s">
        <v>201</v>
      </c>
      <c r="B207" s="171" t="s">
        <v>144</v>
      </c>
      <c r="C207" s="103" t="s">
        <v>145</v>
      </c>
      <c r="D207" s="105"/>
      <c r="E207" s="106"/>
      <c r="F207" s="100"/>
      <c r="G207" s="98">
        <f>SUM(G208:G213)</f>
        <v>0</v>
      </c>
      <c r="H207" s="98">
        <f>ROUND(G207*$D$7,2)</f>
        <v>0</v>
      </c>
      <c r="I207" s="171"/>
    </row>
    <row r="208" spans="1:9" ht="12.75" customHeight="1" x14ac:dyDescent="0.2">
      <c r="A208" s="169"/>
      <c r="B208" s="172"/>
      <c r="C208" s="104" t="s">
        <v>146</v>
      </c>
      <c r="D208" s="43"/>
      <c r="E208" s="44"/>
      <c r="F208" s="39"/>
      <c r="G208" s="100">
        <f t="shared" ref="G208:G213" si="28">ROUND(E208*F208,2)</f>
        <v>0</v>
      </c>
      <c r="H208" s="45"/>
      <c r="I208" s="172"/>
    </row>
    <row r="209" spans="1:9" ht="12.75" customHeight="1" x14ac:dyDescent="0.2">
      <c r="A209" s="169"/>
      <c r="B209" s="172"/>
      <c r="C209" s="104" t="s">
        <v>147</v>
      </c>
      <c r="D209" s="43"/>
      <c r="E209" s="44"/>
      <c r="F209" s="39"/>
      <c r="G209" s="100">
        <f t="shared" si="28"/>
        <v>0</v>
      </c>
      <c r="H209" s="45"/>
      <c r="I209" s="172"/>
    </row>
    <row r="210" spans="1:9" ht="12.75" customHeight="1" x14ac:dyDescent="0.2">
      <c r="A210" s="169"/>
      <c r="B210" s="172"/>
      <c r="C210" s="104" t="s">
        <v>148</v>
      </c>
      <c r="D210" s="43"/>
      <c r="E210" s="44"/>
      <c r="F210" s="39"/>
      <c r="G210" s="100">
        <f t="shared" si="28"/>
        <v>0</v>
      </c>
      <c r="H210" s="45"/>
      <c r="I210" s="172"/>
    </row>
    <row r="211" spans="1:9" ht="12.75" customHeight="1" x14ac:dyDescent="0.2">
      <c r="A211" s="169"/>
      <c r="B211" s="172"/>
      <c r="C211" s="104" t="s">
        <v>149</v>
      </c>
      <c r="D211" s="43"/>
      <c r="E211" s="44"/>
      <c r="F211" s="39"/>
      <c r="G211" s="100">
        <f t="shared" si="28"/>
        <v>0</v>
      </c>
      <c r="H211" s="45"/>
      <c r="I211" s="172"/>
    </row>
    <row r="212" spans="1:9" ht="12.75" customHeight="1" x14ac:dyDescent="0.2">
      <c r="A212" s="169"/>
      <c r="B212" s="172"/>
      <c r="C212" s="45" t="s">
        <v>150</v>
      </c>
      <c r="D212" s="43"/>
      <c r="E212" s="44"/>
      <c r="F212" s="39"/>
      <c r="G212" s="100">
        <f t="shared" si="28"/>
        <v>0</v>
      </c>
      <c r="H212" s="45"/>
      <c r="I212" s="172"/>
    </row>
    <row r="213" spans="1:9" ht="12.75" customHeight="1" x14ac:dyDescent="0.2">
      <c r="A213" s="170"/>
      <c r="B213" s="173"/>
      <c r="C213" s="45" t="s">
        <v>150</v>
      </c>
      <c r="D213" s="43"/>
      <c r="E213" s="44"/>
      <c r="F213" s="39"/>
      <c r="G213" s="100">
        <f t="shared" si="28"/>
        <v>0</v>
      </c>
      <c r="H213" s="45"/>
      <c r="I213" s="173"/>
    </row>
    <row r="214" spans="1:9" ht="12.75" customHeight="1" x14ac:dyDescent="0.2">
      <c r="A214" s="168" t="s">
        <v>202</v>
      </c>
      <c r="B214" s="171" t="s">
        <v>144</v>
      </c>
      <c r="C214" s="103" t="s">
        <v>145</v>
      </c>
      <c r="D214" s="105"/>
      <c r="E214" s="106"/>
      <c r="F214" s="100"/>
      <c r="G214" s="98">
        <f>SUM(G215:G220)</f>
        <v>0</v>
      </c>
      <c r="H214" s="98">
        <f>ROUND(G214*$D$7,2)</f>
        <v>0</v>
      </c>
      <c r="I214" s="171"/>
    </row>
    <row r="215" spans="1:9" ht="12.75" customHeight="1" x14ac:dyDescent="0.2">
      <c r="A215" s="169"/>
      <c r="B215" s="172"/>
      <c r="C215" s="104" t="s">
        <v>146</v>
      </c>
      <c r="D215" s="43"/>
      <c r="E215" s="44"/>
      <c r="F215" s="39"/>
      <c r="G215" s="100">
        <f t="shared" ref="G215:G220" si="29">ROUND(E215*F215,2)</f>
        <v>0</v>
      </c>
      <c r="H215" s="45"/>
      <c r="I215" s="172"/>
    </row>
    <row r="216" spans="1:9" ht="12.75" customHeight="1" x14ac:dyDescent="0.2">
      <c r="A216" s="169"/>
      <c r="B216" s="172"/>
      <c r="C216" s="104" t="s">
        <v>147</v>
      </c>
      <c r="D216" s="43"/>
      <c r="E216" s="44"/>
      <c r="F216" s="39"/>
      <c r="G216" s="100">
        <f t="shared" si="29"/>
        <v>0</v>
      </c>
      <c r="H216" s="45"/>
      <c r="I216" s="172"/>
    </row>
    <row r="217" spans="1:9" ht="12.75" customHeight="1" x14ac:dyDescent="0.2">
      <c r="A217" s="169"/>
      <c r="B217" s="172"/>
      <c r="C217" s="104" t="s">
        <v>148</v>
      </c>
      <c r="D217" s="43"/>
      <c r="E217" s="44"/>
      <c r="F217" s="39"/>
      <c r="G217" s="100">
        <f t="shared" si="29"/>
        <v>0</v>
      </c>
      <c r="H217" s="45"/>
      <c r="I217" s="172"/>
    </row>
    <row r="218" spans="1:9" ht="12.75" customHeight="1" x14ac:dyDescent="0.2">
      <c r="A218" s="169"/>
      <c r="B218" s="172"/>
      <c r="C218" s="104" t="s">
        <v>149</v>
      </c>
      <c r="D218" s="43"/>
      <c r="E218" s="44"/>
      <c r="F218" s="39"/>
      <c r="G218" s="100">
        <f t="shared" si="29"/>
        <v>0</v>
      </c>
      <c r="H218" s="45"/>
      <c r="I218" s="172"/>
    </row>
    <row r="219" spans="1:9" ht="12.75" customHeight="1" x14ac:dyDescent="0.2">
      <c r="A219" s="169"/>
      <c r="B219" s="172"/>
      <c r="C219" s="45" t="s">
        <v>150</v>
      </c>
      <c r="D219" s="43"/>
      <c r="E219" s="44"/>
      <c r="F219" s="39"/>
      <c r="G219" s="100">
        <f t="shared" si="29"/>
        <v>0</v>
      </c>
      <c r="H219" s="45"/>
      <c r="I219" s="172"/>
    </row>
    <row r="220" spans="1:9" ht="12.75" customHeight="1" x14ac:dyDescent="0.2">
      <c r="A220" s="170"/>
      <c r="B220" s="173"/>
      <c r="C220" s="45" t="s">
        <v>150</v>
      </c>
      <c r="D220" s="43"/>
      <c r="E220" s="44"/>
      <c r="F220" s="39"/>
      <c r="G220" s="100">
        <f t="shared" si="29"/>
        <v>0</v>
      </c>
      <c r="H220" s="45"/>
      <c r="I220" s="173"/>
    </row>
    <row r="221" spans="1:9" ht="12.75" customHeight="1" x14ac:dyDescent="0.2">
      <c r="A221" s="168" t="s">
        <v>203</v>
      </c>
      <c r="B221" s="171" t="s">
        <v>144</v>
      </c>
      <c r="C221" s="103" t="s">
        <v>145</v>
      </c>
      <c r="D221" s="105"/>
      <c r="E221" s="106"/>
      <c r="F221" s="100"/>
      <c r="G221" s="98">
        <f>SUM(G222:G227)</f>
        <v>0</v>
      </c>
      <c r="H221" s="98">
        <f>ROUND(G221*$D$7,2)</f>
        <v>0</v>
      </c>
      <c r="I221" s="171"/>
    </row>
    <row r="222" spans="1:9" ht="12.75" customHeight="1" x14ac:dyDescent="0.2">
      <c r="A222" s="169"/>
      <c r="B222" s="172"/>
      <c r="C222" s="104" t="s">
        <v>146</v>
      </c>
      <c r="D222" s="43"/>
      <c r="E222" s="44"/>
      <c r="F222" s="39"/>
      <c r="G222" s="100">
        <f t="shared" ref="G222:G227" si="30">ROUND(E222*F222,2)</f>
        <v>0</v>
      </c>
      <c r="H222" s="45"/>
      <c r="I222" s="172"/>
    </row>
    <row r="223" spans="1:9" ht="12.75" customHeight="1" x14ac:dyDescent="0.2">
      <c r="A223" s="169"/>
      <c r="B223" s="172"/>
      <c r="C223" s="104" t="s">
        <v>147</v>
      </c>
      <c r="D223" s="43"/>
      <c r="E223" s="44"/>
      <c r="F223" s="39"/>
      <c r="G223" s="100">
        <f t="shared" si="30"/>
        <v>0</v>
      </c>
      <c r="H223" s="45"/>
      <c r="I223" s="172"/>
    </row>
    <row r="224" spans="1:9" ht="12.75" customHeight="1" x14ac:dyDescent="0.2">
      <c r="A224" s="169"/>
      <c r="B224" s="172"/>
      <c r="C224" s="104" t="s">
        <v>148</v>
      </c>
      <c r="D224" s="43"/>
      <c r="E224" s="44"/>
      <c r="F224" s="39"/>
      <c r="G224" s="100">
        <f t="shared" si="30"/>
        <v>0</v>
      </c>
      <c r="H224" s="45"/>
      <c r="I224" s="172"/>
    </row>
    <row r="225" spans="1:12" ht="12.75" customHeight="1" x14ac:dyDescent="0.2">
      <c r="A225" s="169"/>
      <c r="B225" s="172"/>
      <c r="C225" s="104" t="s">
        <v>149</v>
      </c>
      <c r="D225" s="43"/>
      <c r="E225" s="44"/>
      <c r="F225" s="39"/>
      <c r="G225" s="100">
        <f t="shared" si="30"/>
        <v>0</v>
      </c>
      <c r="H225" s="45"/>
      <c r="I225" s="172"/>
    </row>
    <row r="226" spans="1:12" ht="12.75" customHeight="1" x14ac:dyDescent="0.2">
      <c r="A226" s="169"/>
      <c r="B226" s="172"/>
      <c r="C226" s="45" t="s">
        <v>150</v>
      </c>
      <c r="D226" s="43"/>
      <c r="E226" s="44"/>
      <c r="F226" s="39"/>
      <c r="G226" s="100">
        <f t="shared" si="30"/>
        <v>0</v>
      </c>
      <c r="H226" s="45"/>
      <c r="I226" s="172"/>
    </row>
    <row r="227" spans="1:12" ht="12.75" customHeight="1" x14ac:dyDescent="0.2">
      <c r="A227" s="170"/>
      <c r="B227" s="173"/>
      <c r="C227" s="45" t="s">
        <v>150</v>
      </c>
      <c r="D227" s="43"/>
      <c r="E227" s="44"/>
      <c r="F227" s="39"/>
      <c r="G227" s="100">
        <f t="shared" si="30"/>
        <v>0</v>
      </c>
      <c r="H227" s="45"/>
      <c r="I227" s="173"/>
    </row>
    <row r="228" spans="1:12" ht="12.75" customHeight="1" x14ac:dyDescent="0.2">
      <c r="A228" s="168" t="s">
        <v>204</v>
      </c>
      <c r="B228" s="171" t="s">
        <v>144</v>
      </c>
      <c r="C228" s="103" t="s">
        <v>145</v>
      </c>
      <c r="D228" s="105"/>
      <c r="E228" s="106"/>
      <c r="F228" s="100"/>
      <c r="G228" s="98">
        <f>SUM(G229:G234)</f>
        <v>0</v>
      </c>
      <c r="H228" s="98">
        <f>ROUND(G228*$D$7,2)</f>
        <v>0</v>
      </c>
      <c r="I228" s="171"/>
    </row>
    <row r="229" spans="1:12" ht="12.75" customHeight="1" x14ac:dyDescent="0.2">
      <c r="A229" s="169"/>
      <c r="B229" s="172"/>
      <c r="C229" s="104" t="s">
        <v>146</v>
      </c>
      <c r="D229" s="43"/>
      <c r="E229" s="44"/>
      <c r="F229" s="39"/>
      <c r="G229" s="100">
        <f t="shared" ref="G229:G234" si="31">ROUND(E229*F229,2)</f>
        <v>0</v>
      </c>
      <c r="H229" s="45"/>
      <c r="I229" s="172"/>
    </row>
    <row r="230" spans="1:12" ht="12.75" customHeight="1" x14ac:dyDescent="0.2">
      <c r="A230" s="169"/>
      <c r="B230" s="172"/>
      <c r="C230" s="104" t="s">
        <v>147</v>
      </c>
      <c r="D230" s="43"/>
      <c r="E230" s="44"/>
      <c r="F230" s="39"/>
      <c r="G230" s="100">
        <f t="shared" si="31"/>
        <v>0</v>
      </c>
      <c r="H230" s="45"/>
      <c r="I230" s="172"/>
    </row>
    <row r="231" spans="1:12" ht="12.75" customHeight="1" x14ac:dyDescent="0.2">
      <c r="A231" s="169"/>
      <c r="B231" s="172"/>
      <c r="C231" s="104" t="s">
        <v>148</v>
      </c>
      <c r="D231" s="43"/>
      <c r="E231" s="44"/>
      <c r="F231" s="39"/>
      <c r="G231" s="100">
        <f t="shared" si="31"/>
        <v>0</v>
      </c>
      <c r="H231" s="45"/>
      <c r="I231" s="172"/>
    </row>
    <row r="232" spans="1:12" x14ac:dyDescent="0.2">
      <c r="A232" s="169"/>
      <c r="B232" s="172"/>
      <c r="C232" s="104" t="s">
        <v>149</v>
      </c>
      <c r="D232" s="43"/>
      <c r="E232" s="44"/>
      <c r="F232" s="39"/>
      <c r="G232" s="100">
        <f t="shared" si="31"/>
        <v>0</v>
      </c>
      <c r="H232" s="45"/>
      <c r="I232" s="172"/>
    </row>
    <row r="233" spans="1:12" x14ac:dyDescent="0.2">
      <c r="A233" s="169"/>
      <c r="B233" s="172"/>
      <c r="C233" s="45" t="s">
        <v>150</v>
      </c>
      <c r="D233" s="43"/>
      <c r="E233" s="44"/>
      <c r="F233" s="39"/>
      <c r="G233" s="100">
        <f t="shared" si="31"/>
        <v>0</v>
      </c>
      <c r="H233" s="45"/>
      <c r="I233" s="172"/>
    </row>
    <row r="234" spans="1:12" x14ac:dyDescent="0.2">
      <c r="A234" s="170"/>
      <c r="B234" s="173"/>
      <c r="C234" s="45" t="s">
        <v>150</v>
      </c>
      <c r="D234" s="43"/>
      <c r="E234" s="44"/>
      <c r="F234" s="39"/>
      <c r="G234" s="100">
        <f t="shared" si="31"/>
        <v>0</v>
      </c>
      <c r="H234" s="45"/>
      <c r="I234" s="173"/>
    </row>
    <row r="235" spans="1:12" ht="26.25" customHeight="1" x14ac:dyDescent="0.2">
      <c r="A235" s="34" t="s">
        <v>99</v>
      </c>
      <c r="B235" s="137" t="s">
        <v>81</v>
      </c>
      <c r="C235" s="137"/>
      <c r="D235" s="137"/>
      <c r="E235" s="137"/>
      <c r="F235" s="137"/>
      <c r="G235" s="97">
        <f>SUM(G236:G252)</f>
        <v>0</v>
      </c>
      <c r="H235" s="97">
        <f>SUM(H236:H252)</f>
        <v>0</v>
      </c>
      <c r="I235" s="41"/>
      <c r="J235" s="28"/>
      <c r="K235" s="37" t="s">
        <v>143</v>
      </c>
      <c r="L235" s="37" t="s">
        <v>138</v>
      </c>
    </row>
    <row r="236" spans="1:12" x14ac:dyDescent="0.2">
      <c r="A236" s="29" t="s">
        <v>100</v>
      </c>
      <c r="B236" s="135" t="s">
        <v>72</v>
      </c>
      <c r="C236" s="135"/>
      <c r="D236" s="102" t="s">
        <v>120</v>
      </c>
      <c r="E236" s="46"/>
      <c r="F236" s="96">
        <f>K236*L236</f>
        <v>0</v>
      </c>
      <c r="G236" s="96">
        <f t="shared" si="0"/>
        <v>0</v>
      </c>
      <c r="H236" s="96">
        <f>ROUND(G236*$D$7,2)</f>
        <v>0</v>
      </c>
      <c r="I236" s="33"/>
      <c r="J236" s="28"/>
      <c r="K236" s="39"/>
      <c r="L236" s="39"/>
    </row>
    <row r="237" spans="1:12" x14ac:dyDescent="0.2">
      <c r="A237" s="29" t="s">
        <v>101</v>
      </c>
      <c r="B237" s="135" t="s">
        <v>72</v>
      </c>
      <c r="C237" s="135"/>
      <c r="D237" s="102" t="s">
        <v>120</v>
      </c>
      <c r="E237" s="46"/>
      <c r="F237" s="96">
        <f t="shared" ref="F237:F252" si="32">K237*L237</f>
        <v>0</v>
      </c>
      <c r="G237" s="96">
        <f t="shared" si="0"/>
        <v>0</v>
      </c>
      <c r="H237" s="96">
        <f t="shared" ref="H237:H252" si="33">ROUND(G237*$D$7,2)</f>
        <v>0</v>
      </c>
      <c r="I237" s="33"/>
      <c r="J237" s="28"/>
      <c r="K237" s="39"/>
      <c r="L237" s="39"/>
    </row>
    <row r="238" spans="1:12" x14ac:dyDescent="0.2">
      <c r="A238" s="29" t="s">
        <v>102</v>
      </c>
      <c r="B238" s="135" t="s">
        <v>72</v>
      </c>
      <c r="C238" s="135"/>
      <c r="D238" s="102" t="s">
        <v>120</v>
      </c>
      <c r="E238" s="46"/>
      <c r="F238" s="96">
        <f t="shared" si="32"/>
        <v>0</v>
      </c>
      <c r="G238" s="96">
        <f t="shared" si="0"/>
        <v>0</v>
      </c>
      <c r="H238" s="96">
        <f t="shared" si="33"/>
        <v>0</v>
      </c>
      <c r="I238" s="33"/>
      <c r="J238" s="28"/>
      <c r="K238" s="39"/>
      <c r="L238" s="39"/>
    </row>
    <row r="239" spans="1:12" x14ac:dyDescent="0.2">
      <c r="A239" s="29" t="s">
        <v>103</v>
      </c>
      <c r="B239" s="135" t="s">
        <v>72</v>
      </c>
      <c r="C239" s="135"/>
      <c r="D239" s="102" t="s">
        <v>120</v>
      </c>
      <c r="E239" s="46"/>
      <c r="F239" s="96">
        <f t="shared" si="32"/>
        <v>0</v>
      </c>
      <c r="G239" s="96">
        <f t="shared" si="0"/>
        <v>0</v>
      </c>
      <c r="H239" s="96">
        <f t="shared" si="33"/>
        <v>0</v>
      </c>
      <c r="I239" s="33"/>
      <c r="J239" s="28"/>
      <c r="K239" s="39"/>
      <c r="L239" s="39"/>
    </row>
    <row r="240" spans="1:12" x14ac:dyDescent="0.2">
      <c r="A240" s="29" t="s">
        <v>104</v>
      </c>
      <c r="B240" s="135" t="s">
        <v>72</v>
      </c>
      <c r="C240" s="135"/>
      <c r="D240" s="102" t="s">
        <v>120</v>
      </c>
      <c r="E240" s="46"/>
      <c r="F240" s="96">
        <f t="shared" si="32"/>
        <v>0</v>
      </c>
      <c r="G240" s="96">
        <f t="shared" si="0"/>
        <v>0</v>
      </c>
      <c r="H240" s="96">
        <f t="shared" si="33"/>
        <v>0</v>
      </c>
      <c r="I240" s="33"/>
      <c r="J240" s="28"/>
      <c r="K240" s="39"/>
      <c r="L240" s="39"/>
    </row>
    <row r="241" spans="1:12" x14ac:dyDescent="0.2">
      <c r="A241" s="29" t="s">
        <v>251</v>
      </c>
      <c r="B241" s="135" t="s">
        <v>72</v>
      </c>
      <c r="C241" s="135"/>
      <c r="D241" s="102" t="s">
        <v>120</v>
      </c>
      <c r="E241" s="46"/>
      <c r="F241" s="96">
        <f t="shared" si="32"/>
        <v>0</v>
      </c>
      <c r="G241" s="96">
        <f t="shared" si="0"/>
        <v>0</v>
      </c>
      <c r="H241" s="96">
        <f t="shared" si="33"/>
        <v>0</v>
      </c>
      <c r="I241" s="33"/>
      <c r="J241" s="28"/>
      <c r="K241" s="39"/>
      <c r="L241" s="39"/>
    </row>
    <row r="242" spans="1:12" x14ac:dyDescent="0.2">
      <c r="A242" s="29" t="s">
        <v>252</v>
      </c>
      <c r="B242" s="135" t="s">
        <v>72</v>
      </c>
      <c r="C242" s="135"/>
      <c r="D242" s="102" t="s">
        <v>120</v>
      </c>
      <c r="E242" s="46"/>
      <c r="F242" s="96">
        <f t="shared" si="32"/>
        <v>0</v>
      </c>
      <c r="G242" s="96">
        <f t="shared" si="0"/>
        <v>0</v>
      </c>
      <c r="H242" s="96">
        <f t="shared" si="33"/>
        <v>0</v>
      </c>
      <c r="I242" s="33"/>
      <c r="J242" s="28"/>
      <c r="K242" s="39"/>
      <c r="L242" s="39"/>
    </row>
    <row r="243" spans="1:12" x14ac:dyDescent="0.2">
      <c r="A243" s="29" t="s">
        <v>253</v>
      </c>
      <c r="B243" s="135" t="s">
        <v>72</v>
      </c>
      <c r="C243" s="135"/>
      <c r="D243" s="102" t="s">
        <v>120</v>
      </c>
      <c r="E243" s="46"/>
      <c r="F243" s="96">
        <f t="shared" si="32"/>
        <v>0</v>
      </c>
      <c r="G243" s="96">
        <f t="shared" si="0"/>
        <v>0</v>
      </c>
      <c r="H243" s="96">
        <f t="shared" si="33"/>
        <v>0</v>
      </c>
      <c r="I243" s="33"/>
      <c r="J243" s="28"/>
      <c r="K243" s="39"/>
      <c r="L243" s="39"/>
    </row>
    <row r="244" spans="1:12" x14ac:dyDescent="0.2">
      <c r="A244" s="29" t="s">
        <v>254</v>
      </c>
      <c r="B244" s="135" t="s">
        <v>72</v>
      </c>
      <c r="C244" s="135"/>
      <c r="D244" s="102" t="s">
        <v>120</v>
      </c>
      <c r="E244" s="46"/>
      <c r="F244" s="96">
        <f t="shared" si="32"/>
        <v>0</v>
      </c>
      <c r="G244" s="96">
        <f t="shared" si="0"/>
        <v>0</v>
      </c>
      <c r="H244" s="96">
        <f t="shared" si="33"/>
        <v>0</v>
      </c>
      <c r="I244" s="33"/>
      <c r="J244" s="28"/>
      <c r="K244" s="39"/>
      <c r="L244" s="39"/>
    </row>
    <row r="245" spans="1:12" x14ac:dyDescent="0.2">
      <c r="A245" s="29" t="s">
        <v>255</v>
      </c>
      <c r="B245" s="135" t="s">
        <v>72</v>
      </c>
      <c r="C245" s="135"/>
      <c r="D245" s="102" t="s">
        <v>120</v>
      </c>
      <c r="E245" s="46"/>
      <c r="F245" s="96">
        <f t="shared" si="32"/>
        <v>0</v>
      </c>
      <c r="G245" s="96">
        <f t="shared" si="0"/>
        <v>0</v>
      </c>
      <c r="H245" s="96">
        <f t="shared" si="33"/>
        <v>0</v>
      </c>
      <c r="I245" s="33"/>
      <c r="J245" s="28"/>
      <c r="K245" s="39"/>
      <c r="L245" s="39"/>
    </row>
    <row r="246" spans="1:12" x14ac:dyDescent="0.2">
      <c r="A246" s="29" t="s">
        <v>256</v>
      </c>
      <c r="B246" s="135" t="s">
        <v>72</v>
      </c>
      <c r="C246" s="135"/>
      <c r="D246" s="102" t="s">
        <v>120</v>
      </c>
      <c r="E246" s="46"/>
      <c r="F246" s="96">
        <f t="shared" si="32"/>
        <v>0</v>
      </c>
      <c r="G246" s="96">
        <f t="shared" si="0"/>
        <v>0</v>
      </c>
      <c r="H246" s="96">
        <f t="shared" si="33"/>
        <v>0</v>
      </c>
      <c r="I246" s="33"/>
      <c r="J246" s="28"/>
      <c r="K246" s="39"/>
      <c r="L246" s="39"/>
    </row>
    <row r="247" spans="1:12" x14ac:dyDescent="0.2">
      <c r="A247" s="29" t="s">
        <v>257</v>
      </c>
      <c r="B247" s="135" t="s">
        <v>72</v>
      </c>
      <c r="C247" s="135"/>
      <c r="D247" s="102" t="s">
        <v>120</v>
      </c>
      <c r="E247" s="46"/>
      <c r="F247" s="96">
        <f t="shared" si="32"/>
        <v>0</v>
      </c>
      <c r="G247" s="96">
        <f t="shared" si="0"/>
        <v>0</v>
      </c>
      <c r="H247" s="96">
        <f t="shared" si="33"/>
        <v>0</v>
      </c>
      <c r="I247" s="33"/>
      <c r="J247" s="28"/>
      <c r="K247" s="39"/>
      <c r="L247" s="39"/>
    </row>
    <row r="248" spans="1:12" x14ac:dyDescent="0.2">
      <c r="A248" s="29" t="s">
        <v>258</v>
      </c>
      <c r="B248" s="135" t="s">
        <v>72</v>
      </c>
      <c r="C248" s="135"/>
      <c r="D248" s="102" t="s">
        <v>120</v>
      </c>
      <c r="E248" s="46"/>
      <c r="F248" s="96">
        <f t="shared" si="32"/>
        <v>0</v>
      </c>
      <c r="G248" s="96">
        <f t="shared" si="0"/>
        <v>0</v>
      </c>
      <c r="H248" s="96">
        <f t="shared" si="33"/>
        <v>0</v>
      </c>
      <c r="I248" s="33"/>
      <c r="J248" s="28"/>
      <c r="K248" s="39"/>
      <c r="L248" s="39"/>
    </row>
    <row r="249" spans="1:12" x14ac:dyDescent="0.2">
      <c r="A249" s="29" t="s">
        <v>259</v>
      </c>
      <c r="B249" s="135" t="s">
        <v>72</v>
      </c>
      <c r="C249" s="135"/>
      <c r="D249" s="102" t="s">
        <v>120</v>
      </c>
      <c r="E249" s="46"/>
      <c r="F249" s="96">
        <f t="shared" si="32"/>
        <v>0</v>
      </c>
      <c r="G249" s="96">
        <f t="shared" si="0"/>
        <v>0</v>
      </c>
      <c r="H249" s="96">
        <f t="shared" si="33"/>
        <v>0</v>
      </c>
      <c r="I249" s="33"/>
      <c r="J249" s="28"/>
      <c r="K249" s="39"/>
      <c r="L249" s="39"/>
    </row>
    <row r="250" spans="1:12" x14ac:dyDescent="0.2">
      <c r="A250" s="29" t="s">
        <v>260</v>
      </c>
      <c r="B250" s="135" t="s">
        <v>72</v>
      </c>
      <c r="C250" s="135"/>
      <c r="D250" s="102" t="s">
        <v>120</v>
      </c>
      <c r="E250" s="46"/>
      <c r="F250" s="96">
        <f t="shared" si="32"/>
        <v>0</v>
      </c>
      <c r="G250" s="96">
        <f t="shared" si="0"/>
        <v>0</v>
      </c>
      <c r="H250" s="96">
        <f t="shared" si="33"/>
        <v>0</v>
      </c>
      <c r="I250" s="33"/>
      <c r="J250" s="28"/>
      <c r="K250" s="39"/>
      <c r="L250" s="39"/>
    </row>
    <row r="251" spans="1:12" x14ac:dyDescent="0.2">
      <c r="A251" s="29" t="s">
        <v>261</v>
      </c>
      <c r="B251" s="135" t="s">
        <v>72</v>
      </c>
      <c r="C251" s="135"/>
      <c r="D251" s="102" t="s">
        <v>120</v>
      </c>
      <c r="E251" s="46"/>
      <c r="F251" s="96">
        <f t="shared" si="32"/>
        <v>0</v>
      </c>
      <c r="G251" s="96">
        <f t="shared" si="0"/>
        <v>0</v>
      </c>
      <c r="H251" s="96">
        <f t="shared" si="33"/>
        <v>0</v>
      </c>
      <c r="I251" s="33"/>
      <c r="J251" s="28"/>
      <c r="K251" s="39"/>
      <c r="L251" s="39"/>
    </row>
    <row r="252" spans="1:12" x14ac:dyDescent="0.2">
      <c r="A252" s="29" t="s">
        <v>262</v>
      </c>
      <c r="B252" s="135" t="s">
        <v>72</v>
      </c>
      <c r="C252" s="135"/>
      <c r="D252" s="102" t="s">
        <v>120</v>
      </c>
      <c r="E252" s="46"/>
      <c r="F252" s="96">
        <f t="shared" si="32"/>
        <v>0</v>
      </c>
      <c r="G252" s="96">
        <f t="shared" si="0"/>
        <v>0</v>
      </c>
      <c r="H252" s="96">
        <f t="shared" si="33"/>
        <v>0</v>
      </c>
      <c r="I252" s="33"/>
      <c r="J252" s="28"/>
      <c r="K252" s="39"/>
      <c r="L252" s="39"/>
    </row>
    <row r="253" spans="1:12" ht="26.25" customHeight="1" x14ac:dyDescent="0.2">
      <c r="A253" s="34" t="s">
        <v>248</v>
      </c>
      <c r="B253" s="137" t="s">
        <v>105</v>
      </c>
      <c r="C253" s="137"/>
      <c r="D253" s="137"/>
      <c r="E253" s="137"/>
      <c r="F253" s="137"/>
      <c r="G253" s="97">
        <f>SUM(G254:G258)</f>
        <v>0</v>
      </c>
      <c r="H253" s="97">
        <f>SUM(H254:H258)</f>
        <v>0</v>
      </c>
      <c r="I253" s="41"/>
      <c r="J253" s="28"/>
      <c r="K253" s="37" t="s">
        <v>143</v>
      </c>
      <c r="L253" s="37" t="s">
        <v>138</v>
      </c>
    </row>
    <row r="254" spans="1:12" x14ac:dyDescent="0.2">
      <c r="A254" s="29" t="s">
        <v>263</v>
      </c>
      <c r="B254" s="135" t="s">
        <v>106</v>
      </c>
      <c r="C254" s="135"/>
      <c r="D254" s="102" t="s">
        <v>120</v>
      </c>
      <c r="E254" s="46"/>
      <c r="F254" s="96">
        <f>K254*L254</f>
        <v>0</v>
      </c>
      <c r="G254" s="96">
        <f t="shared" ref="G254:G258" si="34">ROUND(E254*F254,2)</f>
        <v>0</v>
      </c>
      <c r="H254" s="96">
        <f t="shared" ref="H254:H258" si="35">ROUND(G254*$D$7,2)</f>
        <v>0</v>
      </c>
      <c r="I254" s="33"/>
      <c r="J254" s="28"/>
      <c r="K254" s="39"/>
      <c r="L254" s="39"/>
    </row>
    <row r="255" spans="1:12" x14ac:dyDescent="0.2">
      <c r="A255" s="29" t="s">
        <v>264</v>
      </c>
      <c r="B255" s="135" t="s">
        <v>106</v>
      </c>
      <c r="C255" s="135"/>
      <c r="D255" s="102" t="s">
        <v>120</v>
      </c>
      <c r="E255" s="46"/>
      <c r="F255" s="96">
        <f t="shared" ref="F255:F258" si="36">K255*L255</f>
        <v>0</v>
      </c>
      <c r="G255" s="96">
        <f t="shared" si="34"/>
        <v>0</v>
      </c>
      <c r="H255" s="96">
        <f t="shared" si="35"/>
        <v>0</v>
      </c>
      <c r="I255" s="33"/>
      <c r="J255" s="28"/>
      <c r="K255" s="39"/>
      <c r="L255" s="39"/>
    </row>
    <row r="256" spans="1:12" x14ac:dyDescent="0.2">
      <c r="A256" s="29" t="s">
        <v>265</v>
      </c>
      <c r="B256" s="135" t="s">
        <v>106</v>
      </c>
      <c r="C256" s="135"/>
      <c r="D256" s="102" t="s">
        <v>120</v>
      </c>
      <c r="E256" s="46"/>
      <c r="F256" s="96">
        <f t="shared" si="36"/>
        <v>0</v>
      </c>
      <c r="G256" s="96">
        <f t="shared" si="34"/>
        <v>0</v>
      </c>
      <c r="H256" s="96">
        <f t="shared" si="35"/>
        <v>0</v>
      </c>
      <c r="I256" s="33"/>
      <c r="J256" s="28"/>
      <c r="K256" s="39"/>
      <c r="L256" s="39"/>
    </row>
    <row r="257" spans="1:12" x14ac:dyDescent="0.2">
      <c r="A257" s="29" t="s">
        <v>266</v>
      </c>
      <c r="B257" s="135" t="s">
        <v>106</v>
      </c>
      <c r="C257" s="135"/>
      <c r="D257" s="102" t="s">
        <v>120</v>
      </c>
      <c r="E257" s="46"/>
      <c r="F257" s="96">
        <f t="shared" si="36"/>
        <v>0</v>
      </c>
      <c r="G257" s="96">
        <f t="shared" si="34"/>
        <v>0</v>
      </c>
      <c r="H257" s="96">
        <f t="shared" si="35"/>
        <v>0</v>
      </c>
      <c r="I257" s="33"/>
      <c r="J257" s="28"/>
      <c r="K257" s="39"/>
      <c r="L257" s="39"/>
    </row>
    <row r="258" spans="1:12" x14ac:dyDescent="0.2">
      <c r="A258" s="29" t="s">
        <v>267</v>
      </c>
      <c r="B258" s="135" t="s">
        <v>106</v>
      </c>
      <c r="C258" s="135"/>
      <c r="D258" s="102" t="s">
        <v>120</v>
      </c>
      <c r="E258" s="46"/>
      <c r="F258" s="96">
        <f t="shared" si="36"/>
        <v>0</v>
      </c>
      <c r="G258" s="96">
        <f t="shared" si="34"/>
        <v>0</v>
      </c>
      <c r="H258" s="96">
        <f t="shared" si="35"/>
        <v>0</v>
      </c>
      <c r="I258" s="33"/>
      <c r="J258" s="28"/>
      <c r="K258" s="39"/>
      <c r="L258" s="39"/>
    </row>
    <row r="259" spans="1:12" x14ac:dyDescent="0.2">
      <c r="A259" s="136" t="s">
        <v>43</v>
      </c>
      <c r="B259" s="136"/>
      <c r="C259" s="136"/>
      <c r="D259" s="136"/>
      <c r="E259" s="136"/>
      <c r="F259" s="136"/>
      <c r="G259" s="95">
        <f>G10+G21</f>
        <v>0</v>
      </c>
      <c r="H259" s="95">
        <f>H10+H21</f>
        <v>0</v>
      </c>
      <c r="I259" s="27"/>
      <c r="J259" s="28"/>
    </row>
    <row r="260" spans="1:12" x14ac:dyDescent="0.2">
      <c r="G260" s="47"/>
      <c r="H260" s="47"/>
    </row>
  </sheetData>
  <sheetProtection algorithmName="SHA-512" hashValue="3lnqv94fSUd2yWuWxmsl8xRlN6CKSSL80JQtWrow6+v8scKDHsrotJaRxtYA7R8KRz41hLlOlYRN5eUEvgBWBw==" saltValue="je28pa0FII84jQWrBZD/dg==" spinCount="100000" sheet="1" formatRows="0"/>
  <mergeCells count="249">
    <mergeCell ref="B256:C256"/>
    <mergeCell ref="B257:C257"/>
    <mergeCell ref="B258:C258"/>
    <mergeCell ref="A259:F259"/>
    <mergeCell ref="B250:C250"/>
    <mergeCell ref="B251:C251"/>
    <mergeCell ref="B252:C252"/>
    <mergeCell ref="B253:F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A228:A234"/>
    <mergeCell ref="B228:B234"/>
    <mergeCell ref="I228:I234"/>
    <mergeCell ref="B235:F235"/>
    <mergeCell ref="B236:C236"/>
    <mergeCell ref="B237:C237"/>
    <mergeCell ref="A214:A220"/>
    <mergeCell ref="B214:B220"/>
    <mergeCell ref="I214:I220"/>
    <mergeCell ref="A221:A227"/>
    <mergeCell ref="B221:B227"/>
    <mergeCell ref="I221:I227"/>
    <mergeCell ref="A200:A206"/>
    <mergeCell ref="B200:B206"/>
    <mergeCell ref="I200:I206"/>
    <mergeCell ref="A207:A213"/>
    <mergeCell ref="B207:B213"/>
    <mergeCell ref="I207:I213"/>
    <mergeCell ref="A186:A192"/>
    <mergeCell ref="B186:B192"/>
    <mergeCell ref="I186:I192"/>
    <mergeCell ref="A193:A199"/>
    <mergeCell ref="B193:B199"/>
    <mergeCell ref="I193:I199"/>
    <mergeCell ref="A172:A178"/>
    <mergeCell ref="B172:B178"/>
    <mergeCell ref="I172:I178"/>
    <mergeCell ref="A179:A185"/>
    <mergeCell ref="B179:B185"/>
    <mergeCell ref="I179:I185"/>
    <mergeCell ref="H159:H163"/>
    <mergeCell ref="I159:I163"/>
    <mergeCell ref="B164:F164"/>
    <mergeCell ref="A165:A171"/>
    <mergeCell ref="B165:B171"/>
    <mergeCell ref="I165:I171"/>
    <mergeCell ref="A159:A163"/>
    <mergeCell ref="B159:B163"/>
    <mergeCell ref="D159:D163"/>
    <mergeCell ref="E159:E163"/>
    <mergeCell ref="F159:F163"/>
    <mergeCell ref="G159:G163"/>
    <mergeCell ref="H149:H153"/>
    <mergeCell ref="I149:I153"/>
    <mergeCell ref="A154:A158"/>
    <mergeCell ref="B154:B158"/>
    <mergeCell ref="D154:D158"/>
    <mergeCell ref="E154:E158"/>
    <mergeCell ref="F154:F158"/>
    <mergeCell ref="G154:G158"/>
    <mergeCell ref="H154:H158"/>
    <mergeCell ref="I154:I158"/>
    <mergeCell ref="A149:A153"/>
    <mergeCell ref="B149:B153"/>
    <mergeCell ref="D149:D153"/>
    <mergeCell ref="E149:E153"/>
    <mergeCell ref="F149:F153"/>
    <mergeCell ref="G149:G153"/>
    <mergeCell ref="H139:H143"/>
    <mergeCell ref="I139:I143"/>
    <mergeCell ref="A144:A148"/>
    <mergeCell ref="B144:B148"/>
    <mergeCell ref="D144:D148"/>
    <mergeCell ref="E144:E148"/>
    <mergeCell ref="F144:F148"/>
    <mergeCell ref="G144:G148"/>
    <mergeCell ref="H144:H148"/>
    <mergeCell ref="I144:I148"/>
    <mergeCell ref="A139:A143"/>
    <mergeCell ref="B139:B143"/>
    <mergeCell ref="D139:D143"/>
    <mergeCell ref="E139:E143"/>
    <mergeCell ref="F139:F143"/>
    <mergeCell ref="G139:G143"/>
    <mergeCell ref="A134:A138"/>
    <mergeCell ref="B134:B138"/>
    <mergeCell ref="D134:D138"/>
    <mergeCell ref="E134:E138"/>
    <mergeCell ref="F134:F138"/>
    <mergeCell ref="G134:G138"/>
    <mergeCell ref="H134:H138"/>
    <mergeCell ref="I134:I138"/>
    <mergeCell ref="A129:A133"/>
    <mergeCell ref="B129:B133"/>
    <mergeCell ref="D129:D133"/>
    <mergeCell ref="E129:E133"/>
    <mergeCell ref="F129:F133"/>
    <mergeCell ref="G129:G133"/>
    <mergeCell ref="A124:A128"/>
    <mergeCell ref="B124:B128"/>
    <mergeCell ref="D124:D128"/>
    <mergeCell ref="E124:E128"/>
    <mergeCell ref="F124:F128"/>
    <mergeCell ref="G124:G128"/>
    <mergeCell ref="H124:H128"/>
    <mergeCell ref="I124:I128"/>
    <mergeCell ref="H129:H133"/>
    <mergeCell ref="I129:I133"/>
    <mergeCell ref="G114:G118"/>
    <mergeCell ref="H114:H118"/>
    <mergeCell ref="I114:I118"/>
    <mergeCell ref="A119:A123"/>
    <mergeCell ref="B119:B123"/>
    <mergeCell ref="D119:D123"/>
    <mergeCell ref="E119:E123"/>
    <mergeCell ref="F119:F123"/>
    <mergeCell ref="G119:G123"/>
    <mergeCell ref="H119:H123"/>
    <mergeCell ref="I119:I123"/>
    <mergeCell ref="B110:C110"/>
    <mergeCell ref="B111:C111"/>
    <mergeCell ref="B112:C112"/>
    <mergeCell ref="B113:F113"/>
    <mergeCell ref="A114:A118"/>
    <mergeCell ref="B114:B118"/>
    <mergeCell ref="D114:D118"/>
    <mergeCell ref="E114:E118"/>
    <mergeCell ref="F114:F118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F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F55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</mergeCells>
  <conditionalFormatting sqref="L10:L20">
    <cfRule type="duplicateValues" dxfId="2" priority="1"/>
  </conditionalFormatting>
  <dataValidations count="9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14:I163"/>
    <dataValidation type="list" allowBlank="1" showInputMessage="1" showErrorMessage="1" sqref="D1:I1">
      <formula1>"Moksliniai tyrimai, Eksperimentinė plėtra"</formula1>
    </dataValidation>
    <dataValidation allowBlank="1" showErrorMessage="1" sqref="F114:F163"/>
    <dataValidation allowBlank="1" showInputMessage="1" showErrorMessage="1" prompt="Įveskite vienos pareigybės darbuotojų fizinio rodiklio pasiekimui skiriamą darbo laiką valandomis." sqref="E114:E163"/>
    <dataValidation type="list" allowBlank="1" showInputMessage="1" showErrorMessage="1" prompt="Pasirinkite finansavimo intensyvumą vadovaudamiesi Aprašo 52 punktu." sqref="D7">
      <formula1>"0%,25%,35%,40%,45%,50%,60%,65%,70%,75%,80%"</formula1>
    </dataValidation>
    <dataValidation type="list" allowBlank="1" showInputMessage="1" showErrorMessage="1" sqref="J1">
      <formula1>"Taikomieji (pramoniniai) moksliniai tyrimai, Eksperimentinė plėtra (bandomoji taikomoji veikla)"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18" max="17" man="1"/>
    <brk id="163" max="17" man="1"/>
    <brk id="206" max="17" man="1"/>
  </rowBreaks>
  <colBreaks count="1" manualBreakCount="1">
    <brk id="9" max="209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51">
    <tabColor rgb="FF92D050"/>
    <pageSetUpPr fitToPage="1"/>
  </sheetPr>
  <dimension ref="A1:S260"/>
  <sheetViews>
    <sheetView zoomScale="85" zoomScaleNormal="85" zoomScaleSheetLayoutView="100" workbookViewId="0">
      <pane ySplit="9" topLeftCell="A10" activePane="bottomLeft" state="frozen"/>
      <selection activeCell="B26" sqref="B26"/>
      <selection pane="bottomLeft" activeCell="D6" sqref="D6:I6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91"/>
      <c r="B1" s="91"/>
      <c r="C1" s="91" t="s">
        <v>88</v>
      </c>
      <c r="D1" s="143"/>
      <c r="E1" s="143"/>
      <c r="F1" s="143"/>
      <c r="G1" s="143"/>
      <c r="H1" s="143"/>
      <c r="I1" s="143"/>
      <c r="J1" s="21"/>
    </row>
    <row r="2" spans="1:10" ht="13.5" customHeight="1" x14ac:dyDescent="0.2">
      <c r="A2" s="91"/>
      <c r="B2" s="91"/>
      <c r="C2" s="91" t="s">
        <v>85</v>
      </c>
      <c r="D2" s="92"/>
      <c r="E2" s="21"/>
      <c r="F2" s="21"/>
      <c r="G2" s="21"/>
      <c r="H2" s="21"/>
      <c r="I2" s="21"/>
      <c r="J2" s="21"/>
    </row>
    <row r="3" spans="1:10" x14ac:dyDescent="0.2">
      <c r="A3" s="142" t="s">
        <v>73</v>
      </c>
      <c r="B3" s="142"/>
      <c r="C3" s="142"/>
      <c r="D3" s="143"/>
      <c r="E3" s="143"/>
      <c r="F3" s="143"/>
      <c r="G3" s="143"/>
      <c r="H3" s="143"/>
      <c r="I3" s="144"/>
      <c r="J3" s="21"/>
    </row>
    <row r="4" spans="1:10" ht="12.75" customHeight="1" x14ac:dyDescent="0.2">
      <c r="A4" s="91"/>
      <c r="B4" s="91"/>
      <c r="C4" s="91" t="s">
        <v>139</v>
      </c>
      <c r="D4" s="148"/>
      <c r="E4" s="148"/>
      <c r="F4" s="149" t="s">
        <v>140</v>
      </c>
      <c r="G4" s="149"/>
      <c r="H4" s="94"/>
      <c r="I4" s="21"/>
      <c r="J4" s="21"/>
    </row>
    <row r="5" spans="1:10" x14ac:dyDescent="0.2">
      <c r="A5" s="142" t="s">
        <v>137</v>
      </c>
      <c r="B5" s="142"/>
      <c r="C5" s="142"/>
      <c r="D5" s="147"/>
      <c r="E5" s="147"/>
      <c r="F5" s="147"/>
      <c r="G5" s="147"/>
      <c r="H5" s="147"/>
      <c r="I5" s="143"/>
      <c r="J5" s="21"/>
    </row>
    <row r="6" spans="1:10" x14ac:dyDescent="0.2">
      <c r="A6" s="91"/>
      <c r="B6" s="91"/>
      <c r="C6" s="91" t="s">
        <v>211</v>
      </c>
      <c r="D6" s="147"/>
      <c r="E6" s="147"/>
      <c r="F6" s="147"/>
      <c r="G6" s="147"/>
      <c r="H6" s="147"/>
      <c r="I6" s="147"/>
      <c r="J6" s="21"/>
    </row>
    <row r="7" spans="1:10" x14ac:dyDescent="0.2">
      <c r="A7" s="91"/>
      <c r="B7" s="91"/>
      <c r="C7" s="91" t="s">
        <v>89</v>
      </c>
      <c r="D7" s="59"/>
      <c r="E7" s="21"/>
      <c r="F7" s="21"/>
      <c r="G7" s="24" t="s">
        <v>158</v>
      </c>
      <c r="H7" s="23" t="s">
        <v>268</v>
      </c>
      <c r="I7" s="21"/>
      <c r="J7" s="21"/>
    </row>
    <row r="8" spans="1:10" ht="6" customHeight="1" x14ac:dyDescent="0.2"/>
    <row r="9" spans="1:10" ht="38.25" x14ac:dyDescent="0.2">
      <c r="A9" s="93" t="s">
        <v>4</v>
      </c>
      <c r="B9" s="145" t="s">
        <v>175</v>
      </c>
      <c r="C9" s="145"/>
      <c r="D9" s="93" t="s">
        <v>1</v>
      </c>
      <c r="E9" s="93" t="s">
        <v>2</v>
      </c>
      <c r="F9" s="93" t="s">
        <v>3</v>
      </c>
      <c r="G9" s="93" t="s">
        <v>87</v>
      </c>
      <c r="H9" s="93" t="s">
        <v>86</v>
      </c>
      <c r="I9" s="93" t="s">
        <v>11</v>
      </c>
      <c r="J9" s="25"/>
    </row>
    <row r="10" spans="1:10" ht="27.75" customHeight="1" x14ac:dyDescent="0.2">
      <c r="A10" s="26">
        <v>4</v>
      </c>
      <c r="B10" s="146" t="s">
        <v>92</v>
      </c>
      <c r="C10" s="146"/>
      <c r="D10" s="146"/>
      <c r="E10" s="146"/>
      <c r="F10" s="146"/>
      <c r="G10" s="95">
        <f>SUM(G11:G20)</f>
        <v>0</v>
      </c>
      <c r="H10" s="95">
        <f>SUM(H11:H20)</f>
        <v>0</v>
      </c>
      <c r="I10" s="27"/>
      <c r="J10" s="28"/>
    </row>
    <row r="11" spans="1:10" x14ac:dyDescent="0.2">
      <c r="A11" s="29" t="s">
        <v>13</v>
      </c>
      <c r="B11" s="135" t="s">
        <v>12</v>
      </c>
      <c r="C11" s="135"/>
      <c r="D11" s="30"/>
      <c r="E11" s="31"/>
      <c r="F11" s="32"/>
      <c r="G11" s="96">
        <f t="shared" ref="G11:G252" si="0">ROUND(E11*F11,2)</f>
        <v>0</v>
      </c>
      <c r="H11" s="96">
        <f t="shared" ref="H11:H112" si="1">ROUND(G11*$D$7,2)</f>
        <v>0</v>
      </c>
      <c r="I11" s="33"/>
      <c r="J11" s="28"/>
    </row>
    <row r="12" spans="1:10" x14ac:dyDescent="0.2">
      <c r="A12" s="29" t="s">
        <v>14</v>
      </c>
      <c r="B12" s="135" t="s">
        <v>12</v>
      </c>
      <c r="C12" s="135"/>
      <c r="D12" s="30"/>
      <c r="E12" s="31"/>
      <c r="F12" s="32"/>
      <c r="G12" s="96">
        <f t="shared" si="0"/>
        <v>0</v>
      </c>
      <c r="H12" s="96">
        <f t="shared" si="1"/>
        <v>0</v>
      </c>
      <c r="I12" s="33"/>
      <c r="J12" s="28"/>
    </row>
    <row r="13" spans="1:10" x14ac:dyDescent="0.2">
      <c r="A13" s="29" t="s">
        <v>15</v>
      </c>
      <c r="B13" s="135" t="s">
        <v>12</v>
      </c>
      <c r="C13" s="135"/>
      <c r="D13" s="30"/>
      <c r="E13" s="31"/>
      <c r="F13" s="32"/>
      <c r="G13" s="96">
        <f t="shared" si="0"/>
        <v>0</v>
      </c>
      <c r="H13" s="96">
        <f t="shared" si="1"/>
        <v>0</v>
      </c>
      <c r="I13" s="33"/>
      <c r="J13" s="28"/>
    </row>
    <row r="14" spans="1:10" x14ac:dyDescent="0.2">
      <c r="A14" s="29" t="s">
        <v>16</v>
      </c>
      <c r="B14" s="135" t="s">
        <v>12</v>
      </c>
      <c r="C14" s="135"/>
      <c r="D14" s="30"/>
      <c r="E14" s="31"/>
      <c r="F14" s="32"/>
      <c r="G14" s="96">
        <f t="shared" si="0"/>
        <v>0</v>
      </c>
      <c r="H14" s="96">
        <f t="shared" si="1"/>
        <v>0</v>
      </c>
      <c r="I14" s="33"/>
      <c r="J14" s="28"/>
    </row>
    <row r="15" spans="1:10" x14ac:dyDescent="0.2">
      <c r="A15" s="29" t="s">
        <v>17</v>
      </c>
      <c r="B15" s="135" t="s">
        <v>12</v>
      </c>
      <c r="C15" s="135"/>
      <c r="D15" s="30"/>
      <c r="E15" s="31"/>
      <c r="F15" s="32"/>
      <c r="G15" s="96">
        <f t="shared" si="0"/>
        <v>0</v>
      </c>
      <c r="H15" s="96">
        <f t="shared" si="1"/>
        <v>0</v>
      </c>
      <c r="I15" s="33"/>
      <c r="J15" s="28"/>
    </row>
    <row r="16" spans="1:10" x14ac:dyDescent="0.2">
      <c r="A16" s="29" t="s">
        <v>18</v>
      </c>
      <c r="B16" s="135" t="s">
        <v>12</v>
      </c>
      <c r="C16" s="135"/>
      <c r="D16" s="30"/>
      <c r="E16" s="31"/>
      <c r="F16" s="32"/>
      <c r="G16" s="96">
        <f t="shared" si="0"/>
        <v>0</v>
      </c>
      <c r="H16" s="96">
        <f t="shared" si="1"/>
        <v>0</v>
      </c>
      <c r="I16" s="33"/>
      <c r="J16" s="28"/>
    </row>
    <row r="17" spans="1:10" x14ac:dyDescent="0.2">
      <c r="A17" s="29" t="s">
        <v>19</v>
      </c>
      <c r="B17" s="135" t="s">
        <v>12</v>
      </c>
      <c r="C17" s="135"/>
      <c r="D17" s="30"/>
      <c r="E17" s="31"/>
      <c r="F17" s="32"/>
      <c r="G17" s="96">
        <f t="shared" si="0"/>
        <v>0</v>
      </c>
      <c r="H17" s="96">
        <f t="shared" si="1"/>
        <v>0</v>
      </c>
      <c r="I17" s="33"/>
      <c r="J17" s="28"/>
    </row>
    <row r="18" spans="1:10" x14ac:dyDescent="0.2">
      <c r="A18" s="29" t="s">
        <v>20</v>
      </c>
      <c r="B18" s="135" t="s">
        <v>12</v>
      </c>
      <c r="C18" s="135"/>
      <c r="D18" s="30"/>
      <c r="E18" s="31"/>
      <c r="F18" s="32"/>
      <c r="G18" s="96">
        <f t="shared" si="0"/>
        <v>0</v>
      </c>
      <c r="H18" s="96">
        <f t="shared" si="1"/>
        <v>0</v>
      </c>
      <c r="I18" s="33"/>
      <c r="J18" s="28"/>
    </row>
    <row r="19" spans="1:10" x14ac:dyDescent="0.2">
      <c r="A19" s="29" t="s">
        <v>21</v>
      </c>
      <c r="B19" s="135" t="s">
        <v>12</v>
      </c>
      <c r="C19" s="135"/>
      <c r="D19" s="30"/>
      <c r="E19" s="31"/>
      <c r="F19" s="32"/>
      <c r="G19" s="96">
        <f t="shared" si="0"/>
        <v>0</v>
      </c>
      <c r="H19" s="96">
        <f t="shared" si="1"/>
        <v>0</v>
      </c>
      <c r="I19" s="33"/>
      <c r="J19" s="28"/>
    </row>
    <row r="20" spans="1:10" x14ac:dyDescent="0.2">
      <c r="A20" s="29" t="s">
        <v>22</v>
      </c>
      <c r="B20" s="135" t="s">
        <v>12</v>
      </c>
      <c r="C20" s="135"/>
      <c r="D20" s="30"/>
      <c r="E20" s="31"/>
      <c r="F20" s="32"/>
      <c r="G20" s="96">
        <f t="shared" si="0"/>
        <v>0</v>
      </c>
      <c r="H20" s="96">
        <f t="shared" si="1"/>
        <v>0</v>
      </c>
      <c r="I20" s="33"/>
      <c r="J20" s="28"/>
    </row>
    <row r="21" spans="1:10" x14ac:dyDescent="0.2">
      <c r="A21" s="26">
        <v>5</v>
      </c>
      <c r="B21" s="146" t="s">
        <v>6</v>
      </c>
      <c r="C21" s="146"/>
      <c r="D21" s="146"/>
      <c r="E21" s="146"/>
      <c r="F21" s="146"/>
      <c r="G21" s="95">
        <f>G22+G33+G44+G55+G83+G113+G164+G235+G253</f>
        <v>0</v>
      </c>
      <c r="H21" s="95">
        <f>H22+H33+H44+H55+H83+H113+H164+H235+H253</f>
        <v>0</v>
      </c>
      <c r="I21" s="27"/>
      <c r="J21" s="28"/>
    </row>
    <row r="22" spans="1:10" x14ac:dyDescent="0.2">
      <c r="A22" s="34" t="s">
        <v>7</v>
      </c>
      <c r="B22" s="138" t="s">
        <v>109</v>
      </c>
      <c r="C22" s="139"/>
      <c r="D22" s="139"/>
      <c r="E22" s="139"/>
      <c r="F22" s="140"/>
      <c r="G22" s="97">
        <f>SUM(G23:G32)</f>
        <v>0</v>
      </c>
      <c r="H22" s="97">
        <f>SUM(H23:H32)</f>
        <v>0</v>
      </c>
      <c r="I22" s="35"/>
      <c r="J22" s="36"/>
    </row>
    <row r="23" spans="1:10" x14ac:dyDescent="0.2">
      <c r="A23" s="29" t="s">
        <v>23</v>
      </c>
      <c r="B23" s="135" t="s">
        <v>54</v>
      </c>
      <c r="C23" s="135"/>
      <c r="D23" s="30"/>
      <c r="E23" s="31"/>
      <c r="F23" s="32"/>
      <c r="G23" s="96">
        <f t="shared" ref="G23:G32" si="2">ROUND(E23*F23,2)</f>
        <v>0</v>
      </c>
      <c r="H23" s="96">
        <f t="shared" si="1"/>
        <v>0</v>
      </c>
      <c r="I23" s="33"/>
      <c r="J23" s="28"/>
    </row>
    <row r="24" spans="1:10" x14ac:dyDescent="0.2">
      <c r="A24" s="29" t="s">
        <v>24</v>
      </c>
      <c r="B24" s="135" t="s">
        <v>54</v>
      </c>
      <c r="C24" s="135"/>
      <c r="D24" s="30"/>
      <c r="E24" s="31"/>
      <c r="F24" s="32"/>
      <c r="G24" s="96">
        <f t="shared" si="2"/>
        <v>0</v>
      </c>
      <c r="H24" s="96">
        <f t="shared" si="1"/>
        <v>0</v>
      </c>
      <c r="I24" s="33"/>
      <c r="J24" s="28"/>
    </row>
    <row r="25" spans="1:10" x14ac:dyDescent="0.2">
      <c r="A25" s="29" t="s">
        <v>25</v>
      </c>
      <c r="B25" s="135" t="s">
        <v>54</v>
      </c>
      <c r="C25" s="135"/>
      <c r="D25" s="30"/>
      <c r="E25" s="31"/>
      <c r="F25" s="32"/>
      <c r="G25" s="96">
        <f t="shared" si="2"/>
        <v>0</v>
      </c>
      <c r="H25" s="96">
        <f t="shared" si="1"/>
        <v>0</v>
      </c>
      <c r="I25" s="33"/>
      <c r="J25" s="28"/>
    </row>
    <row r="26" spans="1:10" x14ac:dyDescent="0.2">
      <c r="A26" s="29" t="s">
        <v>26</v>
      </c>
      <c r="B26" s="135" t="s">
        <v>54</v>
      </c>
      <c r="C26" s="135"/>
      <c r="D26" s="30"/>
      <c r="E26" s="31"/>
      <c r="F26" s="32"/>
      <c r="G26" s="96">
        <f t="shared" si="2"/>
        <v>0</v>
      </c>
      <c r="H26" s="96">
        <f t="shared" si="1"/>
        <v>0</v>
      </c>
      <c r="I26" s="33"/>
      <c r="J26" s="28"/>
    </row>
    <row r="27" spans="1:10" x14ac:dyDescent="0.2">
      <c r="A27" s="29" t="s">
        <v>27</v>
      </c>
      <c r="B27" s="135" t="s">
        <v>54</v>
      </c>
      <c r="C27" s="135"/>
      <c r="D27" s="30"/>
      <c r="E27" s="31"/>
      <c r="F27" s="32"/>
      <c r="G27" s="96">
        <f t="shared" si="2"/>
        <v>0</v>
      </c>
      <c r="H27" s="96">
        <f t="shared" si="1"/>
        <v>0</v>
      </c>
      <c r="I27" s="33"/>
      <c r="J27" s="28"/>
    </row>
    <row r="28" spans="1:10" x14ac:dyDescent="0.2">
      <c r="A28" s="29" t="s">
        <v>28</v>
      </c>
      <c r="B28" s="135" t="s">
        <v>54</v>
      </c>
      <c r="C28" s="135"/>
      <c r="D28" s="30"/>
      <c r="E28" s="31"/>
      <c r="F28" s="32"/>
      <c r="G28" s="96">
        <f t="shared" si="2"/>
        <v>0</v>
      </c>
      <c r="H28" s="96">
        <f t="shared" si="1"/>
        <v>0</v>
      </c>
      <c r="I28" s="33"/>
      <c r="J28" s="28"/>
    </row>
    <row r="29" spans="1:10" x14ac:dyDescent="0.2">
      <c r="A29" s="29" t="s">
        <v>29</v>
      </c>
      <c r="B29" s="135" t="s">
        <v>54</v>
      </c>
      <c r="C29" s="135"/>
      <c r="D29" s="30"/>
      <c r="E29" s="31"/>
      <c r="F29" s="32"/>
      <c r="G29" s="96">
        <f t="shared" si="2"/>
        <v>0</v>
      </c>
      <c r="H29" s="96">
        <f t="shared" si="1"/>
        <v>0</v>
      </c>
      <c r="I29" s="33"/>
      <c r="J29" s="28"/>
    </row>
    <row r="30" spans="1:10" x14ac:dyDescent="0.2">
      <c r="A30" s="29" t="s">
        <v>30</v>
      </c>
      <c r="B30" s="135" t="s">
        <v>54</v>
      </c>
      <c r="C30" s="135"/>
      <c r="D30" s="30"/>
      <c r="E30" s="31"/>
      <c r="F30" s="32"/>
      <c r="G30" s="96">
        <f t="shared" si="2"/>
        <v>0</v>
      </c>
      <c r="H30" s="96">
        <f t="shared" si="1"/>
        <v>0</v>
      </c>
      <c r="I30" s="33"/>
      <c r="J30" s="28"/>
    </row>
    <row r="31" spans="1:10" x14ac:dyDescent="0.2">
      <c r="A31" s="29" t="s">
        <v>31</v>
      </c>
      <c r="B31" s="135" t="s">
        <v>54</v>
      </c>
      <c r="C31" s="135"/>
      <c r="D31" s="30"/>
      <c r="E31" s="31"/>
      <c r="F31" s="32"/>
      <c r="G31" s="96">
        <f t="shared" si="2"/>
        <v>0</v>
      </c>
      <c r="H31" s="96">
        <f t="shared" si="1"/>
        <v>0</v>
      </c>
      <c r="I31" s="33"/>
      <c r="J31" s="28"/>
    </row>
    <row r="32" spans="1:10" x14ac:dyDescent="0.2">
      <c r="A32" s="29" t="s">
        <v>32</v>
      </c>
      <c r="B32" s="135" t="s">
        <v>54</v>
      </c>
      <c r="C32" s="135"/>
      <c r="D32" s="30"/>
      <c r="E32" s="31"/>
      <c r="F32" s="32"/>
      <c r="G32" s="96">
        <f t="shared" si="2"/>
        <v>0</v>
      </c>
      <c r="H32" s="96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38" t="s">
        <v>250</v>
      </c>
      <c r="C33" s="139"/>
      <c r="D33" s="139"/>
      <c r="E33" s="139"/>
      <c r="F33" s="140"/>
      <c r="G33" s="97">
        <f>SUM(G34:G43)</f>
        <v>0</v>
      </c>
      <c r="H33" s="97">
        <f>SUM(H34:H43)</f>
        <v>0</v>
      </c>
      <c r="I33" s="35"/>
      <c r="J33" s="36"/>
    </row>
    <row r="34" spans="1:10" x14ac:dyDescent="0.2">
      <c r="A34" s="29" t="s">
        <v>33</v>
      </c>
      <c r="B34" s="135" t="s">
        <v>54</v>
      </c>
      <c r="C34" s="135"/>
      <c r="D34" s="30"/>
      <c r="E34" s="31"/>
      <c r="F34" s="32"/>
      <c r="G34" s="96">
        <f t="shared" ref="G34:G43" si="3">ROUND(E34*F34,2)</f>
        <v>0</v>
      </c>
      <c r="H34" s="96">
        <f t="shared" si="1"/>
        <v>0</v>
      </c>
      <c r="I34" s="33"/>
      <c r="J34" s="28"/>
    </row>
    <row r="35" spans="1:10" x14ac:dyDescent="0.2">
      <c r="A35" s="29" t="s">
        <v>34</v>
      </c>
      <c r="B35" s="135" t="s">
        <v>54</v>
      </c>
      <c r="C35" s="135"/>
      <c r="D35" s="30"/>
      <c r="E35" s="31"/>
      <c r="F35" s="32"/>
      <c r="G35" s="96">
        <f t="shared" si="3"/>
        <v>0</v>
      </c>
      <c r="H35" s="96">
        <f t="shared" si="1"/>
        <v>0</v>
      </c>
      <c r="I35" s="33"/>
      <c r="J35" s="28"/>
    </row>
    <row r="36" spans="1:10" x14ac:dyDescent="0.2">
      <c r="A36" s="29" t="s">
        <v>35</v>
      </c>
      <c r="B36" s="135" t="s">
        <v>54</v>
      </c>
      <c r="C36" s="135"/>
      <c r="D36" s="30"/>
      <c r="E36" s="31"/>
      <c r="F36" s="32"/>
      <c r="G36" s="96">
        <f t="shared" si="3"/>
        <v>0</v>
      </c>
      <c r="H36" s="96">
        <f t="shared" si="1"/>
        <v>0</v>
      </c>
      <c r="I36" s="33"/>
      <c r="J36" s="28"/>
    </row>
    <row r="37" spans="1:10" x14ac:dyDescent="0.2">
      <c r="A37" s="29" t="s">
        <v>36</v>
      </c>
      <c r="B37" s="135" t="s">
        <v>54</v>
      </c>
      <c r="C37" s="135"/>
      <c r="D37" s="30"/>
      <c r="E37" s="31"/>
      <c r="F37" s="32"/>
      <c r="G37" s="96">
        <f t="shared" si="3"/>
        <v>0</v>
      </c>
      <c r="H37" s="96">
        <f t="shared" si="1"/>
        <v>0</v>
      </c>
      <c r="I37" s="33"/>
      <c r="J37" s="28"/>
    </row>
    <row r="38" spans="1:10" x14ac:dyDescent="0.2">
      <c r="A38" s="29" t="s">
        <v>37</v>
      </c>
      <c r="B38" s="135" t="s">
        <v>54</v>
      </c>
      <c r="C38" s="135"/>
      <c r="D38" s="30"/>
      <c r="E38" s="31"/>
      <c r="F38" s="32"/>
      <c r="G38" s="96">
        <f t="shared" si="3"/>
        <v>0</v>
      </c>
      <c r="H38" s="96">
        <f t="shared" si="1"/>
        <v>0</v>
      </c>
      <c r="I38" s="33"/>
      <c r="J38" s="28"/>
    </row>
    <row r="39" spans="1:10" x14ac:dyDescent="0.2">
      <c r="A39" s="29" t="s">
        <v>38</v>
      </c>
      <c r="B39" s="135" t="s">
        <v>54</v>
      </c>
      <c r="C39" s="135"/>
      <c r="D39" s="30"/>
      <c r="E39" s="31"/>
      <c r="F39" s="32"/>
      <c r="G39" s="96">
        <f t="shared" si="3"/>
        <v>0</v>
      </c>
      <c r="H39" s="96">
        <f t="shared" si="1"/>
        <v>0</v>
      </c>
      <c r="I39" s="33"/>
      <c r="J39" s="28"/>
    </row>
    <row r="40" spans="1:10" x14ac:dyDescent="0.2">
      <c r="A40" s="29" t="s">
        <v>39</v>
      </c>
      <c r="B40" s="135" t="s">
        <v>54</v>
      </c>
      <c r="C40" s="135"/>
      <c r="D40" s="30"/>
      <c r="E40" s="31"/>
      <c r="F40" s="32"/>
      <c r="G40" s="96">
        <f t="shared" si="3"/>
        <v>0</v>
      </c>
      <c r="H40" s="96">
        <f t="shared" si="1"/>
        <v>0</v>
      </c>
      <c r="I40" s="33"/>
      <c r="J40" s="28"/>
    </row>
    <row r="41" spans="1:10" x14ac:dyDescent="0.2">
      <c r="A41" s="29" t="s">
        <v>40</v>
      </c>
      <c r="B41" s="135" t="s">
        <v>54</v>
      </c>
      <c r="C41" s="135"/>
      <c r="D41" s="30"/>
      <c r="E41" s="31"/>
      <c r="F41" s="32"/>
      <c r="G41" s="96">
        <f t="shared" si="3"/>
        <v>0</v>
      </c>
      <c r="H41" s="96">
        <f t="shared" si="1"/>
        <v>0</v>
      </c>
      <c r="I41" s="33"/>
      <c r="J41" s="28"/>
    </row>
    <row r="42" spans="1:10" x14ac:dyDescent="0.2">
      <c r="A42" s="29" t="s">
        <v>41</v>
      </c>
      <c r="B42" s="135" t="s">
        <v>54</v>
      </c>
      <c r="C42" s="135"/>
      <c r="D42" s="30"/>
      <c r="E42" s="31"/>
      <c r="F42" s="32"/>
      <c r="G42" s="96">
        <f t="shared" si="3"/>
        <v>0</v>
      </c>
      <c r="H42" s="96">
        <f t="shared" si="1"/>
        <v>0</v>
      </c>
      <c r="I42" s="33"/>
      <c r="J42" s="28"/>
    </row>
    <row r="43" spans="1:10" x14ac:dyDescent="0.2">
      <c r="A43" s="29" t="s">
        <v>42</v>
      </c>
      <c r="B43" s="135" t="s">
        <v>54</v>
      </c>
      <c r="C43" s="135"/>
      <c r="D43" s="30"/>
      <c r="E43" s="31"/>
      <c r="F43" s="32"/>
      <c r="G43" s="96">
        <f t="shared" si="3"/>
        <v>0</v>
      </c>
      <c r="H43" s="96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1" t="s">
        <v>228</v>
      </c>
      <c r="C44" s="139"/>
      <c r="D44" s="139"/>
      <c r="E44" s="139"/>
      <c r="F44" s="140"/>
      <c r="G44" s="97">
        <f>SUM(G45:G54)</f>
        <v>0</v>
      </c>
      <c r="H44" s="97">
        <f>SUM(H45:H54)</f>
        <v>0</v>
      </c>
      <c r="I44" s="35"/>
      <c r="J44" s="36"/>
    </row>
    <row r="45" spans="1:10" x14ac:dyDescent="0.2">
      <c r="A45" s="29" t="s">
        <v>44</v>
      </c>
      <c r="B45" s="135" t="s">
        <v>54</v>
      </c>
      <c r="C45" s="135"/>
      <c r="D45" s="30"/>
      <c r="E45" s="31"/>
      <c r="F45" s="32"/>
      <c r="G45" s="96">
        <f t="shared" ref="G45:G54" si="4">ROUND(E45*F45,2)</f>
        <v>0</v>
      </c>
      <c r="H45" s="96">
        <f t="shared" ref="H45:H54" si="5">ROUND(G45*$D$7,2)</f>
        <v>0</v>
      </c>
      <c r="I45" s="33"/>
      <c r="J45" s="36"/>
    </row>
    <row r="46" spans="1:10" x14ac:dyDescent="0.2">
      <c r="A46" s="29" t="s">
        <v>45</v>
      </c>
      <c r="B46" s="135" t="s">
        <v>54</v>
      </c>
      <c r="C46" s="135"/>
      <c r="D46" s="30"/>
      <c r="E46" s="31"/>
      <c r="F46" s="32"/>
      <c r="G46" s="96">
        <f t="shared" si="4"/>
        <v>0</v>
      </c>
      <c r="H46" s="96">
        <f t="shared" si="5"/>
        <v>0</v>
      </c>
      <c r="I46" s="33"/>
      <c r="J46" s="36"/>
    </row>
    <row r="47" spans="1:10" x14ac:dyDescent="0.2">
      <c r="A47" s="29" t="s">
        <v>46</v>
      </c>
      <c r="B47" s="135" t="s">
        <v>54</v>
      </c>
      <c r="C47" s="135"/>
      <c r="D47" s="30"/>
      <c r="E47" s="31"/>
      <c r="F47" s="32"/>
      <c r="G47" s="96">
        <f t="shared" si="4"/>
        <v>0</v>
      </c>
      <c r="H47" s="96">
        <f t="shared" si="5"/>
        <v>0</v>
      </c>
      <c r="I47" s="33"/>
      <c r="J47" s="36"/>
    </row>
    <row r="48" spans="1:10" x14ac:dyDescent="0.2">
      <c r="A48" s="29" t="s">
        <v>47</v>
      </c>
      <c r="B48" s="135" t="s">
        <v>54</v>
      </c>
      <c r="C48" s="135"/>
      <c r="D48" s="30"/>
      <c r="E48" s="31"/>
      <c r="F48" s="32"/>
      <c r="G48" s="96">
        <f t="shared" si="4"/>
        <v>0</v>
      </c>
      <c r="H48" s="96">
        <f t="shared" si="5"/>
        <v>0</v>
      </c>
      <c r="I48" s="33"/>
      <c r="J48" s="36"/>
    </row>
    <row r="49" spans="1:10" x14ac:dyDescent="0.2">
      <c r="A49" s="29" t="s">
        <v>48</v>
      </c>
      <c r="B49" s="135" t="s">
        <v>54</v>
      </c>
      <c r="C49" s="135"/>
      <c r="D49" s="30"/>
      <c r="E49" s="31"/>
      <c r="F49" s="32"/>
      <c r="G49" s="96">
        <f t="shared" si="4"/>
        <v>0</v>
      </c>
      <c r="H49" s="96">
        <f t="shared" si="5"/>
        <v>0</v>
      </c>
      <c r="I49" s="33"/>
      <c r="J49" s="36"/>
    </row>
    <row r="50" spans="1:10" x14ac:dyDescent="0.2">
      <c r="A50" s="29" t="s">
        <v>49</v>
      </c>
      <c r="B50" s="135" t="s">
        <v>54</v>
      </c>
      <c r="C50" s="135"/>
      <c r="D50" s="30"/>
      <c r="E50" s="31"/>
      <c r="F50" s="32"/>
      <c r="G50" s="96">
        <f t="shared" si="4"/>
        <v>0</v>
      </c>
      <c r="H50" s="96">
        <f t="shared" si="5"/>
        <v>0</v>
      </c>
      <c r="I50" s="33"/>
      <c r="J50" s="36"/>
    </row>
    <row r="51" spans="1:10" x14ac:dyDescent="0.2">
      <c r="A51" s="29" t="s">
        <v>50</v>
      </c>
      <c r="B51" s="135" t="s">
        <v>54</v>
      </c>
      <c r="C51" s="135"/>
      <c r="D51" s="30"/>
      <c r="E51" s="31"/>
      <c r="F51" s="32"/>
      <c r="G51" s="96">
        <f t="shared" si="4"/>
        <v>0</v>
      </c>
      <c r="H51" s="96">
        <f t="shared" si="5"/>
        <v>0</v>
      </c>
      <c r="I51" s="33"/>
      <c r="J51" s="36"/>
    </row>
    <row r="52" spans="1:10" x14ac:dyDescent="0.2">
      <c r="A52" s="29" t="s">
        <v>51</v>
      </c>
      <c r="B52" s="135" t="s">
        <v>54</v>
      </c>
      <c r="C52" s="135"/>
      <c r="D52" s="30"/>
      <c r="E52" s="31"/>
      <c r="F52" s="32"/>
      <c r="G52" s="96">
        <f t="shared" si="4"/>
        <v>0</v>
      </c>
      <c r="H52" s="96">
        <f t="shared" si="5"/>
        <v>0</v>
      </c>
      <c r="I52" s="33"/>
      <c r="J52" s="36"/>
    </row>
    <row r="53" spans="1:10" x14ac:dyDescent="0.2">
      <c r="A53" s="29" t="s">
        <v>52</v>
      </c>
      <c r="B53" s="135" t="s">
        <v>54</v>
      </c>
      <c r="C53" s="135"/>
      <c r="D53" s="30"/>
      <c r="E53" s="31"/>
      <c r="F53" s="32"/>
      <c r="G53" s="96">
        <f t="shared" si="4"/>
        <v>0</v>
      </c>
      <c r="H53" s="96">
        <f t="shared" si="5"/>
        <v>0</v>
      </c>
      <c r="I53" s="33"/>
      <c r="J53" s="36"/>
    </row>
    <row r="54" spans="1:10" x14ac:dyDescent="0.2">
      <c r="A54" s="29" t="s">
        <v>53</v>
      </c>
      <c r="B54" s="135" t="s">
        <v>54</v>
      </c>
      <c r="C54" s="135"/>
      <c r="D54" s="30"/>
      <c r="E54" s="31"/>
      <c r="F54" s="32"/>
      <c r="G54" s="96">
        <f t="shared" si="4"/>
        <v>0</v>
      </c>
      <c r="H54" s="96">
        <f t="shared" si="5"/>
        <v>0</v>
      </c>
      <c r="I54" s="33"/>
      <c r="J54" s="36"/>
    </row>
    <row r="55" spans="1:10" ht="25.5" customHeight="1" x14ac:dyDescent="0.2">
      <c r="A55" s="34" t="s">
        <v>10</v>
      </c>
      <c r="B55" s="138" t="s">
        <v>174</v>
      </c>
      <c r="C55" s="139"/>
      <c r="D55" s="139"/>
      <c r="E55" s="139"/>
      <c r="F55" s="140"/>
      <c r="G55" s="97">
        <f>SUM(G56:G82)</f>
        <v>0</v>
      </c>
      <c r="H55" s="97">
        <f>SUM(H56:H82)</f>
        <v>0</v>
      </c>
      <c r="I55" s="35"/>
      <c r="J55" s="36"/>
    </row>
    <row r="56" spans="1:10" x14ac:dyDescent="0.2">
      <c r="A56" s="29" t="s">
        <v>55</v>
      </c>
      <c r="B56" s="135" t="s">
        <v>12</v>
      </c>
      <c r="C56" s="135"/>
      <c r="D56" s="30"/>
      <c r="E56" s="31"/>
      <c r="F56" s="32"/>
      <c r="G56" s="96">
        <f t="shared" ref="G56:G82" si="6">ROUND(E56*F56,2)</f>
        <v>0</v>
      </c>
      <c r="H56" s="96">
        <f t="shared" ref="H56:H82" si="7">ROUND(G56*$D$7,2)</f>
        <v>0</v>
      </c>
      <c r="I56" s="33"/>
      <c r="J56" s="28"/>
    </row>
    <row r="57" spans="1:10" x14ac:dyDescent="0.2">
      <c r="A57" s="29" t="s">
        <v>56</v>
      </c>
      <c r="B57" s="135" t="s">
        <v>12</v>
      </c>
      <c r="C57" s="135"/>
      <c r="D57" s="30"/>
      <c r="E57" s="31"/>
      <c r="F57" s="32"/>
      <c r="G57" s="96">
        <f t="shared" si="6"/>
        <v>0</v>
      </c>
      <c r="H57" s="96">
        <f t="shared" si="7"/>
        <v>0</v>
      </c>
      <c r="I57" s="33"/>
      <c r="J57" s="28"/>
    </row>
    <row r="58" spans="1:10" x14ac:dyDescent="0.2">
      <c r="A58" s="29" t="s">
        <v>57</v>
      </c>
      <c r="B58" s="135" t="s">
        <v>12</v>
      </c>
      <c r="C58" s="135"/>
      <c r="D58" s="30"/>
      <c r="E58" s="31"/>
      <c r="F58" s="32"/>
      <c r="G58" s="96">
        <f t="shared" si="6"/>
        <v>0</v>
      </c>
      <c r="H58" s="96">
        <f t="shared" si="7"/>
        <v>0</v>
      </c>
      <c r="I58" s="33"/>
      <c r="J58" s="28"/>
    </row>
    <row r="59" spans="1:10" x14ac:dyDescent="0.2">
      <c r="A59" s="29" t="s">
        <v>58</v>
      </c>
      <c r="B59" s="135" t="s">
        <v>12</v>
      </c>
      <c r="C59" s="135"/>
      <c r="D59" s="30"/>
      <c r="E59" s="31"/>
      <c r="F59" s="32"/>
      <c r="G59" s="96">
        <f t="shared" si="6"/>
        <v>0</v>
      </c>
      <c r="H59" s="96">
        <f t="shared" si="7"/>
        <v>0</v>
      </c>
      <c r="I59" s="33"/>
      <c r="J59" s="28"/>
    </row>
    <row r="60" spans="1:10" x14ac:dyDescent="0.2">
      <c r="A60" s="29" t="s">
        <v>59</v>
      </c>
      <c r="B60" s="135" t="s">
        <v>12</v>
      </c>
      <c r="C60" s="135"/>
      <c r="D60" s="30"/>
      <c r="E60" s="31"/>
      <c r="F60" s="32"/>
      <c r="G60" s="96">
        <f t="shared" si="6"/>
        <v>0</v>
      </c>
      <c r="H60" s="96">
        <f t="shared" si="7"/>
        <v>0</v>
      </c>
      <c r="I60" s="33"/>
      <c r="J60" s="28"/>
    </row>
    <row r="61" spans="1:10" x14ac:dyDescent="0.2">
      <c r="A61" s="29" t="s">
        <v>60</v>
      </c>
      <c r="B61" s="135" t="s">
        <v>12</v>
      </c>
      <c r="C61" s="135"/>
      <c r="D61" s="30"/>
      <c r="E61" s="31"/>
      <c r="F61" s="32"/>
      <c r="G61" s="96">
        <f t="shared" si="6"/>
        <v>0</v>
      </c>
      <c r="H61" s="96">
        <f t="shared" si="7"/>
        <v>0</v>
      </c>
      <c r="I61" s="33"/>
      <c r="J61" s="28"/>
    </row>
    <row r="62" spans="1:10" x14ac:dyDescent="0.2">
      <c r="A62" s="29" t="s">
        <v>61</v>
      </c>
      <c r="B62" s="135" t="s">
        <v>12</v>
      </c>
      <c r="C62" s="135"/>
      <c r="D62" s="30"/>
      <c r="E62" s="31"/>
      <c r="F62" s="32"/>
      <c r="G62" s="96">
        <f t="shared" si="6"/>
        <v>0</v>
      </c>
      <c r="H62" s="96">
        <f t="shared" si="7"/>
        <v>0</v>
      </c>
      <c r="I62" s="33"/>
      <c r="J62" s="28"/>
    </row>
    <row r="63" spans="1:10" x14ac:dyDescent="0.2">
      <c r="A63" s="29" t="s">
        <v>62</v>
      </c>
      <c r="B63" s="135" t="s">
        <v>12</v>
      </c>
      <c r="C63" s="135"/>
      <c r="D63" s="30"/>
      <c r="E63" s="31"/>
      <c r="F63" s="32"/>
      <c r="G63" s="96">
        <f t="shared" si="6"/>
        <v>0</v>
      </c>
      <c r="H63" s="96">
        <f t="shared" si="7"/>
        <v>0</v>
      </c>
      <c r="I63" s="33"/>
      <c r="J63" s="28"/>
    </row>
    <row r="64" spans="1:10" x14ac:dyDescent="0.2">
      <c r="A64" s="29" t="s">
        <v>63</v>
      </c>
      <c r="B64" s="135" t="s">
        <v>12</v>
      </c>
      <c r="C64" s="135"/>
      <c r="D64" s="30"/>
      <c r="E64" s="31"/>
      <c r="F64" s="32"/>
      <c r="G64" s="96">
        <f t="shared" si="6"/>
        <v>0</v>
      </c>
      <c r="H64" s="96">
        <f t="shared" si="7"/>
        <v>0</v>
      </c>
      <c r="I64" s="33"/>
      <c r="J64" s="28"/>
    </row>
    <row r="65" spans="1:10" x14ac:dyDescent="0.2">
      <c r="A65" s="29" t="s">
        <v>64</v>
      </c>
      <c r="B65" s="135" t="s">
        <v>12</v>
      </c>
      <c r="C65" s="135"/>
      <c r="D65" s="30"/>
      <c r="E65" s="31"/>
      <c r="F65" s="32"/>
      <c r="G65" s="96">
        <f t="shared" si="6"/>
        <v>0</v>
      </c>
      <c r="H65" s="96">
        <f t="shared" si="7"/>
        <v>0</v>
      </c>
      <c r="I65" s="33"/>
      <c r="J65" s="28"/>
    </row>
    <row r="66" spans="1:10" x14ac:dyDescent="0.2">
      <c r="A66" s="29" t="s">
        <v>130</v>
      </c>
      <c r="B66" s="135" t="s">
        <v>12</v>
      </c>
      <c r="C66" s="135"/>
      <c r="D66" s="30"/>
      <c r="E66" s="31"/>
      <c r="F66" s="32"/>
      <c r="G66" s="96">
        <f t="shared" si="6"/>
        <v>0</v>
      </c>
      <c r="H66" s="96">
        <f t="shared" si="7"/>
        <v>0</v>
      </c>
      <c r="I66" s="33"/>
      <c r="J66" s="28"/>
    </row>
    <row r="67" spans="1:10" x14ac:dyDescent="0.2">
      <c r="A67" s="29" t="s">
        <v>131</v>
      </c>
      <c r="B67" s="135" t="s">
        <v>12</v>
      </c>
      <c r="C67" s="135"/>
      <c r="D67" s="30"/>
      <c r="E67" s="31"/>
      <c r="F67" s="32"/>
      <c r="G67" s="96">
        <f t="shared" si="6"/>
        <v>0</v>
      </c>
      <c r="H67" s="96">
        <f t="shared" si="7"/>
        <v>0</v>
      </c>
      <c r="I67" s="33"/>
      <c r="J67" s="28"/>
    </row>
    <row r="68" spans="1:10" x14ac:dyDescent="0.2">
      <c r="A68" s="29" t="s">
        <v>132</v>
      </c>
      <c r="B68" s="135" t="s">
        <v>12</v>
      </c>
      <c r="C68" s="135"/>
      <c r="D68" s="30"/>
      <c r="E68" s="31"/>
      <c r="F68" s="32"/>
      <c r="G68" s="96">
        <f t="shared" si="6"/>
        <v>0</v>
      </c>
      <c r="H68" s="96">
        <f t="shared" si="7"/>
        <v>0</v>
      </c>
      <c r="I68" s="33"/>
      <c r="J68" s="28"/>
    </row>
    <row r="69" spans="1:10" x14ac:dyDescent="0.2">
      <c r="A69" s="29" t="s">
        <v>133</v>
      </c>
      <c r="B69" s="135" t="s">
        <v>12</v>
      </c>
      <c r="C69" s="135"/>
      <c r="D69" s="30"/>
      <c r="E69" s="31"/>
      <c r="F69" s="32"/>
      <c r="G69" s="96">
        <f t="shared" si="6"/>
        <v>0</v>
      </c>
      <c r="H69" s="96">
        <f t="shared" si="7"/>
        <v>0</v>
      </c>
      <c r="I69" s="33"/>
      <c r="J69" s="28"/>
    </row>
    <row r="70" spans="1:10" x14ac:dyDescent="0.2">
      <c r="A70" s="29" t="s">
        <v>134</v>
      </c>
      <c r="B70" s="135" t="s">
        <v>12</v>
      </c>
      <c r="C70" s="135"/>
      <c r="D70" s="30"/>
      <c r="E70" s="31"/>
      <c r="F70" s="32"/>
      <c r="G70" s="96">
        <f t="shared" si="6"/>
        <v>0</v>
      </c>
      <c r="H70" s="96">
        <f t="shared" si="7"/>
        <v>0</v>
      </c>
      <c r="I70" s="33"/>
      <c r="J70" s="28"/>
    </row>
    <row r="71" spans="1:10" x14ac:dyDescent="0.2">
      <c r="A71" s="29" t="s">
        <v>188</v>
      </c>
      <c r="B71" s="135" t="s">
        <v>12</v>
      </c>
      <c r="C71" s="135"/>
      <c r="D71" s="30"/>
      <c r="E71" s="31"/>
      <c r="F71" s="32"/>
      <c r="G71" s="96">
        <f t="shared" si="6"/>
        <v>0</v>
      </c>
      <c r="H71" s="96">
        <f t="shared" si="7"/>
        <v>0</v>
      </c>
      <c r="I71" s="33"/>
      <c r="J71" s="28"/>
    </row>
    <row r="72" spans="1:10" x14ac:dyDescent="0.2">
      <c r="A72" s="29" t="s">
        <v>189</v>
      </c>
      <c r="B72" s="135" t="s">
        <v>12</v>
      </c>
      <c r="C72" s="135"/>
      <c r="D72" s="30"/>
      <c r="E72" s="31"/>
      <c r="F72" s="32"/>
      <c r="G72" s="96">
        <f t="shared" si="6"/>
        <v>0</v>
      </c>
      <c r="H72" s="96">
        <f t="shared" si="7"/>
        <v>0</v>
      </c>
      <c r="I72" s="33"/>
      <c r="J72" s="28"/>
    </row>
    <row r="73" spans="1:10" x14ac:dyDescent="0.2">
      <c r="A73" s="29" t="s">
        <v>190</v>
      </c>
      <c r="B73" s="135" t="s">
        <v>12</v>
      </c>
      <c r="C73" s="135"/>
      <c r="D73" s="30"/>
      <c r="E73" s="31"/>
      <c r="F73" s="32"/>
      <c r="G73" s="96">
        <f t="shared" si="6"/>
        <v>0</v>
      </c>
      <c r="H73" s="96">
        <f t="shared" si="7"/>
        <v>0</v>
      </c>
      <c r="I73" s="33"/>
      <c r="J73" s="28"/>
    </row>
    <row r="74" spans="1:10" x14ac:dyDescent="0.2">
      <c r="A74" s="29" t="s">
        <v>191</v>
      </c>
      <c r="B74" s="135" t="s">
        <v>12</v>
      </c>
      <c r="C74" s="135"/>
      <c r="D74" s="30"/>
      <c r="E74" s="31"/>
      <c r="F74" s="32"/>
      <c r="G74" s="96">
        <f t="shared" si="6"/>
        <v>0</v>
      </c>
      <c r="H74" s="96">
        <f t="shared" si="7"/>
        <v>0</v>
      </c>
      <c r="I74" s="33"/>
      <c r="J74" s="28"/>
    </row>
    <row r="75" spans="1:10" x14ac:dyDescent="0.2">
      <c r="A75" s="29" t="s">
        <v>192</v>
      </c>
      <c r="B75" s="135" t="s">
        <v>12</v>
      </c>
      <c r="C75" s="135"/>
      <c r="D75" s="30"/>
      <c r="E75" s="31"/>
      <c r="F75" s="32"/>
      <c r="G75" s="96">
        <f t="shared" si="6"/>
        <v>0</v>
      </c>
      <c r="H75" s="96">
        <f t="shared" si="7"/>
        <v>0</v>
      </c>
      <c r="I75" s="33"/>
      <c r="J75" s="28"/>
    </row>
    <row r="76" spans="1:10" x14ac:dyDescent="0.2">
      <c r="A76" s="29" t="s">
        <v>193</v>
      </c>
      <c r="B76" s="135" t="s">
        <v>12</v>
      </c>
      <c r="C76" s="135"/>
      <c r="D76" s="30"/>
      <c r="E76" s="31"/>
      <c r="F76" s="32"/>
      <c r="G76" s="96">
        <f t="shared" si="6"/>
        <v>0</v>
      </c>
      <c r="H76" s="96">
        <f t="shared" si="7"/>
        <v>0</v>
      </c>
      <c r="I76" s="33"/>
      <c r="J76" s="28"/>
    </row>
    <row r="77" spans="1:10" x14ac:dyDescent="0.2">
      <c r="A77" s="29" t="s">
        <v>194</v>
      </c>
      <c r="B77" s="135" t="s">
        <v>12</v>
      </c>
      <c r="C77" s="135"/>
      <c r="D77" s="30"/>
      <c r="E77" s="31"/>
      <c r="F77" s="32"/>
      <c r="G77" s="96">
        <f t="shared" si="6"/>
        <v>0</v>
      </c>
      <c r="H77" s="96">
        <f t="shared" si="7"/>
        <v>0</v>
      </c>
      <c r="I77" s="33"/>
      <c r="J77" s="28"/>
    </row>
    <row r="78" spans="1:10" x14ac:dyDescent="0.2">
      <c r="A78" s="29" t="s">
        <v>195</v>
      </c>
      <c r="B78" s="135" t="s">
        <v>12</v>
      </c>
      <c r="C78" s="135"/>
      <c r="D78" s="30"/>
      <c r="E78" s="31"/>
      <c r="F78" s="32"/>
      <c r="G78" s="96">
        <f t="shared" si="6"/>
        <v>0</v>
      </c>
      <c r="H78" s="96">
        <f t="shared" si="7"/>
        <v>0</v>
      </c>
      <c r="I78" s="33"/>
      <c r="J78" s="28"/>
    </row>
    <row r="79" spans="1:10" x14ac:dyDescent="0.2">
      <c r="A79" s="29" t="s">
        <v>196</v>
      </c>
      <c r="B79" s="135" t="s">
        <v>12</v>
      </c>
      <c r="C79" s="135"/>
      <c r="D79" s="30"/>
      <c r="E79" s="31"/>
      <c r="F79" s="32"/>
      <c r="G79" s="96">
        <f t="shared" si="6"/>
        <v>0</v>
      </c>
      <c r="H79" s="96">
        <f t="shared" si="7"/>
        <v>0</v>
      </c>
      <c r="I79" s="33"/>
      <c r="J79" s="28"/>
    </row>
    <row r="80" spans="1:10" x14ac:dyDescent="0.2">
      <c r="A80" s="29" t="s">
        <v>197</v>
      </c>
      <c r="B80" s="135" t="s">
        <v>12</v>
      </c>
      <c r="C80" s="135"/>
      <c r="D80" s="30"/>
      <c r="E80" s="31"/>
      <c r="F80" s="32"/>
      <c r="G80" s="96">
        <f t="shared" si="6"/>
        <v>0</v>
      </c>
      <c r="H80" s="96">
        <f t="shared" si="7"/>
        <v>0</v>
      </c>
      <c r="I80" s="33"/>
      <c r="J80" s="28"/>
    </row>
    <row r="81" spans="1:19" x14ac:dyDescent="0.2">
      <c r="A81" s="29" t="s">
        <v>198</v>
      </c>
      <c r="B81" s="135" t="s">
        <v>12</v>
      </c>
      <c r="C81" s="135"/>
      <c r="D81" s="30"/>
      <c r="E81" s="31"/>
      <c r="F81" s="32"/>
      <c r="G81" s="96">
        <f t="shared" si="6"/>
        <v>0</v>
      </c>
      <c r="H81" s="96">
        <f t="shared" si="7"/>
        <v>0</v>
      </c>
      <c r="I81" s="33"/>
      <c r="J81" s="28"/>
    </row>
    <row r="82" spans="1:19" x14ac:dyDescent="0.2">
      <c r="A82" s="29" t="s">
        <v>199</v>
      </c>
      <c r="B82" s="135" t="s">
        <v>12</v>
      </c>
      <c r="C82" s="135"/>
      <c r="D82" s="30"/>
      <c r="E82" s="31"/>
      <c r="F82" s="32"/>
      <c r="G82" s="96">
        <f t="shared" si="6"/>
        <v>0</v>
      </c>
      <c r="H82" s="96">
        <f t="shared" si="7"/>
        <v>0</v>
      </c>
      <c r="I82" s="33"/>
      <c r="J82" s="28"/>
    </row>
    <row r="83" spans="1:19" ht="51.75" customHeight="1" x14ac:dyDescent="0.2">
      <c r="A83" s="34" t="s">
        <v>65</v>
      </c>
      <c r="B83" s="138" t="s">
        <v>110</v>
      </c>
      <c r="C83" s="139"/>
      <c r="D83" s="139"/>
      <c r="E83" s="139"/>
      <c r="F83" s="140"/>
      <c r="G83" s="97">
        <f>SUM(G84:G112)</f>
        <v>0</v>
      </c>
      <c r="H83" s="97">
        <f>SUM(H84:H112)</f>
        <v>0</v>
      </c>
      <c r="I83" s="35"/>
      <c r="J83" s="28"/>
      <c r="K83" s="37" t="s">
        <v>112</v>
      </c>
      <c r="L83" s="37" t="s">
        <v>113</v>
      </c>
      <c r="M83" s="37" t="s">
        <v>114</v>
      </c>
      <c r="N83" s="37" t="s">
        <v>115</v>
      </c>
      <c r="O83" s="37" t="s">
        <v>116</v>
      </c>
      <c r="P83" s="37" t="s">
        <v>117</v>
      </c>
      <c r="Q83" s="37" t="s">
        <v>118</v>
      </c>
      <c r="R83" s="37" t="s">
        <v>119</v>
      </c>
    </row>
    <row r="84" spans="1:19" ht="12.75" customHeight="1" x14ac:dyDescent="0.2">
      <c r="A84" s="29" t="s">
        <v>66</v>
      </c>
      <c r="B84" s="135" t="s">
        <v>111</v>
      </c>
      <c r="C84" s="135"/>
      <c r="D84" s="30"/>
      <c r="E84" s="99">
        <v>1</v>
      </c>
      <c r="F84" s="96">
        <f t="shared" ref="F84:F112" si="8">R84</f>
        <v>0</v>
      </c>
      <c r="G84" s="96">
        <f t="shared" ref="G84:G112" si="9">ROUND(E84*F84,2)</f>
        <v>0</v>
      </c>
      <c r="H84" s="96">
        <f t="shared" si="1"/>
        <v>0</v>
      </c>
      <c r="I84" s="33"/>
      <c r="J84" s="28"/>
      <c r="K84" s="38"/>
      <c r="L84" s="39"/>
      <c r="M84" s="39"/>
      <c r="N84" s="39"/>
      <c r="O84" s="100" t="str">
        <f>IFERROR(ROUND((L84-N84)/M84,2),"0")</f>
        <v>0</v>
      </c>
      <c r="P84" s="39"/>
      <c r="Q84" s="40"/>
      <c r="R84" s="100">
        <f>O84*P84*Q84</f>
        <v>0</v>
      </c>
      <c r="S84" s="101" t="str">
        <f ca="1">IF(K84=0," ",IF(K84+(M84*30.5)&lt;TODAY(),"DĖMESIO! Patikrinkite, ar nurodytas turtas dar nėra nudėvėtas, amortizuotas"," "))</f>
        <v xml:space="preserve"> </v>
      </c>
    </row>
    <row r="85" spans="1:19" ht="12.75" customHeight="1" x14ac:dyDescent="0.2">
      <c r="A85" s="29" t="s">
        <v>67</v>
      </c>
      <c r="B85" s="135" t="s">
        <v>111</v>
      </c>
      <c r="C85" s="135"/>
      <c r="D85" s="30"/>
      <c r="E85" s="99">
        <v>1</v>
      </c>
      <c r="F85" s="96">
        <f t="shared" si="8"/>
        <v>0</v>
      </c>
      <c r="G85" s="96">
        <f t="shared" si="9"/>
        <v>0</v>
      </c>
      <c r="H85" s="96">
        <f t="shared" si="1"/>
        <v>0</v>
      </c>
      <c r="I85" s="33"/>
      <c r="J85" s="28"/>
      <c r="K85" s="38"/>
      <c r="L85" s="39"/>
      <c r="M85" s="39"/>
      <c r="N85" s="39"/>
      <c r="O85" s="100" t="str">
        <f t="shared" ref="O85:O112" si="10">IFERROR(ROUND((L85-N85)/M85,2),"0")</f>
        <v>0</v>
      </c>
      <c r="P85" s="39"/>
      <c r="Q85" s="40"/>
      <c r="R85" s="100">
        <f t="shared" ref="R85:R112" si="11">O85*P85*Q85</f>
        <v>0</v>
      </c>
      <c r="S85" s="101" t="str">
        <f t="shared" ref="S85:S112" ca="1" si="12">IF(K85=0," ",IF(K85+(M85*30.5)&lt;TODAY(),"DĖMESIO! Patikrinkite, ar nurodytas turtas dar nėra nudėvėtas, amortizuotas"," "))</f>
        <v xml:space="preserve"> </v>
      </c>
    </row>
    <row r="86" spans="1:19" ht="12.75" customHeight="1" x14ac:dyDescent="0.2">
      <c r="A86" s="29" t="s">
        <v>68</v>
      </c>
      <c r="B86" s="135" t="s">
        <v>111</v>
      </c>
      <c r="C86" s="135"/>
      <c r="D86" s="30"/>
      <c r="E86" s="99">
        <v>1</v>
      </c>
      <c r="F86" s="96">
        <f t="shared" si="8"/>
        <v>0</v>
      </c>
      <c r="G86" s="96">
        <f t="shared" si="9"/>
        <v>0</v>
      </c>
      <c r="H86" s="96">
        <f t="shared" si="1"/>
        <v>0</v>
      </c>
      <c r="I86" s="33"/>
      <c r="J86" s="28"/>
      <c r="K86" s="38"/>
      <c r="L86" s="39"/>
      <c r="M86" s="39"/>
      <c r="N86" s="39"/>
      <c r="O86" s="100" t="str">
        <f t="shared" si="10"/>
        <v>0</v>
      </c>
      <c r="P86" s="39"/>
      <c r="Q86" s="40"/>
      <c r="R86" s="100">
        <f t="shared" si="11"/>
        <v>0</v>
      </c>
      <c r="S86" s="101" t="str">
        <f t="shared" ca="1" si="12"/>
        <v xml:space="preserve"> </v>
      </c>
    </row>
    <row r="87" spans="1:19" ht="12.75" customHeight="1" x14ac:dyDescent="0.2">
      <c r="A87" s="29" t="s">
        <v>69</v>
      </c>
      <c r="B87" s="135" t="s">
        <v>111</v>
      </c>
      <c r="C87" s="135"/>
      <c r="D87" s="30"/>
      <c r="E87" s="99">
        <v>1</v>
      </c>
      <c r="F87" s="96">
        <f t="shared" si="8"/>
        <v>0</v>
      </c>
      <c r="G87" s="96">
        <f t="shared" si="9"/>
        <v>0</v>
      </c>
      <c r="H87" s="96">
        <f t="shared" si="1"/>
        <v>0</v>
      </c>
      <c r="I87" s="33"/>
      <c r="J87" s="28"/>
      <c r="K87" s="38"/>
      <c r="L87" s="39"/>
      <c r="M87" s="39"/>
      <c r="N87" s="39"/>
      <c r="O87" s="100" t="str">
        <f t="shared" si="10"/>
        <v>0</v>
      </c>
      <c r="P87" s="39"/>
      <c r="Q87" s="40"/>
      <c r="R87" s="100">
        <f t="shared" si="11"/>
        <v>0</v>
      </c>
      <c r="S87" s="101" t="str">
        <f t="shared" ca="1" si="12"/>
        <v xml:space="preserve"> </v>
      </c>
    </row>
    <row r="88" spans="1:19" ht="12.75" customHeight="1" x14ac:dyDescent="0.2">
      <c r="A88" s="29" t="s">
        <v>70</v>
      </c>
      <c r="B88" s="135" t="s">
        <v>111</v>
      </c>
      <c r="C88" s="135"/>
      <c r="D88" s="30"/>
      <c r="E88" s="99">
        <v>1</v>
      </c>
      <c r="F88" s="96">
        <f t="shared" si="8"/>
        <v>0</v>
      </c>
      <c r="G88" s="96">
        <f t="shared" si="9"/>
        <v>0</v>
      </c>
      <c r="H88" s="96">
        <f t="shared" si="1"/>
        <v>0</v>
      </c>
      <c r="I88" s="33"/>
      <c r="J88" s="28"/>
      <c r="K88" s="38"/>
      <c r="L88" s="39"/>
      <c r="M88" s="39"/>
      <c r="N88" s="39"/>
      <c r="O88" s="100" t="str">
        <f t="shared" si="10"/>
        <v>0</v>
      </c>
      <c r="P88" s="39"/>
      <c r="Q88" s="40"/>
      <c r="R88" s="100">
        <f t="shared" si="11"/>
        <v>0</v>
      </c>
      <c r="S88" s="101" t="str">
        <f t="shared" ca="1" si="12"/>
        <v xml:space="preserve"> </v>
      </c>
    </row>
    <row r="89" spans="1:19" ht="12.75" customHeight="1" x14ac:dyDescent="0.2">
      <c r="A89" s="29" t="s">
        <v>74</v>
      </c>
      <c r="B89" s="135" t="s">
        <v>111</v>
      </c>
      <c r="C89" s="135"/>
      <c r="D89" s="30"/>
      <c r="E89" s="99">
        <v>1</v>
      </c>
      <c r="F89" s="96">
        <f t="shared" si="8"/>
        <v>0</v>
      </c>
      <c r="G89" s="96">
        <f t="shared" si="9"/>
        <v>0</v>
      </c>
      <c r="H89" s="96">
        <f t="shared" si="1"/>
        <v>0</v>
      </c>
      <c r="I89" s="33"/>
      <c r="J89" s="28"/>
      <c r="K89" s="38"/>
      <c r="L89" s="39"/>
      <c r="M89" s="39"/>
      <c r="N89" s="39"/>
      <c r="O89" s="100" t="str">
        <f t="shared" si="10"/>
        <v>0</v>
      </c>
      <c r="P89" s="39"/>
      <c r="Q89" s="40"/>
      <c r="R89" s="100">
        <f t="shared" si="11"/>
        <v>0</v>
      </c>
      <c r="S89" s="101" t="str">
        <f t="shared" ca="1" si="12"/>
        <v xml:space="preserve"> </v>
      </c>
    </row>
    <row r="90" spans="1:19" ht="12.75" customHeight="1" x14ac:dyDescent="0.2">
      <c r="A90" s="29" t="s">
        <v>75</v>
      </c>
      <c r="B90" s="135" t="s">
        <v>111</v>
      </c>
      <c r="C90" s="135"/>
      <c r="D90" s="30"/>
      <c r="E90" s="99">
        <v>1</v>
      </c>
      <c r="F90" s="96">
        <f t="shared" si="8"/>
        <v>0</v>
      </c>
      <c r="G90" s="96">
        <f t="shared" si="9"/>
        <v>0</v>
      </c>
      <c r="H90" s="96">
        <f t="shared" si="1"/>
        <v>0</v>
      </c>
      <c r="I90" s="33"/>
      <c r="J90" s="28"/>
      <c r="K90" s="38"/>
      <c r="L90" s="39"/>
      <c r="M90" s="39"/>
      <c r="N90" s="39"/>
      <c r="O90" s="100" t="str">
        <f t="shared" si="10"/>
        <v>0</v>
      </c>
      <c r="P90" s="39"/>
      <c r="Q90" s="40"/>
      <c r="R90" s="100">
        <f t="shared" si="11"/>
        <v>0</v>
      </c>
      <c r="S90" s="101" t="str">
        <f t="shared" ca="1" si="12"/>
        <v xml:space="preserve"> </v>
      </c>
    </row>
    <row r="91" spans="1:19" ht="12.75" customHeight="1" x14ac:dyDescent="0.2">
      <c r="A91" s="29" t="s">
        <v>76</v>
      </c>
      <c r="B91" s="135" t="s">
        <v>111</v>
      </c>
      <c r="C91" s="135"/>
      <c r="D91" s="30"/>
      <c r="E91" s="99">
        <v>1</v>
      </c>
      <c r="F91" s="96">
        <f t="shared" si="8"/>
        <v>0</v>
      </c>
      <c r="G91" s="96">
        <f t="shared" si="9"/>
        <v>0</v>
      </c>
      <c r="H91" s="96">
        <f t="shared" si="1"/>
        <v>0</v>
      </c>
      <c r="I91" s="33"/>
      <c r="J91" s="28"/>
      <c r="K91" s="38"/>
      <c r="L91" s="39"/>
      <c r="M91" s="39"/>
      <c r="N91" s="39"/>
      <c r="O91" s="100" t="str">
        <f t="shared" si="10"/>
        <v>0</v>
      </c>
      <c r="P91" s="39"/>
      <c r="Q91" s="40"/>
      <c r="R91" s="100">
        <f t="shared" si="11"/>
        <v>0</v>
      </c>
      <c r="S91" s="101" t="str">
        <f t="shared" ca="1" si="12"/>
        <v xml:space="preserve"> </v>
      </c>
    </row>
    <row r="92" spans="1:19" ht="12.75" customHeight="1" x14ac:dyDescent="0.2">
      <c r="A92" s="29" t="s">
        <v>77</v>
      </c>
      <c r="B92" s="135" t="s">
        <v>111</v>
      </c>
      <c r="C92" s="135"/>
      <c r="D92" s="30"/>
      <c r="E92" s="99">
        <v>1</v>
      </c>
      <c r="F92" s="96">
        <f t="shared" si="8"/>
        <v>0</v>
      </c>
      <c r="G92" s="96">
        <f t="shared" si="9"/>
        <v>0</v>
      </c>
      <c r="H92" s="96">
        <f t="shared" si="1"/>
        <v>0</v>
      </c>
      <c r="I92" s="33"/>
      <c r="J92" s="28"/>
      <c r="K92" s="38"/>
      <c r="L92" s="39"/>
      <c r="M92" s="39"/>
      <c r="N92" s="39"/>
      <c r="O92" s="100" t="str">
        <f t="shared" si="10"/>
        <v>0</v>
      </c>
      <c r="P92" s="39"/>
      <c r="Q92" s="40"/>
      <c r="R92" s="100">
        <f t="shared" si="11"/>
        <v>0</v>
      </c>
      <c r="S92" s="101" t="str">
        <f t="shared" ca="1" si="12"/>
        <v xml:space="preserve"> </v>
      </c>
    </row>
    <row r="93" spans="1:19" ht="12.75" customHeight="1" x14ac:dyDescent="0.2">
      <c r="A93" s="29" t="s">
        <v>78</v>
      </c>
      <c r="B93" s="135" t="s">
        <v>111</v>
      </c>
      <c r="C93" s="135"/>
      <c r="D93" s="30"/>
      <c r="E93" s="99">
        <v>1</v>
      </c>
      <c r="F93" s="96">
        <f t="shared" si="8"/>
        <v>0</v>
      </c>
      <c r="G93" s="96">
        <f t="shared" si="9"/>
        <v>0</v>
      </c>
      <c r="H93" s="96">
        <f t="shared" si="1"/>
        <v>0</v>
      </c>
      <c r="I93" s="33"/>
      <c r="J93" s="28"/>
      <c r="K93" s="38"/>
      <c r="L93" s="39"/>
      <c r="M93" s="39"/>
      <c r="N93" s="39"/>
      <c r="O93" s="100" t="str">
        <f t="shared" si="10"/>
        <v>0</v>
      </c>
      <c r="P93" s="39"/>
      <c r="Q93" s="40"/>
      <c r="R93" s="100">
        <f t="shared" si="11"/>
        <v>0</v>
      </c>
      <c r="S93" s="101" t="str">
        <f t="shared" ca="1" si="12"/>
        <v xml:space="preserve"> </v>
      </c>
    </row>
    <row r="94" spans="1:19" ht="12.75" customHeight="1" x14ac:dyDescent="0.2">
      <c r="A94" s="29" t="s">
        <v>229</v>
      </c>
      <c r="B94" s="135" t="s">
        <v>111</v>
      </c>
      <c r="C94" s="135"/>
      <c r="D94" s="30"/>
      <c r="E94" s="99">
        <v>1</v>
      </c>
      <c r="F94" s="96">
        <f t="shared" si="8"/>
        <v>0</v>
      </c>
      <c r="G94" s="96">
        <f t="shared" si="9"/>
        <v>0</v>
      </c>
      <c r="H94" s="96">
        <f t="shared" si="1"/>
        <v>0</v>
      </c>
      <c r="I94" s="33"/>
      <c r="J94" s="28"/>
      <c r="K94" s="38"/>
      <c r="L94" s="39"/>
      <c r="M94" s="39"/>
      <c r="N94" s="39"/>
      <c r="O94" s="100" t="str">
        <f t="shared" si="10"/>
        <v>0</v>
      </c>
      <c r="P94" s="39"/>
      <c r="Q94" s="40"/>
      <c r="R94" s="100">
        <f t="shared" si="11"/>
        <v>0</v>
      </c>
      <c r="S94" s="101" t="str">
        <f t="shared" ca="1" si="12"/>
        <v xml:space="preserve"> </v>
      </c>
    </row>
    <row r="95" spans="1:19" ht="12.75" customHeight="1" x14ac:dyDescent="0.2">
      <c r="A95" s="29" t="s">
        <v>230</v>
      </c>
      <c r="B95" s="135" t="s">
        <v>111</v>
      </c>
      <c r="C95" s="135"/>
      <c r="D95" s="30"/>
      <c r="E95" s="99">
        <v>1</v>
      </c>
      <c r="F95" s="96">
        <f t="shared" si="8"/>
        <v>0</v>
      </c>
      <c r="G95" s="96">
        <f t="shared" si="9"/>
        <v>0</v>
      </c>
      <c r="H95" s="96">
        <f t="shared" si="1"/>
        <v>0</v>
      </c>
      <c r="I95" s="33"/>
      <c r="J95" s="28"/>
      <c r="K95" s="38"/>
      <c r="L95" s="39"/>
      <c r="M95" s="39"/>
      <c r="N95" s="39"/>
      <c r="O95" s="100" t="str">
        <f t="shared" si="10"/>
        <v>0</v>
      </c>
      <c r="P95" s="39"/>
      <c r="Q95" s="40"/>
      <c r="R95" s="100">
        <f t="shared" si="11"/>
        <v>0</v>
      </c>
      <c r="S95" s="101" t="str">
        <f t="shared" ca="1" si="12"/>
        <v xml:space="preserve"> </v>
      </c>
    </row>
    <row r="96" spans="1:19" ht="12.75" customHeight="1" x14ac:dyDescent="0.2">
      <c r="A96" s="29" t="s">
        <v>231</v>
      </c>
      <c r="B96" s="135" t="s">
        <v>111</v>
      </c>
      <c r="C96" s="135"/>
      <c r="D96" s="30"/>
      <c r="E96" s="99">
        <v>1</v>
      </c>
      <c r="F96" s="96">
        <f t="shared" si="8"/>
        <v>0</v>
      </c>
      <c r="G96" s="96">
        <f t="shared" si="9"/>
        <v>0</v>
      </c>
      <c r="H96" s="96">
        <f t="shared" si="1"/>
        <v>0</v>
      </c>
      <c r="I96" s="33"/>
      <c r="J96" s="28"/>
      <c r="K96" s="38"/>
      <c r="L96" s="39"/>
      <c r="M96" s="39"/>
      <c r="N96" s="39"/>
      <c r="O96" s="100" t="str">
        <f t="shared" si="10"/>
        <v>0</v>
      </c>
      <c r="P96" s="39"/>
      <c r="Q96" s="40"/>
      <c r="R96" s="100">
        <f t="shared" si="11"/>
        <v>0</v>
      </c>
      <c r="S96" s="101" t="str">
        <f t="shared" ca="1" si="12"/>
        <v xml:space="preserve"> </v>
      </c>
    </row>
    <row r="97" spans="1:19" ht="12.75" customHeight="1" x14ac:dyDescent="0.2">
      <c r="A97" s="29" t="s">
        <v>232</v>
      </c>
      <c r="B97" s="135" t="s">
        <v>111</v>
      </c>
      <c r="C97" s="135"/>
      <c r="D97" s="30"/>
      <c r="E97" s="99">
        <v>1</v>
      </c>
      <c r="F97" s="96">
        <f t="shared" si="8"/>
        <v>0</v>
      </c>
      <c r="G97" s="96">
        <f t="shared" si="9"/>
        <v>0</v>
      </c>
      <c r="H97" s="96">
        <f t="shared" si="1"/>
        <v>0</v>
      </c>
      <c r="I97" s="33"/>
      <c r="J97" s="28"/>
      <c r="K97" s="38"/>
      <c r="L97" s="39"/>
      <c r="M97" s="39"/>
      <c r="N97" s="39"/>
      <c r="O97" s="100" t="str">
        <f t="shared" si="10"/>
        <v>0</v>
      </c>
      <c r="P97" s="39"/>
      <c r="Q97" s="40"/>
      <c r="R97" s="100">
        <f t="shared" si="11"/>
        <v>0</v>
      </c>
      <c r="S97" s="101" t="str">
        <f t="shared" ca="1" si="12"/>
        <v xml:space="preserve"> </v>
      </c>
    </row>
    <row r="98" spans="1:19" ht="12.75" customHeight="1" x14ac:dyDescent="0.2">
      <c r="A98" s="29" t="s">
        <v>233</v>
      </c>
      <c r="B98" s="135" t="s">
        <v>111</v>
      </c>
      <c r="C98" s="135"/>
      <c r="D98" s="30"/>
      <c r="E98" s="99">
        <v>1</v>
      </c>
      <c r="F98" s="96">
        <f t="shared" si="8"/>
        <v>0</v>
      </c>
      <c r="G98" s="96">
        <f t="shared" si="9"/>
        <v>0</v>
      </c>
      <c r="H98" s="96">
        <f t="shared" si="1"/>
        <v>0</v>
      </c>
      <c r="I98" s="33"/>
      <c r="J98" s="28"/>
      <c r="K98" s="38"/>
      <c r="L98" s="39"/>
      <c r="M98" s="39"/>
      <c r="N98" s="39"/>
      <c r="O98" s="100" t="str">
        <f t="shared" si="10"/>
        <v>0</v>
      </c>
      <c r="P98" s="39"/>
      <c r="Q98" s="40"/>
      <c r="R98" s="100">
        <f t="shared" si="11"/>
        <v>0</v>
      </c>
      <c r="S98" s="101" t="str">
        <f t="shared" ca="1" si="12"/>
        <v xml:space="preserve"> </v>
      </c>
    </row>
    <row r="99" spans="1:19" ht="12.75" customHeight="1" x14ac:dyDescent="0.2">
      <c r="A99" s="29" t="s">
        <v>234</v>
      </c>
      <c r="B99" s="135" t="s">
        <v>111</v>
      </c>
      <c r="C99" s="135"/>
      <c r="D99" s="30"/>
      <c r="E99" s="99">
        <v>1</v>
      </c>
      <c r="F99" s="96">
        <f t="shared" si="8"/>
        <v>0</v>
      </c>
      <c r="G99" s="96">
        <f t="shared" si="9"/>
        <v>0</v>
      </c>
      <c r="H99" s="96">
        <f t="shared" si="1"/>
        <v>0</v>
      </c>
      <c r="I99" s="33"/>
      <c r="J99" s="28"/>
      <c r="K99" s="38"/>
      <c r="L99" s="39"/>
      <c r="M99" s="39"/>
      <c r="N99" s="39"/>
      <c r="O99" s="100" t="str">
        <f t="shared" si="10"/>
        <v>0</v>
      </c>
      <c r="P99" s="39"/>
      <c r="Q99" s="40"/>
      <c r="R99" s="100">
        <f t="shared" si="11"/>
        <v>0</v>
      </c>
      <c r="S99" s="101" t="str">
        <f t="shared" ca="1" si="12"/>
        <v xml:space="preserve"> </v>
      </c>
    </row>
    <row r="100" spans="1:19" ht="12.75" customHeight="1" x14ac:dyDescent="0.2">
      <c r="A100" s="29" t="s">
        <v>235</v>
      </c>
      <c r="B100" s="135" t="s">
        <v>111</v>
      </c>
      <c r="C100" s="135"/>
      <c r="D100" s="30"/>
      <c r="E100" s="99">
        <v>1</v>
      </c>
      <c r="F100" s="96">
        <f t="shared" si="8"/>
        <v>0</v>
      </c>
      <c r="G100" s="96">
        <f t="shared" si="9"/>
        <v>0</v>
      </c>
      <c r="H100" s="96">
        <f t="shared" si="1"/>
        <v>0</v>
      </c>
      <c r="I100" s="33"/>
      <c r="J100" s="28"/>
      <c r="K100" s="38"/>
      <c r="L100" s="39"/>
      <c r="M100" s="39"/>
      <c r="N100" s="39"/>
      <c r="O100" s="100" t="str">
        <f t="shared" si="10"/>
        <v>0</v>
      </c>
      <c r="P100" s="39"/>
      <c r="Q100" s="40"/>
      <c r="R100" s="100">
        <f t="shared" si="11"/>
        <v>0</v>
      </c>
      <c r="S100" s="101" t="str">
        <f t="shared" ca="1" si="12"/>
        <v xml:space="preserve"> </v>
      </c>
    </row>
    <row r="101" spans="1:19" ht="12.75" customHeight="1" x14ac:dyDescent="0.2">
      <c r="A101" s="29" t="s">
        <v>236</v>
      </c>
      <c r="B101" s="135" t="s">
        <v>111</v>
      </c>
      <c r="C101" s="135"/>
      <c r="D101" s="30"/>
      <c r="E101" s="99">
        <v>1</v>
      </c>
      <c r="F101" s="96">
        <f t="shared" si="8"/>
        <v>0</v>
      </c>
      <c r="G101" s="96">
        <f t="shared" si="9"/>
        <v>0</v>
      </c>
      <c r="H101" s="96">
        <f t="shared" si="1"/>
        <v>0</v>
      </c>
      <c r="I101" s="33"/>
      <c r="J101" s="28"/>
      <c r="K101" s="38"/>
      <c r="L101" s="39"/>
      <c r="M101" s="39"/>
      <c r="N101" s="39"/>
      <c r="O101" s="100" t="str">
        <f t="shared" si="10"/>
        <v>0</v>
      </c>
      <c r="P101" s="39"/>
      <c r="Q101" s="40"/>
      <c r="R101" s="100">
        <f t="shared" si="11"/>
        <v>0</v>
      </c>
      <c r="S101" s="101" t="str">
        <f t="shared" ca="1" si="12"/>
        <v xml:space="preserve"> </v>
      </c>
    </row>
    <row r="102" spans="1:19" ht="12.75" customHeight="1" x14ac:dyDescent="0.2">
      <c r="A102" s="29" t="s">
        <v>237</v>
      </c>
      <c r="B102" s="135" t="s">
        <v>111</v>
      </c>
      <c r="C102" s="135"/>
      <c r="D102" s="30"/>
      <c r="E102" s="99">
        <v>1</v>
      </c>
      <c r="F102" s="96">
        <f t="shared" si="8"/>
        <v>0</v>
      </c>
      <c r="G102" s="96">
        <f t="shared" si="9"/>
        <v>0</v>
      </c>
      <c r="H102" s="96">
        <f t="shared" si="1"/>
        <v>0</v>
      </c>
      <c r="I102" s="33"/>
      <c r="J102" s="28"/>
      <c r="K102" s="38"/>
      <c r="L102" s="39"/>
      <c r="M102" s="39"/>
      <c r="N102" s="39"/>
      <c r="O102" s="100" t="str">
        <f t="shared" si="10"/>
        <v>0</v>
      </c>
      <c r="P102" s="39"/>
      <c r="Q102" s="40"/>
      <c r="R102" s="100">
        <f t="shared" si="11"/>
        <v>0</v>
      </c>
      <c r="S102" s="101" t="str">
        <f t="shared" ca="1" si="12"/>
        <v xml:space="preserve"> </v>
      </c>
    </row>
    <row r="103" spans="1:19" ht="12.75" customHeight="1" x14ac:dyDescent="0.2">
      <c r="A103" s="29" t="s">
        <v>238</v>
      </c>
      <c r="B103" s="135" t="s">
        <v>111</v>
      </c>
      <c r="C103" s="135"/>
      <c r="D103" s="30"/>
      <c r="E103" s="99">
        <v>1</v>
      </c>
      <c r="F103" s="96">
        <f t="shared" si="8"/>
        <v>0</v>
      </c>
      <c r="G103" s="96">
        <f t="shared" si="9"/>
        <v>0</v>
      </c>
      <c r="H103" s="96">
        <f t="shared" si="1"/>
        <v>0</v>
      </c>
      <c r="I103" s="33"/>
      <c r="J103" s="28"/>
      <c r="K103" s="38"/>
      <c r="L103" s="39"/>
      <c r="M103" s="39"/>
      <c r="N103" s="39"/>
      <c r="O103" s="100" t="str">
        <f t="shared" si="10"/>
        <v>0</v>
      </c>
      <c r="P103" s="39"/>
      <c r="Q103" s="40"/>
      <c r="R103" s="100">
        <f t="shared" si="11"/>
        <v>0</v>
      </c>
      <c r="S103" s="101" t="str">
        <f t="shared" ca="1" si="12"/>
        <v xml:space="preserve"> </v>
      </c>
    </row>
    <row r="104" spans="1:19" ht="12.75" customHeight="1" x14ac:dyDescent="0.2">
      <c r="A104" s="29" t="s">
        <v>239</v>
      </c>
      <c r="B104" s="135" t="s">
        <v>111</v>
      </c>
      <c r="C104" s="135"/>
      <c r="D104" s="30"/>
      <c r="E104" s="99">
        <v>1</v>
      </c>
      <c r="F104" s="96">
        <f t="shared" si="8"/>
        <v>0</v>
      </c>
      <c r="G104" s="96">
        <f t="shared" si="9"/>
        <v>0</v>
      </c>
      <c r="H104" s="96">
        <f t="shared" si="1"/>
        <v>0</v>
      </c>
      <c r="I104" s="33"/>
      <c r="J104" s="28"/>
      <c r="K104" s="38"/>
      <c r="L104" s="39"/>
      <c r="M104" s="39"/>
      <c r="N104" s="39"/>
      <c r="O104" s="100" t="str">
        <f t="shared" si="10"/>
        <v>0</v>
      </c>
      <c r="P104" s="39"/>
      <c r="Q104" s="40"/>
      <c r="R104" s="100">
        <f t="shared" si="11"/>
        <v>0</v>
      </c>
      <c r="S104" s="101" t="str">
        <f t="shared" ca="1" si="12"/>
        <v xml:space="preserve"> </v>
      </c>
    </row>
    <row r="105" spans="1:19" ht="12.75" customHeight="1" x14ac:dyDescent="0.2">
      <c r="A105" s="29" t="s">
        <v>240</v>
      </c>
      <c r="B105" s="135" t="s">
        <v>111</v>
      </c>
      <c r="C105" s="135"/>
      <c r="D105" s="30"/>
      <c r="E105" s="99">
        <v>1</v>
      </c>
      <c r="F105" s="96">
        <f t="shared" si="8"/>
        <v>0</v>
      </c>
      <c r="G105" s="96">
        <f t="shared" si="9"/>
        <v>0</v>
      </c>
      <c r="H105" s="96">
        <f t="shared" si="1"/>
        <v>0</v>
      </c>
      <c r="I105" s="33"/>
      <c r="J105" s="28"/>
      <c r="K105" s="38"/>
      <c r="L105" s="39"/>
      <c r="M105" s="39"/>
      <c r="N105" s="39"/>
      <c r="O105" s="100" t="str">
        <f t="shared" si="10"/>
        <v>0</v>
      </c>
      <c r="P105" s="39"/>
      <c r="Q105" s="40"/>
      <c r="R105" s="100">
        <f t="shared" si="11"/>
        <v>0</v>
      </c>
      <c r="S105" s="101" t="str">
        <f t="shared" ca="1" si="12"/>
        <v xml:space="preserve"> </v>
      </c>
    </row>
    <row r="106" spans="1:19" ht="12.75" customHeight="1" x14ac:dyDescent="0.2">
      <c r="A106" s="29" t="s">
        <v>241</v>
      </c>
      <c r="B106" s="135" t="s">
        <v>111</v>
      </c>
      <c r="C106" s="135"/>
      <c r="D106" s="30"/>
      <c r="E106" s="99">
        <v>1</v>
      </c>
      <c r="F106" s="96">
        <f t="shared" si="8"/>
        <v>0</v>
      </c>
      <c r="G106" s="96">
        <f t="shared" si="9"/>
        <v>0</v>
      </c>
      <c r="H106" s="96">
        <f t="shared" si="1"/>
        <v>0</v>
      </c>
      <c r="I106" s="33"/>
      <c r="J106" s="28"/>
      <c r="K106" s="38"/>
      <c r="L106" s="39"/>
      <c r="M106" s="39"/>
      <c r="N106" s="39"/>
      <c r="O106" s="100" t="str">
        <f t="shared" si="10"/>
        <v>0</v>
      </c>
      <c r="P106" s="39"/>
      <c r="Q106" s="40"/>
      <c r="R106" s="100">
        <f t="shared" si="11"/>
        <v>0</v>
      </c>
      <c r="S106" s="101" t="str">
        <f t="shared" ca="1" si="12"/>
        <v xml:space="preserve"> </v>
      </c>
    </row>
    <row r="107" spans="1:19" ht="12.75" customHeight="1" x14ac:dyDescent="0.2">
      <c r="A107" s="29" t="s">
        <v>242</v>
      </c>
      <c r="B107" s="135" t="s">
        <v>111</v>
      </c>
      <c r="C107" s="135"/>
      <c r="D107" s="30"/>
      <c r="E107" s="99">
        <v>1</v>
      </c>
      <c r="F107" s="96">
        <f t="shared" si="8"/>
        <v>0</v>
      </c>
      <c r="G107" s="96">
        <f t="shared" si="9"/>
        <v>0</v>
      </c>
      <c r="H107" s="96">
        <f t="shared" si="1"/>
        <v>0</v>
      </c>
      <c r="I107" s="33"/>
      <c r="J107" s="28"/>
      <c r="K107" s="38"/>
      <c r="L107" s="39"/>
      <c r="M107" s="39"/>
      <c r="N107" s="39"/>
      <c r="O107" s="100" t="str">
        <f t="shared" si="10"/>
        <v>0</v>
      </c>
      <c r="P107" s="39"/>
      <c r="Q107" s="40"/>
      <c r="R107" s="100">
        <f t="shared" si="11"/>
        <v>0</v>
      </c>
      <c r="S107" s="101" t="str">
        <f t="shared" ca="1" si="12"/>
        <v xml:space="preserve"> </v>
      </c>
    </row>
    <row r="108" spans="1:19" ht="12.75" customHeight="1" x14ac:dyDescent="0.2">
      <c r="A108" s="29" t="s">
        <v>243</v>
      </c>
      <c r="B108" s="135" t="s">
        <v>111</v>
      </c>
      <c r="C108" s="135"/>
      <c r="D108" s="30"/>
      <c r="E108" s="99">
        <v>1</v>
      </c>
      <c r="F108" s="96">
        <f t="shared" si="8"/>
        <v>0</v>
      </c>
      <c r="G108" s="96">
        <f t="shared" si="9"/>
        <v>0</v>
      </c>
      <c r="H108" s="96">
        <f t="shared" si="1"/>
        <v>0</v>
      </c>
      <c r="I108" s="33"/>
      <c r="J108" s="28"/>
      <c r="K108" s="38"/>
      <c r="L108" s="39"/>
      <c r="M108" s="39"/>
      <c r="N108" s="39"/>
      <c r="O108" s="100" t="str">
        <f t="shared" si="10"/>
        <v>0</v>
      </c>
      <c r="P108" s="39"/>
      <c r="Q108" s="40"/>
      <c r="R108" s="100">
        <f t="shared" si="11"/>
        <v>0</v>
      </c>
      <c r="S108" s="101" t="str">
        <f t="shared" ca="1" si="12"/>
        <v xml:space="preserve"> </v>
      </c>
    </row>
    <row r="109" spans="1:19" ht="12.75" customHeight="1" x14ac:dyDescent="0.2">
      <c r="A109" s="29" t="s">
        <v>244</v>
      </c>
      <c r="B109" s="135" t="s">
        <v>111</v>
      </c>
      <c r="C109" s="135"/>
      <c r="D109" s="30"/>
      <c r="E109" s="99">
        <v>1</v>
      </c>
      <c r="F109" s="96">
        <f t="shared" si="8"/>
        <v>0</v>
      </c>
      <c r="G109" s="96">
        <f t="shared" si="9"/>
        <v>0</v>
      </c>
      <c r="H109" s="96">
        <f t="shared" si="1"/>
        <v>0</v>
      </c>
      <c r="I109" s="33"/>
      <c r="J109" s="28"/>
      <c r="K109" s="38"/>
      <c r="L109" s="39"/>
      <c r="M109" s="39"/>
      <c r="N109" s="39"/>
      <c r="O109" s="100" t="str">
        <f t="shared" si="10"/>
        <v>0</v>
      </c>
      <c r="P109" s="39"/>
      <c r="Q109" s="40"/>
      <c r="R109" s="100">
        <f t="shared" si="11"/>
        <v>0</v>
      </c>
      <c r="S109" s="101" t="str">
        <f t="shared" ca="1" si="12"/>
        <v xml:space="preserve"> </v>
      </c>
    </row>
    <row r="110" spans="1:19" ht="12.75" customHeight="1" x14ac:dyDescent="0.2">
      <c r="A110" s="29" t="s">
        <v>245</v>
      </c>
      <c r="B110" s="135" t="s">
        <v>111</v>
      </c>
      <c r="C110" s="135"/>
      <c r="D110" s="30"/>
      <c r="E110" s="99">
        <v>1</v>
      </c>
      <c r="F110" s="96">
        <f t="shared" si="8"/>
        <v>0</v>
      </c>
      <c r="G110" s="96">
        <f t="shared" si="9"/>
        <v>0</v>
      </c>
      <c r="H110" s="96">
        <f t="shared" si="1"/>
        <v>0</v>
      </c>
      <c r="I110" s="33"/>
      <c r="J110" s="28"/>
      <c r="K110" s="38"/>
      <c r="L110" s="39"/>
      <c r="M110" s="39"/>
      <c r="N110" s="39"/>
      <c r="O110" s="100" t="str">
        <f t="shared" si="10"/>
        <v>0</v>
      </c>
      <c r="P110" s="39"/>
      <c r="Q110" s="40"/>
      <c r="R110" s="100">
        <f t="shared" si="11"/>
        <v>0</v>
      </c>
      <c r="S110" s="101" t="str">
        <f t="shared" ca="1" si="12"/>
        <v xml:space="preserve"> </v>
      </c>
    </row>
    <row r="111" spans="1:19" ht="12.75" customHeight="1" x14ac:dyDescent="0.2">
      <c r="A111" s="29" t="s">
        <v>246</v>
      </c>
      <c r="B111" s="135" t="s">
        <v>111</v>
      </c>
      <c r="C111" s="135"/>
      <c r="D111" s="30"/>
      <c r="E111" s="99">
        <v>1</v>
      </c>
      <c r="F111" s="96">
        <f t="shared" si="8"/>
        <v>0</v>
      </c>
      <c r="G111" s="96">
        <f t="shared" si="9"/>
        <v>0</v>
      </c>
      <c r="H111" s="96">
        <f t="shared" si="1"/>
        <v>0</v>
      </c>
      <c r="I111" s="33"/>
      <c r="J111" s="28"/>
      <c r="K111" s="38"/>
      <c r="L111" s="39"/>
      <c r="M111" s="39"/>
      <c r="N111" s="39"/>
      <c r="O111" s="100" t="str">
        <f t="shared" si="10"/>
        <v>0</v>
      </c>
      <c r="P111" s="39"/>
      <c r="Q111" s="40"/>
      <c r="R111" s="100">
        <f t="shared" si="11"/>
        <v>0</v>
      </c>
      <c r="S111" s="101" t="str">
        <f t="shared" ca="1" si="12"/>
        <v xml:space="preserve"> </v>
      </c>
    </row>
    <row r="112" spans="1:19" ht="12.75" customHeight="1" x14ac:dyDescent="0.2">
      <c r="A112" s="29" t="s">
        <v>247</v>
      </c>
      <c r="B112" s="135" t="s">
        <v>111</v>
      </c>
      <c r="C112" s="135"/>
      <c r="D112" s="30"/>
      <c r="E112" s="99">
        <v>1</v>
      </c>
      <c r="F112" s="96">
        <f t="shared" si="8"/>
        <v>0</v>
      </c>
      <c r="G112" s="96">
        <f t="shared" si="9"/>
        <v>0</v>
      </c>
      <c r="H112" s="96">
        <f t="shared" si="1"/>
        <v>0</v>
      </c>
      <c r="I112" s="33"/>
      <c r="J112" s="28"/>
      <c r="K112" s="38"/>
      <c r="L112" s="39"/>
      <c r="M112" s="39"/>
      <c r="N112" s="39"/>
      <c r="O112" s="100" t="str">
        <f t="shared" si="10"/>
        <v>0</v>
      </c>
      <c r="P112" s="39"/>
      <c r="Q112" s="40"/>
      <c r="R112" s="100">
        <f t="shared" si="11"/>
        <v>0</v>
      </c>
      <c r="S112" s="101" t="str">
        <f t="shared" ca="1" si="12"/>
        <v xml:space="preserve"> </v>
      </c>
    </row>
    <row r="113" spans="1:11" ht="57" customHeight="1" x14ac:dyDescent="0.2">
      <c r="A113" s="34" t="s">
        <v>71</v>
      </c>
      <c r="B113" s="174" t="s">
        <v>79</v>
      </c>
      <c r="C113" s="175"/>
      <c r="D113" s="175"/>
      <c r="E113" s="175"/>
      <c r="F113" s="176"/>
      <c r="G113" s="97">
        <f>SUM(G114:G163)</f>
        <v>0</v>
      </c>
      <c r="H113" s="97">
        <f>SUM(H114:H163)</f>
        <v>0</v>
      </c>
      <c r="I113" s="41"/>
      <c r="J113" s="28"/>
      <c r="K113" s="37" t="s">
        <v>176</v>
      </c>
    </row>
    <row r="114" spans="1:11" x14ac:dyDescent="0.2">
      <c r="A114" s="150" t="s">
        <v>177</v>
      </c>
      <c r="B114" s="159" t="s">
        <v>107</v>
      </c>
      <c r="C114" s="33" t="s">
        <v>108</v>
      </c>
      <c r="D114" s="162" t="s">
        <v>5</v>
      </c>
      <c r="E114" s="165"/>
      <c r="F114" s="153" t="str">
        <f>IFERROR(ROUND(AVERAGE(K114:K118),2),"0")</f>
        <v>0</v>
      </c>
      <c r="G114" s="153">
        <f>ROUND(E114*F114,2)</f>
        <v>0</v>
      </c>
      <c r="H114" s="153">
        <f>ROUND(G114*$D$7,2)</f>
        <v>0</v>
      </c>
      <c r="I114" s="156"/>
      <c r="J114" s="42"/>
      <c r="K114" s="39"/>
    </row>
    <row r="115" spans="1:11" x14ac:dyDescent="0.2">
      <c r="A115" s="151"/>
      <c r="B115" s="160"/>
      <c r="C115" s="33" t="s">
        <v>108</v>
      </c>
      <c r="D115" s="163"/>
      <c r="E115" s="166"/>
      <c r="F115" s="154"/>
      <c r="G115" s="154"/>
      <c r="H115" s="154"/>
      <c r="I115" s="157"/>
      <c r="J115" s="42"/>
      <c r="K115" s="39"/>
    </row>
    <row r="116" spans="1:11" x14ac:dyDescent="0.2">
      <c r="A116" s="151"/>
      <c r="B116" s="160"/>
      <c r="C116" s="33" t="s">
        <v>108</v>
      </c>
      <c r="D116" s="163"/>
      <c r="E116" s="166"/>
      <c r="F116" s="154"/>
      <c r="G116" s="154"/>
      <c r="H116" s="154"/>
      <c r="I116" s="157"/>
      <c r="J116" s="42"/>
      <c r="K116" s="39"/>
    </row>
    <row r="117" spans="1:11" x14ac:dyDescent="0.2">
      <c r="A117" s="151"/>
      <c r="B117" s="160"/>
      <c r="C117" s="33" t="s">
        <v>108</v>
      </c>
      <c r="D117" s="163"/>
      <c r="E117" s="166"/>
      <c r="F117" s="154"/>
      <c r="G117" s="154"/>
      <c r="H117" s="154"/>
      <c r="I117" s="157"/>
      <c r="J117" s="42"/>
      <c r="K117" s="39"/>
    </row>
    <row r="118" spans="1:11" x14ac:dyDescent="0.2">
      <c r="A118" s="152"/>
      <c r="B118" s="161"/>
      <c r="C118" s="33" t="s">
        <v>108</v>
      </c>
      <c r="D118" s="164"/>
      <c r="E118" s="167"/>
      <c r="F118" s="155"/>
      <c r="G118" s="155"/>
      <c r="H118" s="155"/>
      <c r="I118" s="158"/>
      <c r="J118" s="42"/>
      <c r="K118" s="39"/>
    </row>
    <row r="119" spans="1:11" x14ac:dyDescent="0.2">
      <c r="A119" s="150" t="s">
        <v>178</v>
      </c>
      <c r="B119" s="159" t="s">
        <v>107</v>
      </c>
      <c r="C119" s="33" t="s">
        <v>108</v>
      </c>
      <c r="D119" s="162" t="s">
        <v>5</v>
      </c>
      <c r="E119" s="165"/>
      <c r="F119" s="153" t="str">
        <f t="shared" ref="F119" si="13">IFERROR(ROUND(AVERAGE(K119:K123),2),"0")</f>
        <v>0</v>
      </c>
      <c r="G119" s="153">
        <f>ROUND(E119*F119,2)</f>
        <v>0</v>
      </c>
      <c r="H119" s="153">
        <f>ROUND(G119*$D$7,2)</f>
        <v>0</v>
      </c>
      <c r="I119" s="156"/>
      <c r="J119" s="42"/>
      <c r="K119" s="39"/>
    </row>
    <row r="120" spans="1:11" x14ac:dyDescent="0.2">
      <c r="A120" s="151"/>
      <c r="B120" s="160"/>
      <c r="C120" s="33" t="s">
        <v>108</v>
      </c>
      <c r="D120" s="163"/>
      <c r="E120" s="166"/>
      <c r="F120" s="154"/>
      <c r="G120" s="154"/>
      <c r="H120" s="154"/>
      <c r="I120" s="157"/>
      <c r="J120" s="42"/>
      <c r="K120" s="39"/>
    </row>
    <row r="121" spans="1:11" x14ac:dyDescent="0.2">
      <c r="A121" s="151"/>
      <c r="B121" s="160"/>
      <c r="C121" s="33" t="s">
        <v>108</v>
      </c>
      <c r="D121" s="163"/>
      <c r="E121" s="166"/>
      <c r="F121" s="154"/>
      <c r="G121" s="154"/>
      <c r="H121" s="154"/>
      <c r="I121" s="157"/>
      <c r="J121" s="42"/>
      <c r="K121" s="39"/>
    </row>
    <row r="122" spans="1:11" x14ac:dyDescent="0.2">
      <c r="A122" s="151"/>
      <c r="B122" s="160"/>
      <c r="C122" s="33" t="s">
        <v>108</v>
      </c>
      <c r="D122" s="163"/>
      <c r="E122" s="166"/>
      <c r="F122" s="154"/>
      <c r="G122" s="154"/>
      <c r="H122" s="154"/>
      <c r="I122" s="157"/>
      <c r="J122" s="42"/>
      <c r="K122" s="39"/>
    </row>
    <row r="123" spans="1:11" x14ac:dyDescent="0.2">
      <c r="A123" s="152"/>
      <c r="B123" s="161"/>
      <c r="C123" s="33" t="s">
        <v>108</v>
      </c>
      <c r="D123" s="164"/>
      <c r="E123" s="167"/>
      <c r="F123" s="155"/>
      <c r="G123" s="155"/>
      <c r="H123" s="155"/>
      <c r="I123" s="158"/>
      <c r="J123" s="42"/>
      <c r="K123" s="39"/>
    </row>
    <row r="124" spans="1:11" x14ac:dyDescent="0.2">
      <c r="A124" s="150" t="s">
        <v>179</v>
      </c>
      <c r="B124" s="159" t="s">
        <v>107</v>
      </c>
      <c r="C124" s="33" t="s">
        <v>108</v>
      </c>
      <c r="D124" s="162" t="s">
        <v>5</v>
      </c>
      <c r="E124" s="165"/>
      <c r="F124" s="153" t="str">
        <f t="shared" ref="F124" si="14">IFERROR(ROUND(AVERAGE(K124:K128),2),"0")</f>
        <v>0</v>
      </c>
      <c r="G124" s="153">
        <f>ROUND(E124*F124,2)</f>
        <v>0</v>
      </c>
      <c r="H124" s="153">
        <f>ROUND(G124*$D$7,2)</f>
        <v>0</v>
      </c>
      <c r="I124" s="156"/>
      <c r="J124" s="42"/>
      <c r="K124" s="39"/>
    </row>
    <row r="125" spans="1:11" x14ac:dyDescent="0.2">
      <c r="A125" s="151"/>
      <c r="B125" s="160"/>
      <c r="C125" s="33" t="s">
        <v>108</v>
      </c>
      <c r="D125" s="163"/>
      <c r="E125" s="166"/>
      <c r="F125" s="154"/>
      <c r="G125" s="154"/>
      <c r="H125" s="154"/>
      <c r="I125" s="157"/>
      <c r="J125" s="42"/>
      <c r="K125" s="39"/>
    </row>
    <row r="126" spans="1:11" x14ac:dyDescent="0.2">
      <c r="A126" s="151"/>
      <c r="B126" s="160"/>
      <c r="C126" s="33" t="s">
        <v>108</v>
      </c>
      <c r="D126" s="163"/>
      <c r="E126" s="166"/>
      <c r="F126" s="154"/>
      <c r="G126" s="154"/>
      <c r="H126" s="154"/>
      <c r="I126" s="157"/>
      <c r="J126" s="42"/>
      <c r="K126" s="39"/>
    </row>
    <row r="127" spans="1:11" x14ac:dyDescent="0.2">
      <c r="A127" s="151"/>
      <c r="B127" s="160"/>
      <c r="C127" s="33" t="s">
        <v>108</v>
      </c>
      <c r="D127" s="163"/>
      <c r="E127" s="166"/>
      <c r="F127" s="154"/>
      <c r="G127" s="154"/>
      <c r="H127" s="154"/>
      <c r="I127" s="157"/>
      <c r="J127" s="42"/>
      <c r="K127" s="39"/>
    </row>
    <row r="128" spans="1:11" x14ac:dyDescent="0.2">
      <c r="A128" s="152"/>
      <c r="B128" s="161"/>
      <c r="C128" s="33" t="s">
        <v>108</v>
      </c>
      <c r="D128" s="164"/>
      <c r="E128" s="167"/>
      <c r="F128" s="155"/>
      <c r="G128" s="155"/>
      <c r="H128" s="155"/>
      <c r="I128" s="158"/>
      <c r="J128" s="42"/>
      <c r="K128" s="39"/>
    </row>
    <row r="129" spans="1:11" x14ac:dyDescent="0.2">
      <c r="A129" s="150" t="s">
        <v>180</v>
      </c>
      <c r="B129" s="159" t="s">
        <v>107</v>
      </c>
      <c r="C129" s="33" t="s">
        <v>108</v>
      </c>
      <c r="D129" s="162" t="s">
        <v>5</v>
      </c>
      <c r="E129" s="165"/>
      <c r="F129" s="153" t="str">
        <f t="shared" ref="F129" si="15">IFERROR(ROUND(AVERAGE(K129:K133),2),"0")</f>
        <v>0</v>
      </c>
      <c r="G129" s="153">
        <f>ROUND(E129*F129,2)</f>
        <v>0</v>
      </c>
      <c r="H129" s="153">
        <f>ROUND(G129*$D$7,2)</f>
        <v>0</v>
      </c>
      <c r="I129" s="156"/>
      <c r="J129" s="42"/>
      <c r="K129" s="39"/>
    </row>
    <row r="130" spans="1:11" x14ac:dyDescent="0.2">
      <c r="A130" s="151"/>
      <c r="B130" s="160"/>
      <c r="C130" s="33" t="s">
        <v>108</v>
      </c>
      <c r="D130" s="163"/>
      <c r="E130" s="166"/>
      <c r="F130" s="154"/>
      <c r="G130" s="154"/>
      <c r="H130" s="154"/>
      <c r="I130" s="157"/>
      <c r="J130" s="42"/>
      <c r="K130" s="39"/>
    </row>
    <row r="131" spans="1:11" x14ac:dyDescent="0.2">
      <c r="A131" s="151"/>
      <c r="B131" s="160"/>
      <c r="C131" s="33" t="s">
        <v>108</v>
      </c>
      <c r="D131" s="163"/>
      <c r="E131" s="166"/>
      <c r="F131" s="154"/>
      <c r="G131" s="154"/>
      <c r="H131" s="154"/>
      <c r="I131" s="157"/>
      <c r="J131" s="42"/>
      <c r="K131" s="39"/>
    </row>
    <row r="132" spans="1:11" x14ac:dyDescent="0.2">
      <c r="A132" s="151"/>
      <c r="B132" s="160"/>
      <c r="C132" s="33" t="s">
        <v>108</v>
      </c>
      <c r="D132" s="163"/>
      <c r="E132" s="166"/>
      <c r="F132" s="154"/>
      <c r="G132" s="154"/>
      <c r="H132" s="154"/>
      <c r="I132" s="157"/>
      <c r="J132" s="42"/>
      <c r="K132" s="39"/>
    </row>
    <row r="133" spans="1:11" x14ac:dyDescent="0.2">
      <c r="A133" s="152"/>
      <c r="B133" s="161"/>
      <c r="C133" s="33" t="s">
        <v>108</v>
      </c>
      <c r="D133" s="164"/>
      <c r="E133" s="167"/>
      <c r="F133" s="155"/>
      <c r="G133" s="155"/>
      <c r="H133" s="155"/>
      <c r="I133" s="158"/>
      <c r="J133" s="42"/>
      <c r="K133" s="39"/>
    </row>
    <row r="134" spans="1:11" x14ac:dyDescent="0.2">
      <c r="A134" s="150" t="s">
        <v>181</v>
      </c>
      <c r="B134" s="159" t="s">
        <v>107</v>
      </c>
      <c r="C134" s="33" t="s">
        <v>108</v>
      </c>
      <c r="D134" s="162" t="s">
        <v>5</v>
      </c>
      <c r="E134" s="165"/>
      <c r="F134" s="153" t="str">
        <f t="shared" ref="F134" si="16">IFERROR(ROUND(AVERAGE(K134:K138),2),"0")</f>
        <v>0</v>
      </c>
      <c r="G134" s="153">
        <f>ROUND(E134*F134,2)</f>
        <v>0</v>
      </c>
      <c r="H134" s="153">
        <f>ROUND(G134*$D$7,2)</f>
        <v>0</v>
      </c>
      <c r="I134" s="156"/>
      <c r="J134" s="42"/>
      <c r="K134" s="39"/>
    </row>
    <row r="135" spans="1:11" x14ac:dyDescent="0.2">
      <c r="A135" s="151"/>
      <c r="B135" s="160"/>
      <c r="C135" s="33" t="s">
        <v>108</v>
      </c>
      <c r="D135" s="163"/>
      <c r="E135" s="166"/>
      <c r="F135" s="154"/>
      <c r="G135" s="154"/>
      <c r="H135" s="154"/>
      <c r="I135" s="157"/>
      <c r="J135" s="42"/>
      <c r="K135" s="39"/>
    </row>
    <row r="136" spans="1:11" x14ac:dyDescent="0.2">
      <c r="A136" s="151"/>
      <c r="B136" s="160"/>
      <c r="C136" s="33" t="s">
        <v>108</v>
      </c>
      <c r="D136" s="163"/>
      <c r="E136" s="166"/>
      <c r="F136" s="154"/>
      <c r="G136" s="154"/>
      <c r="H136" s="154"/>
      <c r="I136" s="157"/>
      <c r="J136" s="42"/>
      <c r="K136" s="39"/>
    </row>
    <row r="137" spans="1:11" x14ac:dyDescent="0.2">
      <c r="A137" s="151"/>
      <c r="B137" s="160"/>
      <c r="C137" s="33" t="s">
        <v>108</v>
      </c>
      <c r="D137" s="163"/>
      <c r="E137" s="166"/>
      <c r="F137" s="154"/>
      <c r="G137" s="154"/>
      <c r="H137" s="154"/>
      <c r="I137" s="157"/>
      <c r="J137" s="42"/>
      <c r="K137" s="39"/>
    </row>
    <row r="138" spans="1:11" x14ac:dyDescent="0.2">
      <c r="A138" s="152"/>
      <c r="B138" s="161"/>
      <c r="C138" s="33" t="s">
        <v>108</v>
      </c>
      <c r="D138" s="164"/>
      <c r="E138" s="167"/>
      <c r="F138" s="155"/>
      <c r="G138" s="155"/>
      <c r="H138" s="155"/>
      <c r="I138" s="158"/>
      <c r="J138" s="42"/>
      <c r="K138" s="39"/>
    </row>
    <row r="139" spans="1:11" x14ac:dyDescent="0.2">
      <c r="A139" s="150" t="s">
        <v>182</v>
      </c>
      <c r="B139" s="159" t="s">
        <v>107</v>
      </c>
      <c r="C139" s="33" t="s">
        <v>108</v>
      </c>
      <c r="D139" s="162" t="s">
        <v>5</v>
      </c>
      <c r="E139" s="165"/>
      <c r="F139" s="153" t="str">
        <f t="shared" ref="F139" si="17">IFERROR(ROUND(AVERAGE(K139:K143),2),"0")</f>
        <v>0</v>
      </c>
      <c r="G139" s="153">
        <f>ROUND(E139*F139,2)</f>
        <v>0</v>
      </c>
      <c r="H139" s="153">
        <f>ROUND(G139*$D$7,2)</f>
        <v>0</v>
      </c>
      <c r="I139" s="156"/>
      <c r="J139" s="42"/>
      <c r="K139" s="39"/>
    </row>
    <row r="140" spans="1:11" x14ac:dyDescent="0.2">
      <c r="A140" s="151"/>
      <c r="B140" s="160"/>
      <c r="C140" s="33" t="s">
        <v>108</v>
      </c>
      <c r="D140" s="163"/>
      <c r="E140" s="166"/>
      <c r="F140" s="154"/>
      <c r="G140" s="154"/>
      <c r="H140" s="154"/>
      <c r="I140" s="157"/>
      <c r="J140" s="42"/>
      <c r="K140" s="39"/>
    </row>
    <row r="141" spans="1:11" x14ac:dyDescent="0.2">
      <c r="A141" s="151"/>
      <c r="B141" s="160"/>
      <c r="C141" s="33" t="s">
        <v>108</v>
      </c>
      <c r="D141" s="163"/>
      <c r="E141" s="166"/>
      <c r="F141" s="154"/>
      <c r="G141" s="154"/>
      <c r="H141" s="154"/>
      <c r="I141" s="157"/>
      <c r="J141" s="42"/>
      <c r="K141" s="39"/>
    </row>
    <row r="142" spans="1:11" x14ac:dyDescent="0.2">
      <c r="A142" s="151"/>
      <c r="B142" s="160"/>
      <c r="C142" s="33" t="s">
        <v>108</v>
      </c>
      <c r="D142" s="163"/>
      <c r="E142" s="166"/>
      <c r="F142" s="154"/>
      <c r="G142" s="154"/>
      <c r="H142" s="154"/>
      <c r="I142" s="157"/>
      <c r="J142" s="42"/>
      <c r="K142" s="39"/>
    </row>
    <row r="143" spans="1:11" x14ac:dyDescent="0.2">
      <c r="A143" s="152"/>
      <c r="B143" s="161"/>
      <c r="C143" s="33" t="s">
        <v>108</v>
      </c>
      <c r="D143" s="164"/>
      <c r="E143" s="167"/>
      <c r="F143" s="155"/>
      <c r="G143" s="155"/>
      <c r="H143" s="155"/>
      <c r="I143" s="158"/>
      <c r="J143" s="42"/>
      <c r="K143" s="39"/>
    </row>
    <row r="144" spans="1:11" x14ac:dyDescent="0.2">
      <c r="A144" s="150" t="s">
        <v>183</v>
      </c>
      <c r="B144" s="159" t="s">
        <v>107</v>
      </c>
      <c r="C144" s="33" t="s">
        <v>108</v>
      </c>
      <c r="D144" s="162" t="s">
        <v>5</v>
      </c>
      <c r="E144" s="165"/>
      <c r="F144" s="153" t="str">
        <f t="shared" ref="F144" si="18">IFERROR(ROUND(AVERAGE(K144:K148),2),"0")</f>
        <v>0</v>
      </c>
      <c r="G144" s="153">
        <f>ROUND(E144*F144,2)</f>
        <v>0</v>
      </c>
      <c r="H144" s="153">
        <f>ROUND(G144*$D$7,2)</f>
        <v>0</v>
      </c>
      <c r="I144" s="156"/>
      <c r="J144" s="42"/>
      <c r="K144" s="39"/>
    </row>
    <row r="145" spans="1:11" x14ac:dyDescent="0.2">
      <c r="A145" s="151"/>
      <c r="B145" s="160"/>
      <c r="C145" s="33" t="s">
        <v>108</v>
      </c>
      <c r="D145" s="163"/>
      <c r="E145" s="166"/>
      <c r="F145" s="154"/>
      <c r="G145" s="154"/>
      <c r="H145" s="154"/>
      <c r="I145" s="157"/>
      <c r="J145" s="42"/>
      <c r="K145" s="39"/>
    </row>
    <row r="146" spans="1:11" x14ac:dyDescent="0.2">
      <c r="A146" s="151"/>
      <c r="B146" s="160"/>
      <c r="C146" s="33" t="s">
        <v>108</v>
      </c>
      <c r="D146" s="163"/>
      <c r="E146" s="166"/>
      <c r="F146" s="154"/>
      <c r="G146" s="154"/>
      <c r="H146" s="154"/>
      <c r="I146" s="157"/>
      <c r="J146" s="42"/>
      <c r="K146" s="39"/>
    </row>
    <row r="147" spans="1:11" x14ac:dyDescent="0.2">
      <c r="A147" s="151"/>
      <c r="B147" s="160"/>
      <c r="C147" s="33" t="s">
        <v>108</v>
      </c>
      <c r="D147" s="163"/>
      <c r="E147" s="166"/>
      <c r="F147" s="154"/>
      <c r="G147" s="154"/>
      <c r="H147" s="154"/>
      <c r="I147" s="157"/>
      <c r="J147" s="42"/>
      <c r="K147" s="39"/>
    </row>
    <row r="148" spans="1:11" x14ac:dyDescent="0.2">
      <c r="A148" s="152"/>
      <c r="B148" s="161"/>
      <c r="C148" s="33" t="s">
        <v>108</v>
      </c>
      <c r="D148" s="164"/>
      <c r="E148" s="167"/>
      <c r="F148" s="155"/>
      <c r="G148" s="155"/>
      <c r="H148" s="155"/>
      <c r="I148" s="158"/>
      <c r="J148" s="42"/>
      <c r="K148" s="39"/>
    </row>
    <row r="149" spans="1:11" x14ac:dyDescent="0.2">
      <c r="A149" s="150" t="s">
        <v>184</v>
      </c>
      <c r="B149" s="159" t="s">
        <v>107</v>
      </c>
      <c r="C149" s="33" t="s">
        <v>108</v>
      </c>
      <c r="D149" s="162" t="s">
        <v>5</v>
      </c>
      <c r="E149" s="165"/>
      <c r="F149" s="153" t="str">
        <f t="shared" ref="F149" si="19">IFERROR(ROUND(AVERAGE(K149:K153),2),"0")</f>
        <v>0</v>
      </c>
      <c r="G149" s="153">
        <f>ROUND(E149*F149,2)</f>
        <v>0</v>
      </c>
      <c r="H149" s="153">
        <f>ROUND(G149*$D$7,2)</f>
        <v>0</v>
      </c>
      <c r="I149" s="156"/>
      <c r="J149" s="42"/>
      <c r="K149" s="39"/>
    </row>
    <row r="150" spans="1:11" x14ac:dyDescent="0.2">
      <c r="A150" s="151"/>
      <c r="B150" s="160"/>
      <c r="C150" s="33" t="s">
        <v>108</v>
      </c>
      <c r="D150" s="163"/>
      <c r="E150" s="166"/>
      <c r="F150" s="154"/>
      <c r="G150" s="154"/>
      <c r="H150" s="154"/>
      <c r="I150" s="157"/>
      <c r="J150" s="42"/>
      <c r="K150" s="39"/>
    </row>
    <row r="151" spans="1:11" x14ac:dyDescent="0.2">
      <c r="A151" s="151"/>
      <c r="B151" s="160"/>
      <c r="C151" s="33" t="s">
        <v>108</v>
      </c>
      <c r="D151" s="163"/>
      <c r="E151" s="166"/>
      <c r="F151" s="154"/>
      <c r="G151" s="154"/>
      <c r="H151" s="154"/>
      <c r="I151" s="157"/>
      <c r="J151" s="42"/>
      <c r="K151" s="39"/>
    </row>
    <row r="152" spans="1:11" x14ac:dyDescent="0.2">
      <c r="A152" s="151"/>
      <c r="B152" s="160"/>
      <c r="C152" s="33" t="s">
        <v>108</v>
      </c>
      <c r="D152" s="163"/>
      <c r="E152" s="166"/>
      <c r="F152" s="154"/>
      <c r="G152" s="154"/>
      <c r="H152" s="154"/>
      <c r="I152" s="157"/>
      <c r="J152" s="42"/>
      <c r="K152" s="39"/>
    </row>
    <row r="153" spans="1:11" x14ac:dyDescent="0.2">
      <c r="A153" s="152"/>
      <c r="B153" s="161"/>
      <c r="C153" s="33" t="s">
        <v>108</v>
      </c>
      <c r="D153" s="164"/>
      <c r="E153" s="167"/>
      <c r="F153" s="155"/>
      <c r="G153" s="155"/>
      <c r="H153" s="155"/>
      <c r="I153" s="158"/>
      <c r="J153" s="42"/>
      <c r="K153" s="39"/>
    </row>
    <row r="154" spans="1:11" x14ac:dyDescent="0.2">
      <c r="A154" s="150" t="s">
        <v>185</v>
      </c>
      <c r="B154" s="159" t="s">
        <v>107</v>
      </c>
      <c r="C154" s="33" t="s">
        <v>108</v>
      </c>
      <c r="D154" s="162" t="s">
        <v>5</v>
      </c>
      <c r="E154" s="165"/>
      <c r="F154" s="153" t="str">
        <f t="shared" ref="F154" si="20">IFERROR(ROUND(AVERAGE(K154:K158),2),"0")</f>
        <v>0</v>
      </c>
      <c r="G154" s="153">
        <f>ROUND(E154*F154,2)</f>
        <v>0</v>
      </c>
      <c r="H154" s="153">
        <f>ROUND(G154*$D$7,2)</f>
        <v>0</v>
      </c>
      <c r="I154" s="156"/>
      <c r="J154" s="42"/>
      <c r="K154" s="39"/>
    </row>
    <row r="155" spans="1:11" x14ac:dyDescent="0.2">
      <c r="A155" s="151"/>
      <c r="B155" s="160"/>
      <c r="C155" s="33" t="s">
        <v>108</v>
      </c>
      <c r="D155" s="163"/>
      <c r="E155" s="166"/>
      <c r="F155" s="154"/>
      <c r="G155" s="154"/>
      <c r="H155" s="154"/>
      <c r="I155" s="157"/>
      <c r="J155" s="42"/>
      <c r="K155" s="39"/>
    </row>
    <row r="156" spans="1:11" x14ac:dyDescent="0.2">
      <c r="A156" s="151"/>
      <c r="B156" s="160"/>
      <c r="C156" s="33" t="s">
        <v>108</v>
      </c>
      <c r="D156" s="163"/>
      <c r="E156" s="166"/>
      <c r="F156" s="154"/>
      <c r="G156" s="154"/>
      <c r="H156" s="154"/>
      <c r="I156" s="157"/>
      <c r="J156" s="42"/>
      <c r="K156" s="39"/>
    </row>
    <row r="157" spans="1:11" x14ac:dyDescent="0.2">
      <c r="A157" s="151"/>
      <c r="B157" s="160"/>
      <c r="C157" s="33" t="s">
        <v>108</v>
      </c>
      <c r="D157" s="163"/>
      <c r="E157" s="166"/>
      <c r="F157" s="154"/>
      <c r="G157" s="154"/>
      <c r="H157" s="154"/>
      <c r="I157" s="157"/>
      <c r="J157" s="42"/>
      <c r="K157" s="39"/>
    </row>
    <row r="158" spans="1:11" x14ac:dyDescent="0.2">
      <c r="A158" s="152"/>
      <c r="B158" s="161"/>
      <c r="C158" s="33" t="s">
        <v>108</v>
      </c>
      <c r="D158" s="164"/>
      <c r="E158" s="167"/>
      <c r="F158" s="155"/>
      <c r="G158" s="155"/>
      <c r="H158" s="155"/>
      <c r="I158" s="158"/>
      <c r="J158" s="42"/>
      <c r="K158" s="39"/>
    </row>
    <row r="159" spans="1:11" x14ac:dyDescent="0.2">
      <c r="A159" s="150" t="s">
        <v>186</v>
      </c>
      <c r="B159" s="159" t="s">
        <v>107</v>
      </c>
      <c r="C159" s="33" t="s">
        <v>108</v>
      </c>
      <c r="D159" s="162" t="s">
        <v>5</v>
      </c>
      <c r="E159" s="165"/>
      <c r="F159" s="153" t="str">
        <f t="shared" ref="F159" si="21">IFERROR(ROUND(AVERAGE(K159:K163),2),"0")</f>
        <v>0</v>
      </c>
      <c r="G159" s="153">
        <f>ROUND(E159*F159,2)</f>
        <v>0</v>
      </c>
      <c r="H159" s="153">
        <f>ROUND(G159*$D$7,2)</f>
        <v>0</v>
      </c>
      <c r="I159" s="156"/>
      <c r="J159" s="42"/>
      <c r="K159" s="39"/>
    </row>
    <row r="160" spans="1:11" x14ac:dyDescent="0.2">
      <c r="A160" s="151"/>
      <c r="B160" s="160"/>
      <c r="C160" s="33" t="s">
        <v>108</v>
      </c>
      <c r="D160" s="163"/>
      <c r="E160" s="166"/>
      <c r="F160" s="154"/>
      <c r="G160" s="154"/>
      <c r="H160" s="154"/>
      <c r="I160" s="157"/>
      <c r="J160" s="42"/>
      <c r="K160" s="39"/>
    </row>
    <row r="161" spans="1:11" x14ac:dyDescent="0.2">
      <c r="A161" s="151"/>
      <c r="B161" s="160"/>
      <c r="C161" s="33" t="s">
        <v>108</v>
      </c>
      <c r="D161" s="163"/>
      <c r="E161" s="166"/>
      <c r="F161" s="154"/>
      <c r="G161" s="154"/>
      <c r="H161" s="154"/>
      <c r="I161" s="157"/>
      <c r="J161" s="42"/>
      <c r="K161" s="39"/>
    </row>
    <row r="162" spans="1:11" x14ac:dyDescent="0.2">
      <c r="A162" s="151"/>
      <c r="B162" s="160"/>
      <c r="C162" s="33" t="s">
        <v>108</v>
      </c>
      <c r="D162" s="163"/>
      <c r="E162" s="166"/>
      <c r="F162" s="154"/>
      <c r="G162" s="154"/>
      <c r="H162" s="154"/>
      <c r="I162" s="157"/>
      <c r="J162" s="42"/>
      <c r="K162" s="39"/>
    </row>
    <row r="163" spans="1:11" x14ac:dyDescent="0.2">
      <c r="A163" s="152"/>
      <c r="B163" s="161"/>
      <c r="C163" s="33" t="s">
        <v>108</v>
      </c>
      <c r="D163" s="164"/>
      <c r="E163" s="167"/>
      <c r="F163" s="155"/>
      <c r="G163" s="155"/>
      <c r="H163" s="155"/>
      <c r="I163" s="158"/>
      <c r="J163" s="42"/>
      <c r="K163" s="39"/>
    </row>
    <row r="164" spans="1:11" ht="12.75" customHeight="1" x14ac:dyDescent="0.2">
      <c r="A164" s="34" t="s">
        <v>93</v>
      </c>
      <c r="B164" s="174" t="s">
        <v>80</v>
      </c>
      <c r="C164" s="175"/>
      <c r="D164" s="175"/>
      <c r="E164" s="175"/>
      <c r="F164" s="176"/>
      <c r="G164" s="97">
        <f>SUM(G165,G172,G179,G186,G193,G200,G207,G214,G221,G228)</f>
        <v>0</v>
      </c>
      <c r="H164" s="97">
        <f>SUM(H165,H172,H179,H186,H193,H200,H207,H214,H221,H228)</f>
        <v>0</v>
      </c>
      <c r="I164" s="41"/>
      <c r="J164" s="28"/>
    </row>
    <row r="165" spans="1:11" ht="12.75" customHeight="1" x14ac:dyDescent="0.2">
      <c r="A165" s="168" t="s">
        <v>94</v>
      </c>
      <c r="B165" s="171" t="s">
        <v>144</v>
      </c>
      <c r="C165" s="103" t="s">
        <v>145</v>
      </c>
      <c r="D165" s="105"/>
      <c r="E165" s="106"/>
      <c r="F165" s="100"/>
      <c r="G165" s="98">
        <f>SUM(G166:G171)</f>
        <v>0</v>
      </c>
      <c r="H165" s="98">
        <f>ROUND(G165*$D$7,2)</f>
        <v>0</v>
      </c>
      <c r="I165" s="171"/>
    </row>
    <row r="166" spans="1:11" x14ac:dyDescent="0.2">
      <c r="A166" s="169"/>
      <c r="B166" s="172"/>
      <c r="C166" s="104" t="s">
        <v>146</v>
      </c>
      <c r="D166" s="43"/>
      <c r="E166" s="44"/>
      <c r="F166" s="39"/>
      <c r="G166" s="100">
        <f t="shared" ref="G166:G171" si="22">ROUND(E166*F166,2)</f>
        <v>0</v>
      </c>
      <c r="H166" s="45"/>
      <c r="I166" s="172"/>
    </row>
    <row r="167" spans="1:11" ht="13.5" customHeight="1" x14ac:dyDescent="0.2">
      <c r="A167" s="169"/>
      <c r="B167" s="172"/>
      <c r="C167" s="104" t="s">
        <v>147</v>
      </c>
      <c r="D167" s="43"/>
      <c r="E167" s="44"/>
      <c r="F167" s="39"/>
      <c r="G167" s="100">
        <f t="shared" si="22"/>
        <v>0</v>
      </c>
      <c r="H167" s="45"/>
      <c r="I167" s="172"/>
    </row>
    <row r="168" spans="1:11" x14ac:dyDescent="0.2">
      <c r="A168" s="169"/>
      <c r="B168" s="172"/>
      <c r="C168" s="104" t="s">
        <v>148</v>
      </c>
      <c r="D168" s="43"/>
      <c r="E168" s="44"/>
      <c r="F168" s="39"/>
      <c r="G168" s="100">
        <f t="shared" si="22"/>
        <v>0</v>
      </c>
      <c r="H168" s="45"/>
      <c r="I168" s="172"/>
    </row>
    <row r="169" spans="1:11" x14ac:dyDescent="0.2">
      <c r="A169" s="169"/>
      <c r="B169" s="172"/>
      <c r="C169" s="104" t="s">
        <v>149</v>
      </c>
      <c r="D169" s="43"/>
      <c r="E169" s="44"/>
      <c r="F169" s="39"/>
      <c r="G169" s="100">
        <f t="shared" si="22"/>
        <v>0</v>
      </c>
      <c r="H169" s="45"/>
      <c r="I169" s="172"/>
    </row>
    <row r="170" spans="1:11" x14ac:dyDescent="0.2">
      <c r="A170" s="169"/>
      <c r="B170" s="172"/>
      <c r="C170" s="45" t="s">
        <v>150</v>
      </c>
      <c r="D170" s="43"/>
      <c r="E170" s="44"/>
      <c r="F170" s="39"/>
      <c r="G170" s="100">
        <f t="shared" si="22"/>
        <v>0</v>
      </c>
      <c r="H170" s="45"/>
      <c r="I170" s="172"/>
    </row>
    <row r="171" spans="1:11" x14ac:dyDescent="0.2">
      <c r="A171" s="170"/>
      <c r="B171" s="173"/>
      <c r="C171" s="45" t="s">
        <v>150</v>
      </c>
      <c r="D171" s="43"/>
      <c r="E171" s="44"/>
      <c r="F171" s="39"/>
      <c r="G171" s="100">
        <f t="shared" si="22"/>
        <v>0</v>
      </c>
      <c r="H171" s="45"/>
      <c r="I171" s="173"/>
    </row>
    <row r="172" spans="1:11" ht="12.75" customHeight="1" x14ac:dyDescent="0.2">
      <c r="A172" s="168" t="s">
        <v>95</v>
      </c>
      <c r="B172" s="171" t="s">
        <v>144</v>
      </c>
      <c r="C172" s="103" t="s">
        <v>145</v>
      </c>
      <c r="D172" s="105"/>
      <c r="E172" s="106"/>
      <c r="F172" s="100"/>
      <c r="G172" s="98">
        <f>SUM(G173:G178)</f>
        <v>0</v>
      </c>
      <c r="H172" s="98">
        <f>ROUND(G172*$D$7,2)</f>
        <v>0</v>
      </c>
      <c r="I172" s="171"/>
    </row>
    <row r="173" spans="1:11" x14ac:dyDescent="0.2">
      <c r="A173" s="169"/>
      <c r="B173" s="172"/>
      <c r="C173" s="104" t="s">
        <v>146</v>
      </c>
      <c r="D173" s="43"/>
      <c r="E173" s="44"/>
      <c r="F173" s="39"/>
      <c r="G173" s="100">
        <f t="shared" ref="G173:G178" si="23">ROUND(E173*F173,2)</f>
        <v>0</v>
      </c>
      <c r="H173" s="45"/>
      <c r="I173" s="172"/>
    </row>
    <row r="174" spans="1:11" x14ac:dyDescent="0.2">
      <c r="A174" s="169"/>
      <c r="B174" s="172"/>
      <c r="C174" s="104" t="s">
        <v>147</v>
      </c>
      <c r="D174" s="43"/>
      <c r="E174" s="44"/>
      <c r="F174" s="39"/>
      <c r="G174" s="100">
        <f t="shared" si="23"/>
        <v>0</v>
      </c>
      <c r="H174" s="45"/>
      <c r="I174" s="172"/>
    </row>
    <row r="175" spans="1:11" x14ac:dyDescent="0.2">
      <c r="A175" s="169"/>
      <c r="B175" s="172"/>
      <c r="C175" s="104" t="s">
        <v>148</v>
      </c>
      <c r="D175" s="43"/>
      <c r="E175" s="44"/>
      <c r="F175" s="39"/>
      <c r="G175" s="100">
        <f t="shared" si="23"/>
        <v>0</v>
      </c>
      <c r="H175" s="45"/>
      <c r="I175" s="172"/>
    </row>
    <row r="176" spans="1:11" x14ac:dyDescent="0.2">
      <c r="A176" s="169"/>
      <c r="B176" s="172"/>
      <c r="C176" s="104" t="s">
        <v>149</v>
      </c>
      <c r="D176" s="43"/>
      <c r="E176" s="44"/>
      <c r="F176" s="39"/>
      <c r="G176" s="100">
        <f t="shared" si="23"/>
        <v>0</v>
      </c>
      <c r="H176" s="45"/>
      <c r="I176" s="172"/>
    </row>
    <row r="177" spans="1:9" x14ac:dyDescent="0.2">
      <c r="A177" s="169"/>
      <c r="B177" s="172"/>
      <c r="C177" s="45" t="s">
        <v>150</v>
      </c>
      <c r="D177" s="43"/>
      <c r="E177" s="44"/>
      <c r="F177" s="39"/>
      <c r="G177" s="100">
        <f t="shared" si="23"/>
        <v>0</v>
      </c>
      <c r="H177" s="45"/>
      <c r="I177" s="172"/>
    </row>
    <row r="178" spans="1:9" x14ac:dyDescent="0.2">
      <c r="A178" s="170"/>
      <c r="B178" s="173"/>
      <c r="C178" s="45" t="s">
        <v>150</v>
      </c>
      <c r="D178" s="43"/>
      <c r="E178" s="44"/>
      <c r="F178" s="39"/>
      <c r="G178" s="100">
        <f t="shared" si="23"/>
        <v>0</v>
      </c>
      <c r="H178" s="45"/>
      <c r="I178" s="173"/>
    </row>
    <row r="179" spans="1:9" ht="12.75" customHeight="1" x14ac:dyDescent="0.2">
      <c r="A179" s="168" t="s">
        <v>96</v>
      </c>
      <c r="B179" s="171" t="s">
        <v>144</v>
      </c>
      <c r="C179" s="103" t="s">
        <v>145</v>
      </c>
      <c r="D179" s="105"/>
      <c r="E179" s="106"/>
      <c r="F179" s="100"/>
      <c r="G179" s="98">
        <f>SUM(G180:G185)</f>
        <v>0</v>
      </c>
      <c r="H179" s="98">
        <f>ROUND(G179*$D$7,2)</f>
        <v>0</v>
      </c>
      <c r="I179" s="171"/>
    </row>
    <row r="180" spans="1:9" x14ac:dyDescent="0.2">
      <c r="A180" s="169"/>
      <c r="B180" s="172"/>
      <c r="C180" s="104" t="s">
        <v>146</v>
      </c>
      <c r="D180" s="43"/>
      <c r="E180" s="44"/>
      <c r="F180" s="39"/>
      <c r="G180" s="100">
        <f t="shared" ref="G180:G185" si="24">ROUND(E180*F180,2)</f>
        <v>0</v>
      </c>
      <c r="H180" s="45"/>
      <c r="I180" s="172"/>
    </row>
    <row r="181" spans="1:9" x14ac:dyDescent="0.2">
      <c r="A181" s="169"/>
      <c r="B181" s="172"/>
      <c r="C181" s="104" t="s">
        <v>147</v>
      </c>
      <c r="D181" s="43"/>
      <c r="E181" s="44"/>
      <c r="F181" s="39"/>
      <c r="G181" s="100">
        <f t="shared" si="24"/>
        <v>0</v>
      </c>
      <c r="H181" s="45"/>
      <c r="I181" s="172"/>
    </row>
    <row r="182" spans="1:9" x14ac:dyDescent="0.2">
      <c r="A182" s="169"/>
      <c r="B182" s="172"/>
      <c r="C182" s="104" t="s">
        <v>148</v>
      </c>
      <c r="D182" s="43"/>
      <c r="E182" s="44"/>
      <c r="F182" s="39"/>
      <c r="G182" s="100">
        <f t="shared" si="24"/>
        <v>0</v>
      </c>
      <c r="H182" s="45"/>
      <c r="I182" s="172"/>
    </row>
    <row r="183" spans="1:9" x14ac:dyDescent="0.2">
      <c r="A183" s="169"/>
      <c r="B183" s="172"/>
      <c r="C183" s="104" t="s">
        <v>149</v>
      </c>
      <c r="D183" s="43"/>
      <c r="E183" s="44"/>
      <c r="F183" s="39"/>
      <c r="G183" s="100">
        <f t="shared" si="24"/>
        <v>0</v>
      </c>
      <c r="H183" s="45"/>
      <c r="I183" s="172"/>
    </row>
    <row r="184" spans="1:9" x14ac:dyDescent="0.2">
      <c r="A184" s="169"/>
      <c r="B184" s="172"/>
      <c r="C184" s="45" t="s">
        <v>150</v>
      </c>
      <c r="D184" s="43"/>
      <c r="E184" s="44"/>
      <c r="F184" s="39"/>
      <c r="G184" s="100">
        <f t="shared" si="24"/>
        <v>0</v>
      </c>
      <c r="H184" s="45"/>
      <c r="I184" s="172"/>
    </row>
    <row r="185" spans="1:9" x14ac:dyDescent="0.2">
      <c r="A185" s="170"/>
      <c r="B185" s="173"/>
      <c r="C185" s="45" t="s">
        <v>150</v>
      </c>
      <c r="D185" s="43"/>
      <c r="E185" s="44"/>
      <c r="F185" s="39"/>
      <c r="G185" s="100">
        <f t="shared" si="24"/>
        <v>0</v>
      </c>
      <c r="H185" s="45"/>
      <c r="I185" s="173"/>
    </row>
    <row r="186" spans="1:9" ht="12.75" customHeight="1" x14ac:dyDescent="0.2">
      <c r="A186" s="168" t="s">
        <v>97</v>
      </c>
      <c r="B186" s="171" t="s">
        <v>144</v>
      </c>
      <c r="C186" s="103" t="s">
        <v>145</v>
      </c>
      <c r="D186" s="105"/>
      <c r="E186" s="106"/>
      <c r="F186" s="100"/>
      <c r="G186" s="98">
        <f>SUM(G187:G192)</f>
        <v>0</v>
      </c>
      <c r="H186" s="98">
        <f>ROUND(G186*$D$7,2)</f>
        <v>0</v>
      </c>
      <c r="I186" s="171"/>
    </row>
    <row r="187" spans="1:9" ht="12.75" customHeight="1" x14ac:dyDescent="0.2">
      <c r="A187" s="169"/>
      <c r="B187" s="172"/>
      <c r="C187" s="104" t="s">
        <v>146</v>
      </c>
      <c r="D187" s="43"/>
      <c r="E187" s="44"/>
      <c r="F187" s="39"/>
      <c r="G187" s="100">
        <f t="shared" ref="G187:G192" si="25">ROUND(E187*F187,2)</f>
        <v>0</v>
      </c>
      <c r="H187" s="45"/>
      <c r="I187" s="172"/>
    </row>
    <row r="188" spans="1:9" ht="12.75" customHeight="1" x14ac:dyDescent="0.2">
      <c r="A188" s="169"/>
      <c r="B188" s="172"/>
      <c r="C188" s="104" t="s">
        <v>147</v>
      </c>
      <c r="D188" s="43"/>
      <c r="E188" s="44"/>
      <c r="F188" s="39"/>
      <c r="G188" s="100">
        <f t="shared" si="25"/>
        <v>0</v>
      </c>
      <c r="H188" s="45"/>
      <c r="I188" s="172"/>
    </row>
    <row r="189" spans="1:9" ht="12.75" customHeight="1" x14ac:dyDescent="0.2">
      <c r="A189" s="169"/>
      <c r="B189" s="172"/>
      <c r="C189" s="104" t="s">
        <v>148</v>
      </c>
      <c r="D189" s="43"/>
      <c r="E189" s="44"/>
      <c r="F189" s="39"/>
      <c r="G189" s="100">
        <f t="shared" si="25"/>
        <v>0</v>
      </c>
      <c r="H189" s="45"/>
      <c r="I189" s="172"/>
    </row>
    <row r="190" spans="1:9" ht="12.75" customHeight="1" x14ac:dyDescent="0.2">
      <c r="A190" s="169"/>
      <c r="B190" s="172"/>
      <c r="C190" s="104" t="s">
        <v>149</v>
      </c>
      <c r="D190" s="43"/>
      <c r="E190" s="44"/>
      <c r="F190" s="39"/>
      <c r="G190" s="100">
        <f t="shared" si="25"/>
        <v>0</v>
      </c>
      <c r="H190" s="45"/>
      <c r="I190" s="172"/>
    </row>
    <row r="191" spans="1:9" ht="12.75" customHeight="1" x14ac:dyDescent="0.2">
      <c r="A191" s="169"/>
      <c r="B191" s="172"/>
      <c r="C191" s="45" t="s">
        <v>150</v>
      </c>
      <c r="D191" s="43"/>
      <c r="E191" s="44"/>
      <c r="F191" s="39"/>
      <c r="G191" s="100">
        <f t="shared" si="25"/>
        <v>0</v>
      </c>
      <c r="H191" s="45"/>
      <c r="I191" s="172"/>
    </row>
    <row r="192" spans="1:9" ht="12.75" customHeight="1" x14ac:dyDescent="0.2">
      <c r="A192" s="170"/>
      <c r="B192" s="173"/>
      <c r="C192" s="45" t="s">
        <v>150</v>
      </c>
      <c r="D192" s="43"/>
      <c r="E192" s="44"/>
      <c r="F192" s="39"/>
      <c r="G192" s="100">
        <f t="shared" si="25"/>
        <v>0</v>
      </c>
      <c r="H192" s="45"/>
      <c r="I192" s="173"/>
    </row>
    <row r="193" spans="1:9" ht="12.75" customHeight="1" x14ac:dyDescent="0.2">
      <c r="A193" s="168" t="s">
        <v>98</v>
      </c>
      <c r="B193" s="171" t="s">
        <v>144</v>
      </c>
      <c r="C193" s="103" t="s">
        <v>145</v>
      </c>
      <c r="D193" s="105"/>
      <c r="E193" s="106"/>
      <c r="F193" s="100"/>
      <c r="G193" s="98">
        <f>SUM(G194:G199)</f>
        <v>0</v>
      </c>
      <c r="H193" s="98">
        <f>ROUND(G193*$D$7,2)</f>
        <v>0</v>
      </c>
      <c r="I193" s="171"/>
    </row>
    <row r="194" spans="1:9" ht="12.75" customHeight="1" x14ac:dyDescent="0.2">
      <c r="A194" s="169"/>
      <c r="B194" s="172"/>
      <c r="C194" s="104" t="s">
        <v>146</v>
      </c>
      <c r="D194" s="43"/>
      <c r="E194" s="44"/>
      <c r="F194" s="39"/>
      <c r="G194" s="100">
        <f t="shared" ref="G194:G199" si="26">ROUND(E194*F194,2)</f>
        <v>0</v>
      </c>
      <c r="H194" s="45"/>
      <c r="I194" s="172"/>
    </row>
    <row r="195" spans="1:9" ht="12.75" customHeight="1" x14ac:dyDescent="0.2">
      <c r="A195" s="169"/>
      <c r="B195" s="172"/>
      <c r="C195" s="104" t="s">
        <v>147</v>
      </c>
      <c r="D195" s="43"/>
      <c r="E195" s="44"/>
      <c r="F195" s="39"/>
      <c r="G195" s="100">
        <f t="shared" si="26"/>
        <v>0</v>
      </c>
      <c r="H195" s="45"/>
      <c r="I195" s="172"/>
    </row>
    <row r="196" spans="1:9" ht="12.75" customHeight="1" x14ac:dyDescent="0.2">
      <c r="A196" s="169"/>
      <c r="B196" s="172"/>
      <c r="C196" s="104" t="s">
        <v>148</v>
      </c>
      <c r="D196" s="43"/>
      <c r="E196" s="44"/>
      <c r="F196" s="39"/>
      <c r="G196" s="100">
        <f t="shared" si="26"/>
        <v>0</v>
      </c>
      <c r="H196" s="45"/>
      <c r="I196" s="172"/>
    </row>
    <row r="197" spans="1:9" ht="12.75" customHeight="1" x14ac:dyDescent="0.2">
      <c r="A197" s="169"/>
      <c r="B197" s="172"/>
      <c r="C197" s="104" t="s">
        <v>149</v>
      </c>
      <c r="D197" s="43"/>
      <c r="E197" s="44"/>
      <c r="F197" s="39"/>
      <c r="G197" s="100">
        <f t="shared" si="26"/>
        <v>0</v>
      </c>
      <c r="H197" s="45"/>
      <c r="I197" s="172"/>
    </row>
    <row r="198" spans="1:9" ht="12.75" customHeight="1" x14ac:dyDescent="0.2">
      <c r="A198" s="169"/>
      <c r="B198" s="172"/>
      <c r="C198" s="45" t="s">
        <v>150</v>
      </c>
      <c r="D198" s="43"/>
      <c r="E198" s="44"/>
      <c r="F198" s="39"/>
      <c r="G198" s="100">
        <f t="shared" si="26"/>
        <v>0</v>
      </c>
      <c r="H198" s="45"/>
      <c r="I198" s="172"/>
    </row>
    <row r="199" spans="1:9" ht="12.75" customHeight="1" x14ac:dyDescent="0.2">
      <c r="A199" s="170"/>
      <c r="B199" s="173"/>
      <c r="C199" s="45" t="s">
        <v>150</v>
      </c>
      <c r="D199" s="43"/>
      <c r="E199" s="44"/>
      <c r="F199" s="39"/>
      <c r="G199" s="100">
        <f t="shared" si="26"/>
        <v>0</v>
      </c>
      <c r="H199" s="45"/>
      <c r="I199" s="173"/>
    </row>
    <row r="200" spans="1:9" ht="12.75" customHeight="1" x14ac:dyDescent="0.2">
      <c r="A200" s="168" t="s">
        <v>200</v>
      </c>
      <c r="B200" s="171" t="s">
        <v>144</v>
      </c>
      <c r="C200" s="103" t="s">
        <v>145</v>
      </c>
      <c r="D200" s="105"/>
      <c r="E200" s="106"/>
      <c r="F200" s="100"/>
      <c r="G200" s="98">
        <f>SUM(G201:G206)</f>
        <v>0</v>
      </c>
      <c r="H200" s="98">
        <f>ROUND(G200*$D$7,2)</f>
        <v>0</v>
      </c>
      <c r="I200" s="171"/>
    </row>
    <row r="201" spans="1:9" ht="12.75" customHeight="1" x14ac:dyDescent="0.2">
      <c r="A201" s="169"/>
      <c r="B201" s="172"/>
      <c r="C201" s="104" t="s">
        <v>146</v>
      </c>
      <c r="D201" s="43"/>
      <c r="E201" s="44"/>
      <c r="F201" s="39"/>
      <c r="G201" s="100">
        <f t="shared" ref="G201:G206" si="27">ROUND(E201*F201,2)</f>
        <v>0</v>
      </c>
      <c r="H201" s="45"/>
      <c r="I201" s="172"/>
    </row>
    <row r="202" spans="1:9" ht="12.75" customHeight="1" x14ac:dyDescent="0.2">
      <c r="A202" s="169"/>
      <c r="B202" s="172"/>
      <c r="C202" s="104" t="s">
        <v>147</v>
      </c>
      <c r="D202" s="43"/>
      <c r="E202" s="44"/>
      <c r="F202" s="39"/>
      <c r="G202" s="100">
        <f t="shared" si="27"/>
        <v>0</v>
      </c>
      <c r="H202" s="45"/>
      <c r="I202" s="172"/>
    </row>
    <row r="203" spans="1:9" ht="12.75" customHeight="1" x14ac:dyDescent="0.2">
      <c r="A203" s="169"/>
      <c r="B203" s="172"/>
      <c r="C203" s="104" t="s">
        <v>148</v>
      </c>
      <c r="D203" s="43"/>
      <c r="E203" s="44"/>
      <c r="F203" s="39"/>
      <c r="G203" s="100">
        <f t="shared" si="27"/>
        <v>0</v>
      </c>
      <c r="H203" s="45"/>
      <c r="I203" s="172"/>
    </row>
    <row r="204" spans="1:9" ht="12.75" customHeight="1" x14ac:dyDescent="0.2">
      <c r="A204" s="169"/>
      <c r="B204" s="172"/>
      <c r="C204" s="104" t="s">
        <v>149</v>
      </c>
      <c r="D204" s="43"/>
      <c r="E204" s="44"/>
      <c r="F204" s="39"/>
      <c r="G204" s="100">
        <f t="shared" si="27"/>
        <v>0</v>
      </c>
      <c r="H204" s="45"/>
      <c r="I204" s="172"/>
    </row>
    <row r="205" spans="1:9" ht="12.75" customHeight="1" x14ac:dyDescent="0.2">
      <c r="A205" s="169"/>
      <c r="B205" s="172"/>
      <c r="C205" s="45" t="s">
        <v>150</v>
      </c>
      <c r="D205" s="43"/>
      <c r="E205" s="44"/>
      <c r="F205" s="39"/>
      <c r="G205" s="100">
        <f t="shared" si="27"/>
        <v>0</v>
      </c>
      <c r="H205" s="45"/>
      <c r="I205" s="172"/>
    </row>
    <row r="206" spans="1:9" ht="12.75" customHeight="1" x14ac:dyDescent="0.2">
      <c r="A206" s="170"/>
      <c r="B206" s="173"/>
      <c r="C206" s="45" t="s">
        <v>150</v>
      </c>
      <c r="D206" s="43"/>
      <c r="E206" s="44"/>
      <c r="F206" s="39"/>
      <c r="G206" s="100">
        <f t="shared" si="27"/>
        <v>0</v>
      </c>
      <c r="H206" s="45"/>
      <c r="I206" s="173"/>
    </row>
    <row r="207" spans="1:9" ht="12.75" customHeight="1" x14ac:dyDescent="0.2">
      <c r="A207" s="168" t="s">
        <v>201</v>
      </c>
      <c r="B207" s="171" t="s">
        <v>144</v>
      </c>
      <c r="C207" s="103" t="s">
        <v>145</v>
      </c>
      <c r="D207" s="105"/>
      <c r="E207" s="106"/>
      <c r="F207" s="100"/>
      <c r="G207" s="98">
        <f>SUM(G208:G213)</f>
        <v>0</v>
      </c>
      <c r="H207" s="98">
        <f>ROUND(G207*$D$7,2)</f>
        <v>0</v>
      </c>
      <c r="I207" s="171"/>
    </row>
    <row r="208" spans="1:9" ht="12.75" customHeight="1" x14ac:dyDescent="0.2">
      <c r="A208" s="169"/>
      <c r="B208" s="172"/>
      <c r="C208" s="104" t="s">
        <v>146</v>
      </c>
      <c r="D208" s="43"/>
      <c r="E208" s="44"/>
      <c r="F208" s="39"/>
      <c r="G208" s="100">
        <f t="shared" ref="G208:G213" si="28">ROUND(E208*F208,2)</f>
        <v>0</v>
      </c>
      <c r="H208" s="45"/>
      <c r="I208" s="172"/>
    </row>
    <row r="209" spans="1:9" ht="12.75" customHeight="1" x14ac:dyDescent="0.2">
      <c r="A209" s="169"/>
      <c r="B209" s="172"/>
      <c r="C209" s="104" t="s">
        <v>147</v>
      </c>
      <c r="D209" s="43"/>
      <c r="E209" s="44"/>
      <c r="F209" s="39"/>
      <c r="G209" s="100">
        <f t="shared" si="28"/>
        <v>0</v>
      </c>
      <c r="H209" s="45"/>
      <c r="I209" s="172"/>
    </row>
    <row r="210" spans="1:9" ht="12.75" customHeight="1" x14ac:dyDescent="0.2">
      <c r="A210" s="169"/>
      <c r="B210" s="172"/>
      <c r="C210" s="104" t="s">
        <v>148</v>
      </c>
      <c r="D210" s="43"/>
      <c r="E210" s="44"/>
      <c r="F210" s="39"/>
      <c r="G210" s="100">
        <f t="shared" si="28"/>
        <v>0</v>
      </c>
      <c r="H210" s="45"/>
      <c r="I210" s="172"/>
    </row>
    <row r="211" spans="1:9" ht="12.75" customHeight="1" x14ac:dyDescent="0.2">
      <c r="A211" s="169"/>
      <c r="B211" s="172"/>
      <c r="C211" s="104" t="s">
        <v>149</v>
      </c>
      <c r="D211" s="43"/>
      <c r="E211" s="44"/>
      <c r="F211" s="39"/>
      <c r="G211" s="100">
        <f t="shared" si="28"/>
        <v>0</v>
      </c>
      <c r="H211" s="45"/>
      <c r="I211" s="172"/>
    </row>
    <row r="212" spans="1:9" ht="12.75" customHeight="1" x14ac:dyDescent="0.2">
      <c r="A212" s="169"/>
      <c r="B212" s="172"/>
      <c r="C212" s="45" t="s">
        <v>150</v>
      </c>
      <c r="D212" s="43"/>
      <c r="E212" s="44"/>
      <c r="F212" s="39"/>
      <c r="G212" s="100">
        <f t="shared" si="28"/>
        <v>0</v>
      </c>
      <c r="H212" s="45"/>
      <c r="I212" s="172"/>
    </row>
    <row r="213" spans="1:9" ht="12.75" customHeight="1" x14ac:dyDescent="0.2">
      <c r="A213" s="170"/>
      <c r="B213" s="173"/>
      <c r="C213" s="45" t="s">
        <v>150</v>
      </c>
      <c r="D213" s="43"/>
      <c r="E213" s="44"/>
      <c r="F213" s="39"/>
      <c r="G213" s="100">
        <f t="shared" si="28"/>
        <v>0</v>
      </c>
      <c r="H213" s="45"/>
      <c r="I213" s="173"/>
    </row>
    <row r="214" spans="1:9" ht="12.75" customHeight="1" x14ac:dyDescent="0.2">
      <c r="A214" s="168" t="s">
        <v>202</v>
      </c>
      <c r="B214" s="171" t="s">
        <v>144</v>
      </c>
      <c r="C214" s="103" t="s">
        <v>145</v>
      </c>
      <c r="D214" s="105"/>
      <c r="E214" s="106"/>
      <c r="F214" s="100"/>
      <c r="G214" s="98">
        <f>SUM(G215:G220)</f>
        <v>0</v>
      </c>
      <c r="H214" s="98">
        <f>ROUND(G214*$D$7,2)</f>
        <v>0</v>
      </c>
      <c r="I214" s="171"/>
    </row>
    <row r="215" spans="1:9" ht="12.75" customHeight="1" x14ac:dyDescent="0.2">
      <c r="A215" s="169"/>
      <c r="B215" s="172"/>
      <c r="C215" s="104" t="s">
        <v>146</v>
      </c>
      <c r="D215" s="43"/>
      <c r="E215" s="44"/>
      <c r="F215" s="39"/>
      <c r="G215" s="100">
        <f t="shared" ref="G215:G220" si="29">ROUND(E215*F215,2)</f>
        <v>0</v>
      </c>
      <c r="H215" s="45"/>
      <c r="I215" s="172"/>
    </row>
    <row r="216" spans="1:9" ht="12.75" customHeight="1" x14ac:dyDescent="0.2">
      <c r="A216" s="169"/>
      <c r="B216" s="172"/>
      <c r="C216" s="104" t="s">
        <v>147</v>
      </c>
      <c r="D216" s="43"/>
      <c r="E216" s="44"/>
      <c r="F216" s="39"/>
      <c r="G216" s="100">
        <f t="shared" si="29"/>
        <v>0</v>
      </c>
      <c r="H216" s="45"/>
      <c r="I216" s="172"/>
    </row>
    <row r="217" spans="1:9" ht="12.75" customHeight="1" x14ac:dyDescent="0.2">
      <c r="A217" s="169"/>
      <c r="B217" s="172"/>
      <c r="C217" s="104" t="s">
        <v>148</v>
      </c>
      <c r="D217" s="43"/>
      <c r="E217" s="44"/>
      <c r="F217" s="39"/>
      <c r="G217" s="100">
        <f t="shared" si="29"/>
        <v>0</v>
      </c>
      <c r="H217" s="45"/>
      <c r="I217" s="172"/>
    </row>
    <row r="218" spans="1:9" ht="12.75" customHeight="1" x14ac:dyDescent="0.2">
      <c r="A218" s="169"/>
      <c r="B218" s="172"/>
      <c r="C218" s="104" t="s">
        <v>149</v>
      </c>
      <c r="D218" s="43"/>
      <c r="E218" s="44"/>
      <c r="F218" s="39"/>
      <c r="G218" s="100">
        <f t="shared" si="29"/>
        <v>0</v>
      </c>
      <c r="H218" s="45"/>
      <c r="I218" s="172"/>
    </row>
    <row r="219" spans="1:9" ht="12.75" customHeight="1" x14ac:dyDescent="0.2">
      <c r="A219" s="169"/>
      <c r="B219" s="172"/>
      <c r="C219" s="45" t="s">
        <v>150</v>
      </c>
      <c r="D219" s="43"/>
      <c r="E219" s="44"/>
      <c r="F219" s="39"/>
      <c r="G219" s="100">
        <f t="shared" si="29"/>
        <v>0</v>
      </c>
      <c r="H219" s="45"/>
      <c r="I219" s="172"/>
    </row>
    <row r="220" spans="1:9" ht="12.75" customHeight="1" x14ac:dyDescent="0.2">
      <c r="A220" s="170"/>
      <c r="B220" s="173"/>
      <c r="C220" s="45" t="s">
        <v>150</v>
      </c>
      <c r="D220" s="43"/>
      <c r="E220" s="44"/>
      <c r="F220" s="39"/>
      <c r="G220" s="100">
        <f t="shared" si="29"/>
        <v>0</v>
      </c>
      <c r="H220" s="45"/>
      <c r="I220" s="173"/>
    </row>
    <row r="221" spans="1:9" ht="12.75" customHeight="1" x14ac:dyDescent="0.2">
      <c r="A221" s="168" t="s">
        <v>203</v>
      </c>
      <c r="B221" s="171" t="s">
        <v>144</v>
      </c>
      <c r="C221" s="103" t="s">
        <v>145</v>
      </c>
      <c r="D221" s="105"/>
      <c r="E221" s="106"/>
      <c r="F221" s="100"/>
      <c r="G221" s="98">
        <f>SUM(G222:G227)</f>
        <v>0</v>
      </c>
      <c r="H221" s="98">
        <f>ROUND(G221*$D$7,2)</f>
        <v>0</v>
      </c>
      <c r="I221" s="171"/>
    </row>
    <row r="222" spans="1:9" ht="12.75" customHeight="1" x14ac:dyDescent="0.2">
      <c r="A222" s="169"/>
      <c r="B222" s="172"/>
      <c r="C222" s="104" t="s">
        <v>146</v>
      </c>
      <c r="D222" s="43"/>
      <c r="E222" s="44"/>
      <c r="F222" s="39"/>
      <c r="G222" s="100">
        <f t="shared" ref="G222:G227" si="30">ROUND(E222*F222,2)</f>
        <v>0</v>
      </c>
      <c r="H222" s="45"/>
      <c r="I222" s="172"/>
    </row>
    <row r="223" spans="1:9" ht="12.75" customHeight="1" x14ac:dyDescent="0.2">
      <c r="A223" s="169"/>
      <c r="B223" s="172"/>
      <c r="C223" s="104" t="s">
        <v>147</v>
      </c>
      <c r="D223" s="43"/>
      <c r="E223" s="44"/>
      <c r="F223" s="39"/>
      <c r="G223" s="100">
        <f t="shared" si="30"/>
        <v>0</v>
      </c>
      <c r="H223" s="45"/>
      <c r="I223" s="172"/>
    </row>
    <row r="224" spans="1:9" ht="12.75" customHeight="1" x14ac:dyDescent="0.2">
      <c r="A224" s="169"/>
      <c r="B224" s="172"/>
      <c r="C224" s="104" t="s">
        <v>148</v>
      </c>
      <c r="D224" s="43"/>
      <c r="E224" s="44"/>
      <c r="F224" s="39"/>
      <c r="G224" s="100">
        <f t="shared" si="30"/>
        <v>0</v>
      </c>
      <c r="H224" s="45"/>
      <c r="I224" s="172"/>
    </row>
    <row r="225" spans="1:12" ht="12.75" customHeight="1" x14ac:dyDescent="0.2">
      <c r="A225" s="169"/>
      <c r="B225" s="172"/>
      <c r="C225" s="104" t="s">
        <v>149</v>
      </c>
      <c r="D225" s="43"/>
      <c r="E225" s="44"/>
      <c r="F225" s="39"/>
      <c r="G225" s="100">
        <f t="shared" si="30"/>
        <v>0</v>
      </c>
      <c r="H225" s="45"/>
      <c r="I225" s="172"/>
    </row>
    <row r="226" spans="1:12" ht="12.75" customHeight="1" x14ac:dyDescent="0.2">
      <c r="A226" s="169"/>
      <c r="B226" s="172"/>
      <c r="C226" s="45" t="s">
        <v>150</v>
      </c>
      <c r="D226" s="43"/>
      <c r="E226" s="44"/>
      <c r="F226" s="39"/>
      <c r="G226" s="100">
        <f t="shared" si="30"/>
        <v>0</v>
      </c>
      <c r="H226" s="45"/>
      <c r="I226" s="172"/>
    </row>
    <row r="227" spans="1:12" ht="12.75" customHeight="1" x14ac:dyDescent="0.2">
      <c r="A227" s="170"/>
      <c r="B227" s="173"/>
      <c r="C227" s="45" t="s">
        <v>150</v>
      </c>
      <c r="D227" s="43"/>
      <c r="E227" s="44"/>
      <c r="F227" s="39"/>
      <c r="G227" s="100">
        <f t="shared" si="30"/>
        <v>0</v>
      </c>
      <c r="H227" s="45"/>
      <c r="I227" s="173"/>
    </row>
    <row r="228" spans="1:12" ht="12.75" customHeight="1" x14ac:dyDescent="0.2">
      <c r="A228" s="168" t="s">
        <v>204</v>
      </c>
      <c r="B228" s="171" t="s">
        <v>144</v>
      </c>
      <c r="C228" s="103" t="s">
        <v>145</v>
      </c>
      <c r="D228" s="105"/>
      <c r="E228" s="106"/>
      <c r="F228" s="100"/>
      <c r="G228" s="98">
        <f>SUM(G229:G234)</f>
        <v>0</v>
      </c>
      <c r="H228" s="98">
        <f>ROUND(G228*$D$7,2)</f>
        <v>0</v>
      </c>
      <c r="I228" s="171"/>
    </row>
    <row r="229" spans="1:12" ht="12.75" customHeight="1" x14ac:dyDescent="0.2">
      <c r="A229" s="169"/>
      <c r="B229" s="172"/>
      <c r="C229" s="104" t="s">
        <v>146</v>
      </c>
      <c r="D229" s="43"/>
      <c r="E229" s="44"/>
      <c r="F229" s="39"/>
      <c r="G229" s="100">
        <f t="shared" ref="G229:G234" si="31">ROUND(E229*F229,2)</f>
        <v>0</v>
      </c>
      <c r="H229" s="45"/>
      <c r="I229" s="172"/>
    </row>
    <row r="230" spans="1:12" ht="12.75" customHeight="1" x14ac:dyDescent="0.2">
      <c r="A230" s="169"/>
      <c r="B230" s="172"/>
      <c r="C230" s="104" t="s">
        <v>147</v>
      </c>
      <c r="D230" s="43"/>
      <c r="E230" s="44"/>
      <c r="F230" s="39"/>
      <c r="G230" s="100">
        <f t="shared" si="31"/>
        <v>0</v>
      </c>
      <c r="H230" s="45"/>
      <c r="I230" s="172"/>
    </row>
    <row r="231" spans="1:12" ht="12.75" customHeight="1" x14ac:dyDescent="0.2">
      <c r="A231" s="169"/>
      <c r="B231" s="172"/>
      <c r="C231" s="104" t="s">
        <v>148</v>
      </c>
      <c r="D231" s="43"/>
      <c r="E231" s="44"/>
      <c r="F231" s="39"/>
      <c r="G231" s="100">
        <f t="shared" si="31"/>
        <v>0</v>
      </c>
      <c r="H231" s="45"/>
      <c r="I231" s="172"/>
    </row>
    <row r="232" spans="1:12" x14ac:dyDescent="0.2">
      <c r="A232" s="169"/>
      <c r="B232" s="172"/>
      <c r="C232" s="104" t="s">
        <v>149</v>
      </c>
      <c r="D232" s="43"/>
      <c r="E232" s="44"/>
      <c r="F232" s="39"/>
      <c r="G232" s="100">
        <f t="shared" si="31"/>
        <v>0</v>
      </c>
      <c r="H232" s="45"/>
      <c r="I232" s="172"/>
    </row>
    <row r="233" spans="1:12" x14ac:dyDescent="0.2">
      <c r="A233" s="169"/>
      <c r="B233" s="172"/>
      <c r="C233" s="45" t="s">
        <v>150</v>
      </c>
      <c r="D233" s="43"/>
      <c r="E233" s="44"/>
      <c r="F233" s="39"/>
      <c r="G233" s="100">
        <f t="shared" si="31"/>
        <v>0</v>
      </c>
      <c r="H233" s="45"/>
      <c r="I233" s="172"/>
    </row>
    <row r="234" spans="1:12" x14ac:dyDescent="0.2">
      <c r="A234" s="170"/>
      <c r="B234" s="173"/>
      <c r="C234" s="45" t="s">
        <v>150</v>
      </c>
      <c r="D234" s="43"/>
      <c r="E234" s="44"/>
      <c r="F234" s="39"/>
      <c r="G234" s="100">
        <f t="shared" si="31"/>
        <v>0</v>
      </c>
      <c r="H234" s="45"/>
      <c r="I234" s="173"/>
    </row>
    <row r="235" spans="1:12" ht="26.25" customHeight="1" x14ac:dyDescent="0.2">
      <c r="A235" s="34" t="s">
        <v>99</v>
      </c>
      <c r="B235" s="137" t="s">
        <v>81</v>
      </c>
      <c r="C235" s="137"/>
      <c r="D235" s="137"/>
      <c r="E235" s="137"/>
      <c r="F235" s="137"/>
      <c r="G235" s="97">
        <f>SUM(G236:G252)</f>
        <v>0</v>
      </c>
      <c r="H235" s="97">
        <f>SUM(H236:H252)</f>
        <v>0</v>
      </c>
      <c r="I235" s="41"/>
      <c r="J235" s="28"/>
      <c r="K235" s="37" t="s">
        <v>143</v>
      </c>
      <c r="L235" s="37" t="s">
        <v>138</v>
      </c>
    </row>
    <row r="236" spans="1:12" x14ac:dyDescent="0.2">
      <c r="A236" s="29" t="s">
        <v>100</v>
      </c>
      <c r="B236" s="135" t="s">
        <v>72</v>
      </c>
      <c r="C236" s="135"/>
      <c r="D236" s="102" t="s">
        <v>120</v>
      </c>
      <c r="E236" s="46"/>
      <c r="F236" s="96">
        <f>K236*L236</f>
        <v>0</v>
      </c>
      <c r="G236" s="96">
        <f t="shared" si="0"/>
        <v>0</v>
      </c>
      <c r="H236" s="96">
        <f>ROUND(G236*$D$7,2)</f>
        <v>0</v>
      </c>
      <c r="I236" s="33"/>
      <c r="J236" s="28"/>
      <c r="K236" s="39"/>
      <c r="L236" s="39"/>
    </row>
    <row r="237" spans="1:12" x14ac:dyDescent="0.2">
      <c r="A237" s="29" t="s">
        <v>101</v>
      </c>
      <c r="B237" s="135" t="s">
        <v>72</v>
      </c>
      <c r="C237" s="135"/>
      <c r="D237" s="102" t="s">
        <v>120</v>
      </c>
      <c r="E237" s="46"/>
      <c r="F237" s="96">
        <f t="shared" ref="F237:F252" si="32">K237*L237</f>
        <v>0</v>
      </c>
      <c r="G237" s="96">
        <f t="shared" si="0"/>
        <v>0</v>
      </c>
      <c r="H237" s="96">
        <f t="shared" ref="H237:H252" si="33">ROUND(G237*$D$7,2)</f>
        <v>0</v>
      </c>
      <c r="I237" s="33"/>
      <c r="J237" s="28"/>
      <c r="K237" s="39"/>
      <c r="L237" s="39"/>
    </row>
    <row r="238" spans="1:12" x14ac:dyDescent="0.2">
      <c r="A238" s="29" t="s">
        <v>102</v>
      </c>
      <c r="B238" s="135" t="s">
        <v>72</v>
      </c>
      <c r="C238" s="135"/>
      <c r="D238" s="102" t="s">
        <v>120</v>
      </c>
      <c r="E238" s="46"/>
      <c r="F238" s="96">
        <f t="shared" si="32"/>
        <v>0</v>
      </c>
      <c r="G238" s="96">
        <f t="shared" si="0"/>
        <v>0</v>
      </c>
      <c r="H238" s="96">
        <f t="shared" si="33"/>
        <v>0</v>
      </c>
      <c r="I238" s="33"/>
      <c r="J238" s="28"/>
      <c r="K238" s="39"/>
      <c r="L238" s="39"/>
    </row>
    <row r="239" spans="1:12" x14ac:dyDescent="0.2">
      <c r="A239" s="29" t="s">
        <v>103</v>
      </c>
      <c r="B239" s="135" t="s">
        <v>72</v>
      </c>
      <c r="C239" s="135"/>
      <c r="D239" s="102" t="s">
        <v>120</v>
      </c>
      <c r="E239" s="46"/>
      <c r="F239" s="96">
        <f t="shared" si="32"/>
        <v>0</v>
      </c>
      <c r="G239" s="96">
        <f t="shared" si="0"/>
        <v>0</v>
      </c>
      <c r="H239" s="96">
        <f t="shared" si="33"/>
        <v>0</v>
      </c>
      <c r="I239" s="33"/>
      <c r="J239" s="28"/>
      <c r="K239" s="39"/>
      <c r="L239" s="39"/>
    </row>
    <row r="240" spans="1:12" x14ac:dyDescent="0.2">
      <c r="A240" s="29" t="s">
        <v>104</v>
      </c>
      <c r="B240" s="135" t="s">
        <v>72</v>
      </c>
      <c r="C240" s="135"/>
      <c r="D240" s="102" t="s">
        <v>120</v>
      </c>
      <c r="E240" s="46"/>
      <c r="F240" s="96">
        <f t="shared" si="32"/>
        <v>0</v>
      </c>
      <c r="G240" s="96">
        <f t="shared" si="0"/>
        <v>0</v>
      </c>
      <c r="H240" s="96">
        <f t="shared" si="33"/>
        <v>0</v>
      </c>
      <c r="I240" s="33"/>
      <c r="J240" s="28"/>
      <c r="K240" s="39"/>
      <c r="L240" s="39"/>
    </row>
    <row r="241" spans="1:12" x14ac:dyDescent="0.2">
      <c r="A241" s="29" t="s">
        <v>251</v>
      </c>
      <c r="B241" s="135" t="s">
        <v>72</v>
      </c>
      <c r="C241" s="135"/>
      <c r="D241" s="102" t="s">
        <v>120</v>
      </c>
      <c r="E241" s="46"/>
      <c r="F241" s="96">
        <f t="shared" si="32"/>
        <v>0</v>
      </c>
      <c r="G241" s="96">
        <f t="shared" si="0"/>
        <v>0</v>
      </c>
      <c r="H241" s="96">
        <f t="shared" si="33"/>
        <v>0</v>
      </c>
      <c r="I241" s="33"/>
      <c r="J241" s="28"/>
      <c r="K241" s="39"/>
      <c r="L241" s="39"/>
    </row>
    <row r="242" spans="1:12" x14ac:dyDescent="0.2">
      <c r="A242" s="29" t="s">
        <v>252</v>
      </c>
      <c r="B242" s="135" t="s">
        <v>72</v>
      </c>
      <c r="C242" s="135"/>
      <c r="D242" s="102" t="s">
        <v>120</v>
      </c>
      <c r="E242" s="46"/>
      <c r="F242" s="96">
        <f t="shared" si="32"/>
        <v>0</v>
      </c>
      <c r="G242" s="96">
        <f t="shared" si="0"/>
        <v>0</v>
      </c>
      <c r="H242" s="96">
        <f t="shared" si="33"/>
        <v>0</v>
      </c>
      <c r="I242" s="33"/>
      <c r="J242" s="28"/>
      <c r="K242" s="39"/>
      <c r="L242" s="39"/>
    </row>
    <row r="243" spans="1:12" x14ac:dyDescent="0.2">
      <c r="A243" s="29" t="s">
        <v>253</v>
      </c>
      <c r="B243" s="135" t="s">
        <v>72</v>
      </c>
      <c r="C243" s="135"/>
      <c r="D243" s="102" t="s">
        <v>120</v>
      </c>
      <c r="E243" s="46"/>
      <c r="F243" s="96">
        <f t="shared" si="32"/>
        <v>0</v>
      </c>
      <c r="G243" s="96">
        <f t="shared" si="0"/>
        <v>0</v>
      </c>
      <c r="H243" s="96">
        <f t="shared" si="33"/>
        <v>0</v>
      </c>
      <c r="I243" s="33"/>
      <c r="J243" s="28"/>
      <c r="K243" s="39"/>
      <c r="L243" s="39"/>
    </row>
    <row r="244" spans="1:12" x14ac:dyDescent="0.2">
      <c r="A244" s="29" t="s">
        <v>254</v>
      </c>
      <c r="B244" s="135" t="s">
        <v>72</v>
      </c>
      <c r="C244" s="135"/>
      <c r="D244" s="102" t="s">
        <v>120</v>
      </c>
      <c r="E244" s="46"/>
      <c r="F244" s="96">
        <f t="shared" si="32"/>
        <v>0</v>
      </c>
      <c r="G244" s="96">
        <f t="shared" si="0"/>
        <v>0</v>
      </c>
      <c r="H244" s="96">
        <f t="shared" si="33"/>
        <v>0</v>
      </c>
      <c r="I244" s="33"/>
      <c r="J244" s="28"/>
      <c r="K244" s="39"/>
      <c r="L244" s="39"/>
    </row>
    <row r="245" spans="1:12" x14ac:dyDescent="0.2">
      <c r="A245" s="29" t="s">
        <v>255</v>
      </c>
      <c r="B245" s="135" t="s">
        <v>72</v>
      </c>
      <c r="C245" s="135"/>
      <c r="D245" s="102" t="s">
        <v>120</v>
      </c>
      <c r="E245" s="46"/>
      <c r="F245" s="96">
        <f t="shared" si="32"/>
        <v>0</v>
      </c>
      <c r="G245" s="96">
        <f t="shared" si="0"/>
        <v>0</v>
      </c>
      <c r="H245" s="96">
        <f t="shared" si="33"/>
        <v>0</v>
      </c>
      <c r="I245" s="33"/>
      <c r="J245" s="28"/>
      <c r="K245" s="39"/>
      <c r="L245" s="39"/>
    </row>
    <row r="246" spans="1:12" x14ac:dyDescent="0.2">
      <c r="A246" s="29" t="s">
        <v>256</v>
      </c>
      <c r="B246" s="135" t="s">
        <v>72</v>
      </c>
      <c r="C246" s="135"/>
      <c r="D246" s="102" t="s">
        <v>120</v>
      </c>
      <c r="E246" s="46"/>
      <c r="F246" s="96">
        <f t="shared" si="32"/>
        <v>0</v>
      </c>
      <c r="G246" s="96">
        <f t="shared" si="0"/>
        <v>0</v>
      </c>
      <c r="H246" s="96">
        <f t="shared" si="33"/>
        <v>0</v>
      </c>
      <c r="I246" s="33"/>
      <c r="J246" s="28"/>
      <c r="K246" s="39"/>
      <c r="L246" s="39"/>
    </row>
    <row r="247" spans="1:12" x14ac:dyDescent="0.2">
      <c r="A247" s="29" t="s">
        <v>257</v>
      </c>
      <c r="B247" s="135" t="s">
        <v>72</v>
      </c>
      <c r="C247" s="135"/>
      <c r="D247" s="102" t="s">
        <v>120</v>
      </c>
      <c r="E247" s="46"/>
      <c r="F247" s="96">
        <f t="shared" si="32"/>
        <v>0</v>
      </c>
      <c r="G247" s="96">
        <f t="shared" si="0"/>
        <v>0</v>
      </c>
      <c r="H247" s="96">
        <f t="shared" si="33"/>
        <v>0</v>
      </c>
      <c r="I247" s="33"/>
      <c r="J247" s="28"/>
      <c r="K247" s="39"/>
      <c r="L247" s="39"/>
    </row>
    <row r="248" spans="1:12" x14ac:dyDescent="0.2">
      <c r="A248" s="29" t="s">
        <v>258</v>
      </c>
      <c r="B248" s="135" t="s">
        <v>72</v>
      </c>
      <c r="C248" s="135"/>
      <c r="D248" s="102" t="s">
        <v>120</v>
      </c>
      <c r="E248" s="46"/>
      <c r="F248" s="96">
        <f t="shared" si="32"/>
        <v>0</v>
      </c>
      <c r="G248" s="96">
        <f t="shared" si="0"/>
        <v>0</v>
      </c>
      <c r="H248" s="96">
        <f t="shared" si="33"/>
        <v>0</v>
      </c>
      <c r="I248" s="33"/>
      <c r="J248" s="28"/>
      <c r="K248" s="39"/>
      <c r="L248" s="39"/>
    </row>
    <row r="249" spans="1:12" x14ac:dyDescent="0.2">
      <c r="A249" s="29" t="s">
        <v>259</v>
      </c>
      <c r="B249" s="135" t="s">
        <v>72</v>
      </c>
      <c r="C249" s="135"/>
      <c r="D249" s="102" t="s">
        <v>120</v>
      </c>
      <c r="E249" s="46"/>
      <c r="F249" s="96">
        <f t="shared" si="32"/>
        <v>0</v>
      </c>
      <c r="G249" s="96">
        <f t="shared" si="0"/>
        <v>0</v>
      </c>
      <c r="H249" s="96">
        <f t="shared" si="33"/>
        <v>0</v>
      </c>
      <c r="I249" s="33"/>
      <c r="J249" s="28"/>
      <c r="K249" s="39"/>
      <c r="L249" s="39"/>
    </row>
    <row r="250" spans="1:12" x14ac:dyDescent="0.2">
      <c r="A250" s="29" t="s">
        <v>260</v>
      </c>
      <c r="B250" s="135" t="s">
        <v>72</v>
      </c>
      <c r="C250" s="135"/>
      <c r="D250" s="102" t="s">
        <v>120</v>
      </c>
      <c r="E250" s="46"/>
      <c r="F250" s="96">
        <f t="shared" si="32"/>
        <v>0</v>
      </c>
      <c r="G250" s="96">
        <f t="shared" si="0"/>
        <v>0</v>
      </c>
      <c r="H250" s="96">
        <f t="shared" si="33"/>
        <v>0</v>
      </c>
      <c r="I250" s="33"/>
      <c r="J250" s="28"/>
      <c r="K250" s="39"/>
      <c r="L250" s="39"/>
    </row>
    <row r="251" spans="1:12" x14ac:dyDescent="0.2">
      <c r="A251" s="29" t="s">
        <v>261</v>
      </c>
      <c r="B251" s="135" t="s">
        <v>72</v>
      </c>
      <c r="C251" s="135"/>
      <c r="D251" s="102" t="s">
        <v>120</v>
      </c>
      <c r="E251" s="46"/>
      <c r="F251" s="96">
        <f t="shared" si="32"/>
        <v>0</v>
      </c>
      <c r="G251" s="96">
        <f t="shared" si="0"/>
        <v>0</v>
      </c>
      <c r="H251" s="96">
        <f t="shared" si="33"/>
        <v>0</v>
      </c>
      <c r="I251" s="33"/>
      <c r="J251" s="28"/>
      <c r="K251" s="39"/>
      <c r="L251" s="39"/>
    </row>
    <row r="252" spans="1:12" x14ac:dyDescent="0.2">
      <c r="A252" s="29" t="s">
        <v>262</v>
      </c>
      <c r="B252" s="135" t="s">
        <v>72</v>
      </c>
      <c r="C252" s="135"/>
      <c r="D252" s="102" t="s">
        <v>120</v>
      </c>
      <c r="E252" s="46"/>
      <c r="F252" s="96">
        <f t="shared" si="32"/>
        <v>0</v>
      </c>
      <c r="G252" s="96">
        <f t="shared" si="0"/>
        <v>0</v>
      </c>
      <c r="H252" s="96">
        <f t="shared" si="33"/>
        <v>0</v>
      </c>
      <c r="I252" s="33"/>
      <c r="J252" s="28"/>
      <c r="K252" s="39"/>
      <c r="L252" s="39"/>
    </row>
    <row r="253" spans="1:12" ht="26.25" customHeight="1" x14ac:dyDescent="0.2">
      <c r="A253" s="34" t="s">
        <v>248</v>
      </c>
      <c r="B253" s="137" t="s">
        <v>105</v>
      </c>
      <c r="C253" s="137"/>
      <c r="D253" s="137"/>
      <c r="E253" s="137"/>
      <c r="F253" s="137"/>
      <c r="G253" s="97">
        <f>SUM(G254:G258)</f>
        <v>0</v>
      </c>
      <c r="H253" s="97">
        <f>SUM(H254:H258)</f>
        <v>0</v>
      </c>
      <c r="I253" s="41"/>
      <c r="J253" s="28"/>
      <c r="K253" s="37" t="s">
        <v>143</v>
      </c>
      <c r="L253" s="37" t="s">
        <v>138</v>
      </c>
    </row>
    <row r="254" spans="1:12" x14ac:dyDescent="0.2">
      <c r="A254" s="29" t="s">
        <v>263</v>
      </c>
      <c r="B254" s="135" t="s">
        <v>106</v>
      </c>
      <c r="C254" s="135"/>
      <c r="D254" s="102" t="s">
        <v>120</v>
      </c>
      <c r="E254" s="46"/>
      <c r="F254" s="96">
        <f>K254*L254</f>
        <v>0</v>
      </c>
      <c r="G254" s="96">
        <f t="shared" ref="G254:G258" si="34">ROUND(E254*F254,2)</f>
        <v>0</v>
      </c>
      <c r="H254" s="96">
        <f t="shared" ref="H254:H258" si="35">ROUND(G254*$D$7,2)</f>
        <v>0</v>
      </c>
      <c r="I254" s="33"/>
      <c r="J254" s="28"/>
      <c r="K254" s="39"/>
      <c r="L254" s="39"/>
    </row>
    <row r="255" spans="1:12" x14ac:dyDescent="0.2">
      <c r="A255" s="29" t="s">
        <v>264</v>
      </c>
      <c r="B255" s="135" t="s">
        <v>106</v>
      </c>
      <c r="C255" s="135"/>
      <c r="D255" s="102" t="s">
        <v>120</v>
      </c>
      <c r="E255" s="46"/>
      <c r="F255" s="96">
        <f t="shared" ref="F255:F258" si="36">K255*L255</f>
        <v>0</v>
      </c>
      <c r="G255" s="96">
        <f t="shared" si="34"/>
        <v>0</v>
      </c>
      <c r="H255" s="96">
        <f t="shared" si="35"/>
        <v>0</v>
      </c>
      <c r="I255" s="33"/>
      <c r="J255" s="28"/>
      <c r="K255" s="39"/>
      <c r="L255" s="39"/>
    </row>
    <row r="256" spans="1:12" x14ac:dyDescent="0.2">
      <c r="A256" s="29" t="s">
        <v>265</v>
      </c>
      <c r="B256" s="135" t="s">
        <v>106</v>
      </c>
      <c r="C256" s="135"/>
      <c r="D256" s="102" t="s">
        <v>120</v>
      </c>
      <c r="E256" s="46"/>
      <c r="F256" s="96">
        <f t="shared" si="36"/>
        <v>0</v>
      </c>
      <c r="G256" s="96">
        <f t="shared" si="34"/>
        <v>0</v>
      </c>
      <c r="H256" s="96">
        <f t="shared" si="35"/>
        <v>0</v>
      </c>
      <c r="I256" s="33"/>
      <c r="J256" s="28"/>
      <c r="K256" s="39"/>
      <c r="L256" s="39"/>
    </row>
    <row r="257" spans="1:12" x14ac:dyDescent="0.2">
      <c r="A257" s="29" t="s">
        <v>266</v>
      </c>
      <c r="B257" s="135" t="s">
        <v>106</v>
      </c>
      <c r="C257" s="135"/>
      <c r="D257" s="102" t="s">
        <v>120</v>
      </c>
      <c r="E257" s="46"/>
      <c r="F257" s="96">
        <f t="shared" si="36"/>
        <v>0</v>
      </c>
      <c r="G257" s="96">
        <f t="shared" si="34"/>
        <v>0</v>
      </c>
      <c r="H257" s="96">
        <f t="shared" si="35"/>
        <v>0</v>
      </c>
      <c r="I257" s="33"/>
      <c r="J257" s="28"/>
      <c r="K257" s="39"/>
      <c r="L257" s="39"/>
    </row>
    <row r="258" spans="1:12" x14ac:dyDescent="0.2">
      <c r="A258" s="29" t="s">
        <v>267</v>
      </c>
      <c r="B258" s="135" t="s">
        <v>106</v>
      </c>
      <c r="C258" s="135"/>
      <c r="D258" s="102" t="s">
        <v>120</v>
      </c>
      <c r="E258" s="46"/>
      <c r="F258" s="96">
        <f t="shared" si="36"/>
        <v>0</v>
      </c>
      <c r="G258" s="96">
        <f t="shared" si="34"/>
        <v>0</v>
      </c>
      <c r="H258" s="96">
        <f t="shared" si="35"/>
        <v>0</v>
      </c>
      <c r="I258" s="33"/>
      <c r="J258" s="28"/>
      <c r="K258" s="39"/>
      <c r="L258" s="39"/>
    </row>
    <row r="259" spans="1:12" x14ac:dyDescent="0.2">
      <c r="A259" s="136" t="s">
        <v>43</v>
      </c>
      <c r="B259" s="136"/>
      <c r="C259" s="136"/>
      <c r="D259" s="136"/>
      <c r="E259" s="136"/>
      <c r="F259" s="136"/>
      <c r="G259" s="95">
        <f>G10+G21</f>
        <v>0</v>
      </c>
      <c r="H259" s="95">
        <f>H10+H21</f>
        <v>0</v>
      </c>
      <c r="I259" s="27"/>
      <c r="J259" s="28"/>
    </row>
    <row r="260" spans="1:12" x14ac:dyDescent="0.2">
      <c r="G260" s="47"/>
      <c r="H260" s="47"/>
    </row>
  </sheetData>
  <sheetProtection algorithmName="SHA-512" hashValue="TzQcc0hPFN7P0H0k5Inxu+miRu21618a+d+lAMKuEqLZ5WjZFKAEu+bVya9LLg2nesbfQ77Vd1rn5Z2BiOda1Q==" saltValue="r1hD18RmNdKTpuBJiaQkvA==" spinCount="100000" sheet="1" formatRows="0"/>
  <mergeCells count="249">
    <mergeCell ref="B256:C256"/>
    <mergeCell ref="B257:C257"/>
    <mergeCell ref="B258:C258"/>
    <mergeCell ref="A259:F259"/>
    <mergeCell ref="B250:C250"/>
    <mergeCell ref="B251:C251"/>
    <mergeCell ref="B252:C252"/>
    <mergeCell ref="B253:F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A228:A234"/>
    <mergeCell ref="B228:B234"/>
    <mergeCell ref="I228:I234"/>
    <mergeCell ref="B235:F235"/>
    <mergeCell ref="B236:C236"/>
    <mergeCell ref="B237:C237"/>
    <mergeCell ref="A214:A220"/>
    <mergeCell ref="B214:B220"/>
    <mergeCell ref="I214:I220"/>
    <mergeCell ref="A221:A227"/>
    <mergeCell ref="B221:B227"/>
    <mergeCell ref="I221:I227"/>
    <mergeCell ref="A200:A206"/>
    <mergeCell ref="B200:B206"/>
    <mergeCell ref="I200:I206"/>
    <mergeCell ref="A207:A213"/>
    <mergeCell ref="B207:B213"/>
    <mergeCell ref="I207:I213"/>
    <mergeCell ref="A186:A192"/>
    <mergeCell ref="B186:B192"/>
    <mergeCell ref="I186:I192"/>
    <mergeCell ref="A193:A199"/>
    <mergeCell ref="B193:B199"/>
    <mergeCell ref="I193:I199"/>
    <mergeCell ref="A172:A178"/>
    <mergeCell ref="B172:B178"/>
    <mergeCell ref="I172:I178"/>
    <mergeCell ref="A179:A185"/>
    <mergeCell ref="B179:B185"/>
    <mergeCell ref="I179:I185"/>
    <mergeCell ref="H159:H163"/>
    <mergeCell ref="I159:I163"/>
    <mergeCell ref="B164:F164"/>
    <mergeCell ref="A165:A171"/>
    <mergeCell ref="B165:B171"/>
    <mergeCell ref="I165:I171"/>
    <mergeCell ref="A159:A163"/>
    <mergeCell ref="B159:B163"/>
    <mergeCell ref="D159:D163"/>
    <mergeCell ref="E159:E163"/>
    <mergeCell ref="F159:F163"/>
    <mergeCell ref="G159:G163"/>
    <mergeCell ref="H149:H153"/>
    <mergeCell ref="I149:I153"/>
    <mergeCell ref="A154:A158"/>
    <mergeCell ref="B154:B158"/>
    <mergeCell ref="D154:D158"/>
    <mergeCell ref="E154:E158"/>
    <mergeCell ref="F154:F158"/>
    <mergeCell ref="G154:G158"/>
    <mergeCell ref="H154:H158"/>
    <mergeCell ref="I154:I158"/>
    <mergeCell ref="A149:A153"/>
    <mergeCell ref="B149:B153"/>
    <mergeCell ref="D149:D153"/>
    <mergeCell ref="E149:E153"/>
    <mergeCell ref="F149:F153"/>
    <mergeCell ref="G149:G153"/>
    <mergeCell ref="H139:H143"/>
    <mergeCell ref="I139:I143"/>
    <mergeCell ref="A144:A148"/>
    <mergeCell ref="B144:B148"/>
    <mergeCell ref="D144:D148"/>
    <mergeCell ref="E144:E148"/>
    <mergeCell ref="F144:F148"/>
    <mergeCell ref="G144:G148"/>
    <mergeCell ref="H144:H148"/>
    <mergeCell ref="I144:I148"/>
    <mergeCell ref="A139:A143"/>
    <mergeCell ref="B139:B143"/>
    <mergeCell ref="D139:D143"/>
    <mergeCell ref="E139:E143"/>
    <mergeCell ref="F139:F143"/>
    <mergeCell ref="G139:G143"/>
    <mergeCell ref="A134:A138"/>
    <mergeCell ref="B134:B138"/>
    <mergeCell ref="D134:D138"/>
    <mergeCell ref="E134:E138"/>
    <mergeCell ref="F134:F138"/>
    <mergeCell ref="G134:G138"/>
    <mergeCell ref="H134:H138"/>
    <mergeCell ref="I134:I138"/>
    <mergeCell ref="A129:A133"/>
    <mergeCell ref="B129:B133"/>
    <mergeCell ref="D129:D133"/>
    <mergeCell ref="E129:E133"/>
    <mergeCell ref="F129:F133"/>
    <mergeCell ref="G129:G133"/>
    <mergeCell ref="A124:A128"/>
    <mergeCell ref="B124:B128"/>
    <mergeCell ref="D124:D128"/>
    <mergeCell ref="E124:E128"/>
    <mergeCell ref="F124:F128"/>
    <mergeCell ref="G124:G128"/>
    <mergeCell ref="H124:H128"/>
    <mergeCell ref="I124:I128"/>
    <mergeCell ref="H129:H133"/>
    <mergeCell ref="I129:I133"/>
    <mergeCell ref="G114:G118"/>
    <mergeCell ref="H114:H118"/>
    <mergeCell ref="I114:I118"/>
    <mergeCell ref="A119:A123"/>
    <mergeCell ref="B119:B123"/>
    <mergeCell ref="D119:D123"/>
    <mergeCell ref="E119:E123"/>
    <mergeCell ref="F119:F123"/>
    <mergeCell ref="G119:G123"/>
    <mergeCell ref="H119:H123"/>
    <mergeCell ref="I119:I123"/>
    <mergeCell ref="B110:C110"/>
    <mergeCell ref="B111:C111"/>
    <mergeCell ref="B112:C112"/>
    <mergeCell ref="B113:F113"/>
    <mergeCell ref="A114:A118"/>
    <mergeCell ref="B114:B118"/>
    <mergeCell ref="D114:D118"/>
    <mergeCell ref="E114:E118"/>
    <mergeCell ref="F114:F118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F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F55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</mergeCells>
  <conditionalFormatting sqref="L10:L20">
    <cfRule type="duplicateValues" dxfId="1" priority="1"/>
  </conditionalFormatting>
  <dataValidations count="9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14:I163"/>
    <dataValidation type="list" allowBlank="1" showInputMessage="1" showErrorMessage="1" sqref="D1:I1">
      <formula1>"Moksliniai tyrimai, Eksperimentinė plėtra"</formula1>
    </dataValidation>
    <dataValidation allowBlank="1" showErrorMessage="1" sqref="F114:F163"/>
    <dataValidation allowBlank="1" showInputMessage="1" showErrorMessage="1" prompt="Įveskite vienos pareigybės darbuotojų fizinio rodiklio pasiekimui skiriamą darbo laiką valandomis." sqref="E114:E163"/>
    <dataValidation type="list" allowBlank="1" showInputMessage="1" showErrorMessage="1" prompt="Pasirinkite finansavimo intensyvumą vadovaudamiesi Aprašo 52 punktu." sqref="D7">
      <formula1>"0%,25%,35%,40%,45%,50%,60%,65%,70%,75%,80%"</formula1>
    </dataValidation>
    <dataValidation type="list" allowBlank="1" showInputMessage="1" showErrorMessage="1" sqref="J1">
      <formula1>"Taikomieji (pramoniniai) moksliniai tyrimai, Eksperimentinė plėtra (bandomoji taikomoji veikla)"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18" max="17" man="1"/>
    <brk id="163" max="17" man="1"/>
    <brk id="206" max="17" man="1"/>
  </rowBreaks>
  <colBreaks count="1" manualBreakCount="1">
    <brk id="9" max="209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52">
    <tabColor rgb="FF92D050"/>
    <pageSetUpPr fitToPage="1"/>
  </sheetPr>
  <dimension ref="A1:S260"/>
  <sheetViews>
    <sheetView zoomScale="85" zoomScaleNormal="85" zoomScaleSheetLayoutView="100" workbookViewId="0">
      <pane ySplit="9" topLeftCell="A49" activePane="bottomLeft" state="frozen"/>
      <selection activeCell="B26" sqref="B26"/>
      <selection pane="bottomLeft" activeCell="D6" sqref="D6:I6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91"/>
      <c r="B1" s="91"/>
      <c r="C1" s="91" t="s">
        <v>88</v>
      </c>
      <c r="D1" s="143"/>
      <c r="E1" s="143"/>
      <c r="F1" s="143"/>
      <c r="G1" s="143"/>
      <c r="H1" s="143"/>
      <c r="I1" s="143"/>
      <c r="J1" s="21"/>
    </row>
    <row r="2" spans="1:10" ht="13.5" customHeight="1" x14ac:dyDescent="0.2">
      <c r="A2" s="91"/>
      <c r="B2" s="91"/>
      <c r="C2" s="91" t="s">
        <v>85</v>
      </c>
      <c r="D2" s="92"/>
      <c r="E2" s="21"/>
      <c r="F2" s="21"/>
      <c r="G2" s="21"/>
      <c r="H2" s="21"/>
      <c r="I2" s="21"/>
      <c r="J2" s="21"/>
    </row>
    <row r="3" spans="1:10" x14ac:dyDescent="0.2">
      <c r="A3" s="142" t="s">
        <v>73</v>
      </c>
      <c r="B3" s="142"/>
      <c r="C3" s="142"/>
      <c r="D3" s="143"/>
      <c r="E3" s="143"/>
      <c r="F3" s="143"/>
      <c r="G3" s="143"/>
      <c r="H3" s="143"/>
      <c r="I3" s="144"/>
      <c r="J3" s="21"/>
    </row>
    <row r="4" spans="1:10" ht="12.75" customHeight="1" x14ac:dyDescent="0.2">
      <c r="A4" s="91"/>
      <c r="B4" s="91"/>
      <c r="C4" s="91" t="s">
        <v>139</v>
      </c>
      <c r="D4" s="148"/>
      <c r="E4" s="148"/>
      <c r="F4" s="149" t="s">
        <v>140</v>
      </c>
      <c r="G4" s="149"/>
      <c r="H4" s="94"/>
      <c r="I4" s="21"/>
      <c r="J4" s="21"/>
    </row>
    <row r="5" spans="1:10" x14ac:dyDescent="0.2">
      <c r="A5" s="142" t="s">
        <v>137</v>
      </c>
      <c r="B5" s="142"/>
      <c r="C5" s="142"/>
      <c r="D5" s="147"/>
      <c r="E5" s="147"/>
      <c r="F5" s="147"/>
      <c r="G5" s="147"/>
      <c r="H5" s="147"/>
      <c r="I5" s="143"/>
      <c r="J5" s="21"/>
    </row>
    <row r="6" spans="1:10" x14ac:dyDescent="0.2">
      <c r="A6" s="91"/>
      <c r="B6" s="91"/>
      <c r="C6" s="91" t="s">
        <v>211</v>
      </c>
      <c r="D6" s="147"/>
      <c r="E6" s="147"/>
      <c r="F6" s="147"/>
      <c r="G6" s="147"/>
      <c r="H6" s="147"/>
      <c r="I6" s="147"/>
      <c r="J6" s="21"/>
    </row>
    <row r="7" spans="1:10" x14ac:dyDescent="0.2">
      <c r="A7" s="91"/>
      <c r="B7" s="91"/>
      <c r="C7" s="91" t="s">
        <v>89</v>
      </c>
      <c r="D7" s="59"/>
      <c r="E7" s="21"/>
      <c r="F7" s="21"/>
      <c r="G7" s="24" t="s">
        <v>158</v>
      </c>
      <c r="H7" s="23" t="s">
        <v>268</v>
      </c>
      <c r="I7" s="21"/>
      <c r="J7" s="21"/>
    </row>
    <row r="8" spans="1:10" ht="6" customHeight="1" x14ac:dyDescent="0.2"/>
    <row r="9" spans="1:10" ht="38.25" x14ac:dyDescent="0.2">
      <c r="A9" s="93" t="s">
        <v>4</v>
      </c>
      <c r="B9" s="145" t="s">
        <v>175</v>
      </c>
      <c r="C9" s="145"/>
      <c r="D9" s="93" t="s">
        <v>1</v>
      </c>
      <c r="E9" s="93" t="s">
        <v>2</v>
      </c>
      <c r="F9" s="93" t="s">
        <v>3</v>
      </c>
      <c r="G9" s="93" t="s">
        <v>87</v>
      </c>
      <c r="H9" s="93" t="s">
        <v>86</v>
      </c>
      <c r="I9" s="93" t="s">
        <v>11</v>
      </c>
      <c r="J9" s="25"/>
    </row>
    <row r="10" spans="1:10" ht="27.75" customHeight="1" x14ac:dyDescent="0.2">
      <c r="A10" s="26">
        <v>4</v>
      </c>
      <c r="B10" s="146" t="s">
        <v>92</v>
      </c>
      <c r="C10" s="146"/>
      <c r="D10" s="146"/>
      <c r="E10" s="146"/>
      <c r="F10" s="146"/>
      <c r="G10" s="95">
        <f>SUM(G11:G20)</f>
        <v>0</v>
      </c>
      <c r="H10" s="95">
        <f>SUM(H11:H20)</f>
        <v>0</v>
      </c>
      <c r="I10" s="27"/>
      <c r="J10" s="28"/>
    </row>
    <row r="11" spans="1:10" x14ac:dyDescent="0.2">
      <c r="A11" s="29" t="s">
        <v>13</v>
      </c>
      <c r="B11" s="135" t="s">
        <v>12</v>
      </c>
      <c r="C11" s="135"/>
      <c r="D11" s="30"/>
      <c r="E11" s="31"/>
      <c r="F11" s="32"/>
      <c r="G11" s="96">
        <f t="shared" ref="G11:G252" si="0">ROUND(E11*F11,2)</f>
        <v>0</v>
      </c>
      <c r="H11" s="96">
        <f t="shared" ref="H11:H112" si="1">ROUND(G11*$D$7,2)</f>
        <v>0</v>
      </c>
      <c r="I11" s="33"/>
      <c r="J11" s="28"/>
    </row>
    <row r="12" spans="1:10" x14ac:dyDescent="0.2">
      <c r="A12" s="29" t="s">
        <v>14</v>
      </c>
      <c r="B12" s="135" t="s">
        <v>12</v>
      </c>
      <c r="C12" s="135"/>
      <c r="D12" s="30"/>
      <c r="E12" s="31"/>
      <c r="F12" s="32"/>
      <c r="G12" s="96">
        <f t="shared" si="0"/>
        <v>0</v>
      </c>
      <c r="H12" s="96">
        <f t="shared" si="1"/>
        <v>0</v>
      </c>
      <c r="I12" s="33"/>
      <c r="J12" s="28"/>
    </row>
    <row r="13" spans="1:10" x14ac:dyDescent="0.2">
      <c r="A13" s="29" t="s">
        <v>15</v>
      </c>
      <c r="B13" s="135" t="s">
        <v>12</v>
      </c>
      <c r="C13" s="135"/>
      <c r="D13" s="30"/>
      <c r="E13" s="31"/>
      <c r="F13" s="32"/>
      <c r="G13" s="96">
        <f t="shared" si="0"/>
        <v>0</v>
      </c>
      <c r="H13" s="96">
        <f t="shared" si="1"/>
        <v>0</v>
      </c>
      <c r="I13" s="33"/>
      <c r="J13" s="28"/>
    </row>
    <row r="14" spans="1:10" x14ac:dyDescent="0.2">
      <c r="A14" s="29" t="s">
        <v>16</v>
      </c>
      <c r="B14" s="135" t="s">
        <v>12</v>
      </c>
      <c r="C14" s="135"/>
      <c r="D14" s="30"/>
      <c r="E14" s="31"/>
      <c r="F14" s="32"/>
      <c r="G14" s="96">
        <f t="shared" si="0"/>
        <v>0</v>
      </c>
      <c r="H14" s="96">
        <f t="shared" si="1"/>
        <v>0</v>
      </c>
      <c r="I14" s="33"/>
      <c r="J14" s="28"/>
    </row>
    <row r="15" spans="1:10" x14ac:dyDescent="0.2">
      <c r="A15" s="29" t="s">
        <v>17</v>
      </c>
      <c r="B15" s="135" t="s">
        <v>12</v>
      </c>
      <c r="C15" s="135"/>
      <c r="D15" s="30"/>
      <c r="E15" s="31"/>
      <c r="F15" s="32"/>
      <c r="G15" s="96">
        <f t="shared" si="0"/>
        <v>0</v>
      </c>
      <c r="H15" s="96">
        <f t="shared" si="1"/>
        <v>0</v>
      </c>
      <c r="I15" s="33"/>
      <c r="J15" s="28"/>
    </row>
    <row r="16" spans="1:10" x14ac:dyDescent="0.2">
      <c r="A16" s="29" t="s">
        <v>18</v>
      </c>
      <c r="B16" s="135" t="s">
        <v>12</v>
      </c>
      <c r="C16" s="135"/>
      <c r="D16" s="30"/>
      <c r="E16" s="31"/>
      <c r="F16" s="32"/>
      <c r="G16" s="96">
        <f t="shared" si="0"/>
        <v>0</v>
      </c>
      <c r="H16" s="96">
        <f t="shared" si="1"/>
        <v>0</v>
      </c>
      <c r="I16" s="33"/>
      <c r="J16" s="28"/>
    </row>
    <row r="17" spans="1:10" x14ac:dyDescent="0.2">
      <c r="A17" s="29" t="s">
        <v>19</v>
      </c>
      <c r="B17" s="135" t="s">
        <v>12</v>
      </c>
      <c r="C17" s="135"/>
      <c r="D17" s="30"/>
      <c r="E17" s="31"/>
      <c r="F17" s="32"/>
      <c r="G17" s="96">
        <f t="shared" si="0"/>
        <v>0</v>
      </c>
      <c r="H17" s="96">
        <f t="shared" si="1"/>
        <v>0</v>
      </c>
      <c r="I17" s="33"/>
      <c r="J17" s="28"/>
    </row>
    <row r="18" spans="1:10" x14ac:dyDescent="0.2">
      <c r="A18" s="29" t="s">
        <v>20</v>
      </c>
      <c r="B18" s="135" t="s">
        <v>12</v>
      </c>
      <c r="C18" s="135"/>
      <c r="D18" s="30"/>
      <c r="E18" s="31"/>
      <c r="F18" s="32"/>
      <c r="G18" s="96">
        <f t="shared" si="0"/>
        <v>0</v>
      </c>
      <c r="H18" s="96">
        <f t="shared" si="1"/>
        <v>0</v>
      </c>
      <c r="I18" s="33"/>
      <c r="J18" s="28"/>
    </row>
    <row r="19" spans="1:10" x14ac:dyDescent="0.2">
      <c r="A19" s="29" t="s">
        <v>21</v>
      </c>
      <c r="B19" s="135" t="s">
        <v>12</v>
      </c>
      <c r="C19" s="135"/>
      <c r="D19" s="30"/>
      <c r="E19" s="31"/>
      <c r="F19" s="32"/>
      <c r="G19" s="96">
        <f t="shared" si="0"/>
        <v>0</v>
      </c>
      <c r="H19" s="96">
        <f t="shared" si="1"/>
        <v>0</v>
      </c>
      <c r="I19" s="33"/>
      <c r="J19" s="28"/>
    </row>
    <row r="20" spans="1:10" x14ac:dyDescent="0.2">
      <c r="A20" s="29" t="s">
        <v>22</v>
      </c>
      <c r="B20" s="135" t="s">
        <v>12</v>
      </c>
      <c r="C20" s="135"/>
      <c r="D20" s="30"/>
      <c r="E20" s="31"/>
      <c r="F20" s="32"/>
      <c r="G20" s="96">
        <f t="shared" si="0"/>
        <v>0</v>
      </c>
      <c r="H20" s="96">
        <f t="shared" si="1"/>
        <v>0</v>
      </c>
      <c r="I20" s="33"/>
      <c r="J20" s="28"/>
    </row>
    <row r="21" spans="1:10" x14ac:dyDescent="0.2">
      <c r="A21" s="26">
        <v>5</v>
      </c>
      <c r="B21" s="146" t="s">
        <v>6</v>
      </c>
      <c r="C21" s="146"/>
      <c r="D21" s="146"/>
      <c r="E21" s="146"/>
      <c r="F21" s="146"/>
      <c r="G21" s="95">
        <f>G22+G33+G44+G55+G83+G113+G164+G235+G253</f>
        <v>0</v>
      </c>
      <c r="H21" s="95">
        <f>H22+H33+H44+H55+H83+H113+H164+H235+H253</f>
        <v>0</v>
      </c>
      <c r="I21" s="27"/>
      <c r="J21" s="28"/>
    </row>
    <row r="22" spans="1:10" x14ac:dyDescent="0.2">
      <c r="A22" s="34" t="s">
        <v>7</v>
      </c>
      <c r="B22" s="138" t="s">
        <v>109</v>
      </c>
      <c r="C22" s="139"/>
      <c r="D22" s="139"/>
      <c r="E22" s="139"/>
      <c r="F22" s="140"/>
      <c r="G22" s="97">
        <f>SUM(G23:G32)</f>
        <v>0</v>
      </c>
      <c r="H22" s="97">
        <f>SUM(H23:H32)</f>
        <v>0</v>
      </c>
      <c r="I22" s="35"/>
      <c r="J22" s="36"/>
    </row>
    <row r="23" spans="1:10" x14ac:dyDescent="0.2">
      <c r="A23" s="29" t="s">
        <v>23</v>
      </c>
      <c r="B23" s="135" t="s">
        <v>54</v>
      </c>
      <c r="C23" s="135"/>
      <c r="D23" s="30"/>
      <c r="E23" s="31"/>
      <c r="F23" s="32"/>
      <c r="G23" s="96">
        <f t="shared" ref="G23:G32" si="2">ROUND(E23*F23,2)</f>
        <v>0</v>
      </c>
      <c r="H23" s="96">
        <f t="shared" si="1"/>
        <v>0</v>
      </c>
      <c r="I23" s="33"/>
      <c r="J23" s="28"/>
    </row>
    <row r="24" spans="1:10" x14ac:dyDescent="0.2">
      <c r="A24" s="29" t="s">
        <v>24</v>
      </c>
      <c r="B24" s="135" t="s">
        <v>54</v>
      </c>
      <c r="C24" s="135"/>
      <c r="D24" s="30"/>
      <c r="E24" s="31"/>
      <c r="F24" s="32"/>
      <c r="G24" s="96">
        <f t="shared" si="2"/>
        <v>0</v>
      </c>
      <c r="H24" s="96">
        <f t="shared" si="1"/>
        <v>0</v>
      </c>
      <c r="I24" s="33"/>
      <c r="J24" s="28"/>
    </row>
    <row r="25" spans="1:10" x14ac:dyDescent="0.2">
      <c r="A25" s="29" t="s">
        <v>25</v>
      </c>
      <c r="B25" s="135" t="s">
        <v>54</v>
      </c>
      <c r="C25" s="135"/>
      <c r="D25" s="30"/>
      <c r="E25" s="31"/>
      <c r="F25" s="32"/>
      <c r="G25" s="96">
        <f t="shared" si="2"/>
        <v>0</v>
      </c>
      <c r="H25" s="96">
        <f t="shared" si="1"/>
        <v>0</v>
      </c>
      <c r="I25" s="33"/>
      <c r="J25" s="28"/>
    </row>
    <row r="26" spans="1:10" x14ac:dyDescent="0.2">
      <c r="A26" s="29" t="s">
        <v>26</v>
      </c>
      <c r="B26" s="135" t="s">
        <v>54</v>
      </c>
      <c r="C26" s="135"/>
      <c r="D26" s="30"/>
      <c r="E26" s="31"/>
      <c r="F26" s="32"/>
      <c r="G26" s="96">
        <f t="shared" si="2"/>
        <v>0</v>
      </c>
      <c r="H26" s="96">
        <f t="shared" si="1"/>
        <v>0</v>
      </c>
      <c r="I26" s="33"/>
      <c r="J26" s="28"/>
    </row>
    <row r="27" spans="1:10" x14ac:dyDescent="0.2">
      <c r="A27" s="29" t="s">
        <v>27</v>
      </c>
      <c r="B27" s="135" t="s">
        <v>54</v>
      </c>
      <c r="C27" s="135"/>
      <c r="D27" s="30"/>
      <c r="E27" s="31"/>
      <c r="F27" s="32"/>
      <c r="G27" s="96">
        <f t="shared" si="2"/>
        <v>0</v>
      </c>
      <c r="H27" s="96">
        <f t="shared" si="1"/>
        <v>0</v>
      </c>
      <c r="I27" s="33"/>
      <c r="J27" s="28"/>
    </row>
    <row r="28" spans="1:10" x14ac:dyDescent="0.2">
      <c r="A28" s="29" t="s">
        <v>28</v>
      </c>
      <c r="B28" s="135" t="s">
        <v>54</v>
      </c>
      <c r="C28" s="135"/>
      <c r="D28" s="30"/>
      <c r="E28" s="31"/>
      <c r="F28" s="32"/>
      <c r="G28" s="96">
        <f t="shared" si="2"/>
        <v>0</v>
      </c>
      <c r="H28" s="96">
        <f t="shared" si="1"/>
        <v>0</v>
      </c>
      <c r="I28" s="33"/>
      <c r="J28" s="28"/>
    </row>
    <row r="29" spans="1:10" x14ac:dyDescent="0.2">
      <c r="A29" s="29" t="s">
        <v>29</v>
      </c>
      <c r="B29" s="135" t="s">
        <v>54</v>
      </c>
      <c r="C29" s="135"/>
      <c r="D29" s="30"/>
      <c r="E29" s="31"/>
      <c r="F29" s="32"/>
      <c r="G29" s="96">
        <f t="shared" si="2"/>
        <v>0</v>
      </c>
      <c r="H29" s="96">
        <f t="shared" si="1"/>
        <v>0</v>
      </c>
      <c r="I29" s="33"/>
      <c r="J29" s="28"/>
    </row>
    <row r="30" spans="1:10" x14ac:dyDescent="0.2">
      <c r="A30" s="29" t="s">
        <v>30</v>
      </c>
      <c r="B30" s="135" t="s">
        <v>54</v>
      </c>
      <c r="C30" s="135"/>
      <c r="D30" s="30"/>
      <c r="E30" s="31"/>
      <c r="F30" s="32"/>
      <c r="G30" s="96">
        <f t="shared" si="2"/>
        <v>0</v>
      </c>
      <c r="H30" s="96">
        <f t="shared" si="1"/>
        <v>0</v>
      </c>
      <c r="I30" s="33"/>
      <c r="J30" s="28"/>
    </row>
    <row r="31" spans="1:10" x14ac:dyDescent="0.2">
      <c r="A31" s="29" t="s">
        <v>31</v>
      </c>
      <c r="B31" s="135" t="s">
        <v>54</v>
      </c>
      <c r="C31" s="135"/>
      <c r="D31" s="30"/>
      <c r="E31" s="31"/>
      <c r="F31" s="32"/>
      <c r="G31" s="96">
        <f t="shared" si="2"/>
        <v>0</v>
      </c>
      <c r="H31" s="96">
        <f t="shared" si="1"/>
        <v>0</v>
      </c>
      <c r="I31" s="33"/>
      <c r="J31" s="28"/>
    </row>
    <row r="32" spans="1:10" x14ac:dyDescent="0.2">
      <c r="A32" s="29" t="s">
        <v>32</v>
      </c>
      <c r="B32" s="135" t="s">
        <v>54</v>
      </c>
      <c r="C32" s="135"/>
      <c r="D32" s="30"/>
      <c r="E32" s="31"/>
      <c r="F32" s="32"/>
      <c r="G32" s="96">
        <f t="shared" si="2"/>
        <v>0</v>
      </c>
      <c r="H32" s="96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38" t="s">
        <v>250</v>
      </c>
      <c r="C33" s="139"/>
      <c r="D33" s="139"/>
      <c r="E33" s="139"/>
      <c r="F33" s="140"/>
      <c r="G33" s="97">
        <f>SUM(G34:G43)</f>
        <v>0</v>
      </c>
      <c r="H33" s="97">
        <f>SUM(H34:H43)</f>
        <v>0</v>
      </c>
      <c r="I33" s="35"/>
      <c r="J33" s="36"/>
    </row>
    <row r="34" spans="1:10" x14ac:dyDescent="0.2">
      <c r="A34" s="29" t="s">
        <v>33</v>
      </c>
      <c r="B34" s="135" t="s">
        <v>54</v>
      </c>
      <c r="C34" s="135"/>
      <c r="D34" s="30"/>
      <c r="E34" s="31"/>
      <c r="F34" s="32"/>
      <c r="G34" s="96">
        <f t="shared" ref="G34:G43" si="3">ROUND(E34*F34,2)</f>
        <v>0</v>
      </c>
      <c r="H34" s="96">
        <f t="shared" si="1"/>
        <v>0</v>
      </c>
      <c r="I34" s="33"/>
      <c r="J34" s="28"/>
    </row>
    <row r="35" spans="1:10" x14ac:dyDescent="0.2">
      <c r="A35" s="29" t="s">
        <v>34</v>
      </c>
      <c r="B35" s="135" t="s">
        <v>54</v>
      </c>
      <c r="C35" s="135"/>
      <c r="D35" s="30"/>
      <c r="E35" s="31"/>
      <c r="F35" s="32"/>
      <c r="G35" s="96">
        <f t="shared" si="3"/>
        <v>0</v>
      </c>
      <c r="H35" s="96">
        <f t="shared" si="1"/>
        <v>0</v>
      </c>
      <c r="I35" s="33"/>
      <c r="J35" s="28"/>
    </row>
    <row r="36" spans="1:10" x14ac:dyDescent="0.2">
      <c r="A36" s="29" t="s">
        <v>35</v>
      </c>
      <c r="B36" s="135" t="s">
        <v>54</v>
      </c>
      <c r="C36" s="135"/>
      <c r="D36" s="30"/>
      <c r="E36" s="31"/>
      <c r="F36" s="32"/>
      <c r="G36" s="96">
        <f t="shared" si="3"/>
        <v>0</v>
      </c>
      <c r="H36" s="96">
        <f t="shared" si="1"/>
        <v>0</v>
      </c>
      <c r="I36" s="33"/>
      <c r="J36" s="28"/>
    </row>
    <row r="37" spans="1:10" x14ac:dyDescent="0.2">
      <c r="A37" s="29" t="s">
        <v>36</v>
      </c>
      <c r="B37" s="135" t="s">
        <v>54</v>
      </c>
      <c r="C37" s="135"/>
      <c r="D37" s="30"/>
      <c r="E37" s="31"/>
      <c r="F37" s="32"/>
      <c r="G37" s="96">
        <f t="shared" si="3"/>
        <v>0</v>
      </c>
      <c r="H37" s="96">
        <f t="shared" si="1"/>
        <v>0</v>
      </c>
      <c r="I37" s="33"/>
      <c r="J37" s="28"/>
    </row>
    <row r="38" spans="1:10" x14ac:dyDescent="0.2">
      <c r="A38" s="29" t="s">
        <v>37</v>
      </c>
      <c r="B38" s="135" t="s">
        <v>54</v>
      </c>
      <c r="C38" s="135"/>
      <c r="D38" s="30"/>
      <c r="E38" s="31"/>
      <c r="F38" s="32"/>
      <c r="G38" s="96">
        <f t="shared" si="3"/>
        <v>0</v>
      </c>
      <c r="H38" s="96">
        <f t="shared" si="1"/>
        <v>0</v>
      </c>
      <c r="I38" s="33"/>
      <c r="J38" s="28"/>
    </row>
    <row r="39" spans="1:10" x14ac:dyDescent="0.2">
      <c r="A39" s="29" t="s">
        <v>38</v>
      </c>
      <c r="B39" s="135" t="s">
        <v>54</v>
      </c>
      <c r="C39" s="135"/>
      <c r="D39" s="30"/>
      <c r="E39" s="31"/>
      <c r="F39" s="32"/>
      <c r="G39" s="96">
        <f t="shared" si="3"/>
        <v>0</v>
      </c>
      <c r="H39" s="96">
        <f t="shared" si="1"/>
        <v>0</v>
      </c>
      <c r="I39" s="33"/>
      <c r="J39" s="28"/>
    </row>
    <row r="40" spans="1:10" x14ac:dyDescent="0.2">
      <c r="A40" s="29" t="s">
        <v>39</v>
      </c>
      <c r="B40" s="135" t="s">
        <v>54</v>
      </c>
      <c r="C40" s="135"/>
      <c r="D40" s="30"/>
      <c r="E40" s="31"/>
      <c r="F40" s="32"/>
      <c r="G40" s="96">
        <f t="shared" si="3"/>
        <v>0</v>
      </c>
      <c r="H40" s="96">
        <f t="shared" si="1"/>
        <v>0</v>
      </c>
      <c r="I40" s="33"/>
      <c r="J40" s="28"/>
    </row>
    <row r="41" spans="1:10" x14ac:dyDescent="0.2">
      <c r="A41" s="29" t="s">
        <v>40</v>
      </c>
      <c r="B41" s="135" t="s">
        <v>54</v>
      </c>
      <c r="C41" s="135"/>
      <c r="D41" s="30"/>
      <c r="E41" s="31"/>
      <c r="F41" s="32"/>
      <c r="G41" s="96">
        <f t="shared" si="3"/>
        <v>0</v>
      </c>
      <c r="H41" s="96">
        <f t="shared" si="1"/>
        <v>0</v>
      </c>
      <c r="I41" s="33"/>
      <c r="J41" s="28"/>
    </row>
    <row r="42" spans="1:10" x14ac:dyDescent="0.2">
      <c r="A42" s="29" t="s">
        <v>41</v>
      </c>
      <c r="B42" s="135" t="s">
        <v>54</v>
      </c>
      <c r="C42" s="135"/>
      <c r="D42" s="30"/>
      <c r="E42" s="31"/>
      <c r="F42" s="32"/>
      <c r="G42" s="96">
        <f t="shared" si="3"/>
        <v>0</v>
      </c>
      <c r="H42" s="96">
        <f t="shared" si="1"/>
        <v>0</v>
      </c>
      <c r="I42" s="33"/>
      <c r="J42" s="28"/>
    </row>
    <row r="43" spans="1:10" x14ac:dyDescent="0.2">
      <c r="A43" s="29" t="s">
        <v>42</v>
      </c>
      <c r="B43" s="135" t="s">
        <v>54</v>
      </c>
      <c r="C43" s="135"/>
      <c r="D43" s="30"/>
      <c r="E43" s="31"/>
      <c r="F43" s="32"/>
      <c r="G43" s="96">
        <f t="shared" si="3"/>
        <v>0</v>
      </c>
      <c r="H43" s="96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1" t="s">
        <v>228</v>
      </c>
      <c r="C44" s="139"/>
      <c r="D44" s="139"/>
      <c r="E44" s="139"/>
      <c r="F44" s="140"/>
      <c r="G44" s="97">
        <f>SUM(G45:G54)</f>
        <v>0</v>
      </c>
      <c r="H44" s="97">
        <f>SUM(H45:H54)</f>
        <v>0</v>
      </c>
      <c r="I44" s="35"/>
      <c r="J44" s="36"/>
    </row>
    <row r="45" spans="1:10" x14ac:dyDescent="0.2">
      <c r="A45" s="29" t="s">
        <v>44</v>
      </c>
      <c r="B45" s="135" t="s">
        <v>54</v>
      </c>
      <c r="C45" s="135"/>
      <c r="D45" s="30"/>
      <c r="E45" s="31"/>
      <c r="F45" s="32"/>
      <c r="G45" s="96">
        <f t="shared" ref="G45:G54" si="4">ROUND(E45*F45,2)</f>
        <v>0</v>
      </c>
      <c r="H45" s="96">
        <f t="shared" ref="H45:H54" si="5">ROUND(G45*$D$7,2)</f>
        <v>0</v>
      </c>
      <c r="I45" s="33"/>
      <c r="J45" s="36"/>
    </row>
    <row r="46" spans="1:10" x14ac:dyDescent="0.2">
      <c r="A46" s="29" t="s">
        <v>45</v>
      </c>
      <c r="B46" s="135" t="s">
        <v>54</v>
      </c>
      <c r="C46" s="135"/>
      <c r="D46" s="30"/>
      <c r="E46" s="31"/>
      <c r="F46" s="32"/>
      <c r="G46" s="96">
        <f t="shared" si="4"/>
        <v>0</v>
      </c>
      <c r="H46" s="96">
        <f t="shared" si="5"/>
        <v>0</v>
      </c>
      <c r="I46" s="33"/>
      <c r="J46" s="36"/>
    </row>
    <row r="47" spans="1:10" x14ac:dyDescent="0.2">
      <c r="A47" s="29" t="s">
        <v>46</v>
      </c>
      <c r="B47" s="135" t="s">
        <v>54</v>
      </c>
      <c r="C47" s="135"/>
      <c r="D47" s="30"/>
      <c r="E47" s="31"/>
      <c r="F47" s="32"/>
      <c r="G47" s="96">
        <f t="shared" si="4"/>
        <v>0</v>
      </c>
      <c r="H47" s="96">
        <f t="shared" si="5"/>
        <v>0</v>
      </c>
      <c r="I47" s="33"/>
      <c r="J47" s="36"/>
    </row>
    <row r="48" spans="1:10" x14ac:dyDescent="0.2">
      <c r="A48" s="29" t="s">
        <v>47</v>
      </c>
      <c r="B48" s="135" t="s">
        <v>54</v>
      </c>
      <c r="C48" s="135"/>
      <c r="D48" s="30"/>
      <c r="E48" s="31"/>
      <c r="F48" s="32"/>
      <c r="G48" s="96">
        <f t="shared" si="4"/>
        <v>0</v>
      </c>
      <c r="H48" s="96">
        <f t="shared" si="5"/>
        <v>0</v>
      </c>
      <c r="I48" s="33"/>
      <c r="J48" s="36"/>
    </row>
    <row r="49" spans="1:10" x14ac:dyDescent="0.2">
      <c r="A49" s="29" t="s">
        <v>48</v>
      </c>
      <c r="B49" s="135" t="s">
        <v>54</v>
      </c>
      <c r="C49" s="135"/>
      <c r="D49" s="30"/>
      <c r="E49" s="31"/>
      <c r="F49" s="32"/>
      <c r="G49" s="96">
        <f t="shared" si="4"/>
        <v>0</v>
      </c>
      <c r="H49" s="96">
        <f t="shared" si="5"/>
        <v>0</v>
      </c>
      <c r="I49" s="33"/>
      <c r="J49" s="36"/>
    </row>
    <row r="50" spans="1:10" x14ac:dyDescent="0.2">
      <c r="A50" s="29" t="s">
        <v>49</v>
      </c>
      <c r="B50" s="135" t="s">
        <v>54</v>
      </c>
      <c r="C50" s="135"/>
      <c r="D50" s="30"/>
      <c r="E50" s="31"/>
      <c r="F50" s="32"/>
      <c r="G50" s="96">
        <f t="shared" si="4"/>
        <v>0</v>
      </c>
      <c r="H50" s="96">
        <f t="shared" si="5"/>
        <v>0</v>
      </c>
      <c r="I50" s="33"/>
      <c r="J50" s="36"/>
    </row>
    <row r="51" spans="1:10" x14ac:dyDescent="0.2">
      <c r="A51" s="29" t="s">
        <v>50</v>
      </c>
      <c r="B51" s="135" t="s">
        <v>54</v>
      </c>
      <c r="C51" s="135"/>
      <c r="D51" s="30"/>
      <c r="E51" s="31"/>
      <c r="F51" s="32"/>
      <c r="G51" s="96">
        <f t="shared" si="4"/>
        <v>0</v>
      </c>
      <c r="H51" s="96">
        <f t="shared" si="5"/>
        <v>0</v>
      </c>
      <c r="I51" s="33"/>
      <c r="J51" s="36"/>
    </row>
    <row r="52" spans="1:10" x14ac:dyDescent="0.2">
      <c r="A52" s="29" t="s">
        <v>51</v>
      </c>
      <c r="B52" s="135" t="s">
        <v>54</v>
      </c>
      <c r="C52" s="135"/>
      <c r="D52" s="30"/>
      <c r="E52" s="31"/>
      <c r="F52" s="32"/>
      <c r="G52" s="96">
        <f t="shared" si="4"/>
        <v>0</v>
      </c>
      <c r="H52" s="96">
        <f t="shared" si="5"/>
        <v>0</v>
      </c>
      <c r="I52" s="33"/>
      <c r="J52" s="36"/>
    </row>
    <row r="53" spans="1:10" x14ac:dyDescent="0.2">
      <c r="A53" s="29" t="s">
        <v>52</v>
      </c>
      <c r="B53" s="135" t="s">
        <v>54</v>
      </c>
      <c r="C53" s="135"/>
      <c r="D53" s="30"/>
      <c r="E53" s="31"/>
      <c r="F53" s="32"/>
      <c r="G53" s="96">
        <f t="shared" si="4"/>
        <v>0</v>
      </c>
      <c r="H53" s="96">
        <f t="shared" si="5"/>
        <v>0</v>
      </c>
      <c r="I53" s="33"/>
      <c r="J53" s="36"/>
    </row>
    <row r="54" spans="1:10" x14ac:dyDescent="0.2">
      <c r="A54" s="29" t="s">
        <v>53</v>
      </c>
      <c r="B54" s="135" t="s">
        <v>54</v>
      </c>
      <c r="C54" s="135"/>
      <c r="D54" s="30"/>
      <c r="E54" s="31"/>
      <c r="F54" s="32"/>
      <c r="G54" s="96">
        <f t="shared" si="4"/>
        <v>0</v>
      </c>
      <c r="H54" s="96">
        <f t="shared" si="5"/>
        <v>0</v>
      </c>
      <c r="I54" s="33"/>
      <c r="J54" s="36"/>
    </row>
    <row r="55" spans="1:10" ht="25.5" customHeight="1" x14ac:dyDescent="0.2">
      <c r="A55" s="34" t="s">
        <v>10</v>
      </c>
      <c r="B55" s="138" t="s">
        <v>174</v>
      </c>
      <c r="C55" s="139"/>
      <c r="D55" s="139"/>
      <c r="E55" s="139"/>
      <c r="F55" s="140"/>
      <c r="G55" s="97">
        <f>SUM(G56:G82)</f>
        <v>0</v>
      </c>
      <c r="H55" s="97">
        <f>SUM(H56:H82)</f>
        <v>0</v>
      </c>
      <c r="I55" s="35"/>
      <c r="J55" s="36"/>
    </row>
    <row r="56" spans="1:10" x14ac:dyDescent="0.2">
      <c r="A56" s="29" t="s">
        <v>55</v>
      </c>
      <c r="B56" s="135" t="s">
        <v>12</v>
      </c>
      <c r="C56" s="135"/>
      <c r="D56" s="30"/>
      <c r="E56" s="31"/>
      <c r="F56" s="32"/>
      <c r="G56" s="96">
        <f t="shared" ref="G56:G82" si="6">ROUND(E56*F56,2)</f>
        <v>0</v>
      </c>
      <c r="H56" s="96">
        <f t="shared" ref="H56:H82" si="7">ROUND(G56*$D$7,2)</f>
        <v>0</v>
      </c>
      <c r="I56" s="33"/>
      <c r="J56" s="28"/>
    </row>
    <row r="57" spans="1:10" x14ac:dyDescent="0.2">
      <c r="A57" s="29" t="s">
        <v>56</v>
      </c>
      <c r="B57" s="135" t="s">
        <v>12</v>
      </c>
      <c r="C57" s="135"/>
      <c r="D57" s="30"/>
      <c r="E57" s="31"/>
      <c r="F57" s="32"/>
      <c r="G57" s="96">
        <f t="shared" si="6"/>
        <v>0</v>
      </c>
      <c r="H57" s="96">
        <f t="shared" si="7"/>
        <v>0</v>
      </c>
      <c r="I57" s="33"/>
      <c r="J57" s="28"/>
    </row>
    <row r="58" spans="1:10" x14ac:dyDescent="0.2">
      <c r="A58" s="29" t="s">
        <v>57</v>
      </c>
      <c r="B58" s="135" t="s">
        <v>12</v>
      </c>
      <c r="C58" s="135"/>
      <c r="D58" s="30"/>
      <c r="E58" s="31"/>
      <c r="F58" s="32"/>
      <c r="G58" s="96">
        <f t="shared" si="6"/>
        <v>0</v>
      </c>
      <c r="H58" s="96">
        <f t="shared" si="7"/>
        <v>0</v>
      </c>
      <c r="I58" s="33"/>
      <c r="J58" s="28"/>
    </row>
    <row r="59" spans="1:10" x14ac:dyDescent="0.2">
      <c r="A59" s="29" t="s">
        <v>58</v>
      </c>
      <c r="B59" s="135" t="s">
        <v>12</v>
      </c>
      <c r="C59" s="135"/>
      <c r="D59" s="30"/>
      <c r="E59" s="31"/>
      <c r="F59" s="32"/>
      <c r="G59" s="96">
        <f t="shared" si="6"/>
        <v>0</v>
      </c>
      <c r="H59" s="96">
        <f t="shared" si="7"/>
        <v>0</v>
      </c>
      <c r="I59" s="33"/>
      <c r="J59" s="28"/>
    </row>
    <row r="60" spans="1:10" x14ac:dyDescent="0.2">
      <c r="A60" s="29" t="s">
        <v>59</v>
      </c>
      <c r="B60" s="135" t="s">
        <v>12</v>
      </c>
      <c r="C60" s="135"/>
      <c r="D60" s="30"/>
      <c r="E60" s="31"/>
      <c r="F60" s="32"/>
      <c r="G60" s="96">
        <f t="shared" si="6"/>
        <v>0</v>
      </c>
      <c r="H60" s="96">
        <f t="shared" si="7"/>
        <v>0</v>
      </c>
      <c r="I60" s="33"/>
      <c r="J60" s="28"/>
    </row>
    <row r="61" spans="1:10" x14ac:dyDescent="0.2">
      <c r="A61" s="29" t="s">
        <v>60</v>
      </c>
      <c r="B61" s="135" t="s">
        <v>12</v>
      </c>
      <c r="C61" s="135"/>
      <c r="D61" s="30"/>
      <c r="E61" s="31"/>
      <c r="F61" s="32"/>
      <c r="G61" s="96">
        <f t="shared" si="6"/>
        <v>0</v>
      </c>
      <c r="H61" s="96">
        <f t="shared" si="7"/>
        <v>0</v>
      </c>
      <c r="I61" s="33"/>
      <c r="J61" s="28"/>
    </row>
    <row r="62" spans="1:10" x14ac:dyDescent="0.2">
      <c r="A62" s="29" t="s">
        <v>61</v>
      </c>
      <c r="B62" s="135" t="s">
        <v>12</v>
      </c>
      <c r="C62" s="135"/>
      <c r="D62" s="30"/>
      <c r="E62" s="31"/>
      <c r="F62" s="32"/>
      <c r="G62" s="96">
        <f t="shared" si="6"/>
        <v>0</v>
      </c>
      <c r="H62" s="96">
        <f t="shared" si="7"/>
        <v>0</v>
      </c>
      <c r="I62" s="33"/>
      <c r="J62" s="28"/>
    </row>
    <row r="63" spans="1:10" x14ac:dyDescent="0.2">
      <c r="A63" s="29" t="s">
        <v>62</v>
      </c>
      <c r="B63" s="135" t="s">
        <v>12</v>
      </c>
      <c r="C63" s="135"/>
      <c r="D63" s="30"/>
      <c r="E63" s="31"/>
      <c r="F63" s="32"/>
      <c r="G63" s="96">
        <f t="shared" si="6"/>
        <v>0</v>
      </c>
      <c r="H63" s="96">
        <f t="shared" si="7"/>
        <v>0</v>
      </c>
      <c r="I63" s="33"/>
      <c r="J63" s="28"/>
    </row>
    <row r="64" spans="1:10" x14ac:dyDescent="0.2">
      <c r="A64" s="29" t="s">
        <v>63</v>
      </c>
      <c r="B64" s="135" t="s">
        <v>12</v>
      </c>
      <c r="C64" s="135"/>
      <c r="D64" s="30"/>
      <c r="E64" s="31"/>
      <c r="F64" s="32"/>
      <c r="G64" s="96">
        <f t="shared" si="6"/>
        <v>0</v>
      </c>
      <c r="H64" s="96">
        <f t="shared" si="7"/>
        <v>0</v>
      </c>
      <c r="I64" s="33"/>
      <c r="J64" s="28"/>
    </row>
    <row r="65" spans="1:10" x14ac:dyDescent="0.2">
      <c r="A65" s="29" t="s">
        <v>64</v>
      </c>
      <c r="B65" s="135" t="s">
        <v>12</v>
      </c>
      <c r="C65" s="135"/>
      <c r="D65" s="30"/>
      <c r="E65" s="31"/>
      <c r="F65" s="32"/>
      <c r="G65" s="96">
        <f t="shared" si="6"/>
        <v>0</v>
      </c>
      <c r="H65" s="96">
        <f t="shared" si="7"/>
        <v>0</v>
      </c>
      <c r="I65" s="33"/>
      <c r="J65" s="28"/>
    </row>
    <row r="66" spans="1:10" x14ac:dyDescent="0.2">
      <c r="A66" s="29" t="s">
        <v>130</v>
      </c>
      <c r="B66" s="135" t="s">
        <v>12</v>
      </c>
      <c r="C66" s="135"/>
      <c r="D66" s="30"/>
      <c r="E66" s="31"/>
      <c r="F66" s="32"/>
      <c r="G66" s="96">
        <f t="shared" si="6"/>
        <v>0</v>
      </c>
      <c r="H66" s="96">
        <f t="shared" si="7"/>
        <v>0</v>
      </c>
      <c r="I66" s="33"/>
      <c r="J66" s="28"/>
    </row>
    <row r="67" spans="1:10" x14ac:dyDescent="0.2">
      <c r="A67" s="29" t="s">
        <v>131</v>
      </c>
      <c r="B67" s="135" t="s">
        <v>12</v>
      </c>
      <c r="C67" s="135"/>
      <c r="D67" s="30"/>
      <c r="E67" s="31"/>
      <c r="F67" s="32"/>
      <c r="G67" s="96">
        <f t="shared" si="6"/>
        <v>0</v>
      </c>
      <c r="H67" s="96">
        <f t="shared" si="7"/>
        <v>0</v>
      </c>
      <c r="I67" s="33"/>
      <c r="J67" s="28"/>
    </row>
    <row r="68" spans="1:10" x14ac:dyDescent="0.2">
      <c r="A68" s="29" t="s">
        <v>132</v>
      </c>
      <c r="B68" s="135" t="s">
        <v>12</v>
      </c>
      <c r="C68" s="135"/>
      <c r="D68" s="30"/>
      <c r="E68" s="31"/>
      <c r="F68" s="32"/>
      <c r="G68" s="96">
        <f t="shared" si="6"/>
        <v>0</v>
      </c>
      <c r="H68" s="96">
        <f t="shared" si="7"/>
        <v>0</v>
      </c>
      <c r="I68" s="33"/>
      <c r="J68" s="28"/>
    </row>
    <row r="69" spans="1:10" x14ac:dyDescent="0.2">
      <c r="A69" s="29" t="s">
        <v>133</v>
      </c>
      <c r="B69" s="135" t="s">
        <v>12</v>
      </c>
      <c r="C69" s="135"/>
      <c r="D69" s="30"/>
      <c r="E69" s="31"/>
      <c r="F69" s="32"/>
      <c r="G69" s="96">
        <f t="shared" si="6"/>
        <v>0</v>
      </c>
      <c r="H69" s="96">
        <f t="shared" si="7"/>
        <v>0</v>
      </c>
      <c r="I69" s="33"/>
      <c r="J69" s="28"/>
    </row>
    <row r="70" spans="1:10" x14ac:dyDescent="0.2">
      <c r="A70" s="29" t="s">
        <v>134</v>
      </c>
      <c r="B70" s="135" t="s">
        <v>12</v>
      </c>
      <c r="C70" s="135"/>
      <c r="D70" s="30"/>
      <c r="E70" s="31"/>
      <c r="F70" s="32"/>
      <c r="G70" s="96">
        <f t="shared" si="6"/>
        <v>0</v>
      </c>
      <c r="H70" s="96">
        <f t="shared" si="7"/>
        <v>0</v>
      </c>
      <c r="I70" s="33"/>
      <c r="J70" s="28"/>
    </row>
    <row r="71" spans="1:10" x14ac:dyDescent="0.2">
      <c r="A71" s="29" t="s">
        <v>188</v>
      </c>
      <c r="B71" s="135" t="s">
        <v>12</v>
      </c>
      <c r="C71" s="135"/>
      <c r="D71" s="30"/>
      <c r="E71" s="31"/>
      <c r="F71" s="32"/>
      <c r="G71" s="96">
        <f t="shared" si="6"/>
        <v>0</v>
      </c>
      <c r="H71" s="96">
        <f t="shared" si="7"/>
        <v>0</v>
      </c>
      <c r="I71" s="33"/>
      <c r="J71" s="28"/>
    </row>
    <row r="72" spans="1:10" x14ac:dyDescent="0.2">
      <c r="A72" s="29" t="s">
        <v>189</v>
      </c>
      <c r="B72" s="135" t="s">
        <v>12</v>
      </c>
      <c r="C72" s="135"/>
      <c r="D72" s="30"/>
      <c r="E72" s="31"/>
      <c r="F72" s="32"/>
      <c r="G72" s="96">
        <f t="shared" si="6"/>
        <v>0</v>
      </c>
      <c r="H72" s="96">
        <f t="shared" si="7"/>
        <v>0</v>
      </c>
      <c r="I72" s="33"/>
      <c r="J72" s="28"/>
    </row>
    <row r="73" spans="1:10" x14ac:dyDescent="0.2">
      <c r="A73" s="29" t="s">
        <v>190</v>
      </c>
      <c r="B73" s="135" t="s">
        <v>12</v>
      </c>
      <c r="C73" s="135"/>
      <c r="D73" s="30"/>
      <c r="E73" s="31"/>
      <c r="F73" s="32"/>
      <c r="G73" s="96">
        <f t="shared" si="6"/>
        <v>0</v>
      </c>
      <c r="H73" s="96">
        <f t="shared" si="7"/>
        <v>0</v>
      </c>
      <c r="I73" s="33"/>
      <c r="J73" s="28"/>
    </row>
    <row r="74" spans="1:10" x14ac:dyDescent="0.2">
      <c r="A74" s="29" t="s">
        <v>191</v>
      </c>
      <c r="B74" s="135" t="s">
        <v>12</v>
      </c>
      <c r="C74" s="135"/>
      <c r="D74" s="30"/>
      <c r="E74" s="31"/>
      <c r="F74" s="32"/>
      <c r="G74" s="96">
        <f t="shared" si="6"/>
        <v>0</v>
      </c>
      <c r="H74" s="96">
        <f t="shared" si="7"/>
        <v>0</v>
      </c>
      <c r="I74" s="33"/>
      <c r="J74" s="28"/>
    </row>
    <row r="75" spans="1:10" x14ac:dyDescent="0.2">
      <c r="A75" s="29" t="s">
        <v>192</v>
      </c>
      <c r="B75" s="135" t="s">
        <v>12</v>
      </c>
      <c r="C75" s="135"/>
      <c r="D75" s="30"/>
      <c r="E75" s="31"/>
      <c r="F75" s="32"/>
      <c r="G75" s="96">
        <f t="shared" si="6"/>
        <v>0</v>
      </c>
      <c r="H75" s="96">
        <f t="shared" si="7"/>
        <v>0</v>
      </c>
      <c r="I75" s="33"/>
      <c r="J75" s="28"/>
    </row>
    <row r="76" spans="1:10" x14ac:dyDescent="0.2">
      <c r="A76" s="29" t="s">
        <v>193</v>
      </c>
      <c r="B76" s="135" t="s">
        <v>12</v>
      </c>
      <c r="C76" s="135"/>
      <c r="D76" s="30"/>
      <c r="E76" s="31"/>
      <c r="F76" s="32"/>
      <c r="G76" s="96">
        <f t="shared" si="6"/>
        <v>0</v>
      </c>
      <c r="H76" s="96">
        <f t="shared" si="7"/>
        <v>0</v>
      </c>
      <c r="I76" s="33"/>
      <c r="J76" s="28"/>
    </row>
    <row r="77" spans="1:10" x14ac:dyDescent="0.2">
      <c r="A77" s="29" t="s">
        <v>194</v>
      </c>
      <c r="B77" s="135" t="s">
        <v>12</v>
      </c>
      <c r="C77" s="135"/>
      <c r="D77" s="30"/>
      <c r="E77" s="31"/>
      <c r="F77" s="32"/>
      <c r="G77" s="96">
        <f t="shared" si="6"/>
        <v>0</v>
      </c>
      <c r="H77" s="96">
        <f t="shared" si="7"/>
        <v>0</v>
      </c>
      <c r="I77" s="33"/>
      <c r="J77" s="28"/>
    </row>
    <row r="78" spans="1:10" x14ac:dyDescent="0.2">
      <c r="A78" s="29" t="s">
        <v>195</v>
      </c>
      <c r="B78" s="135" t="s">
        <v>12</v>
      </c>
      <c r="C78" s="135"/>
      <c r="D78" s="30"/>
      <c r="E78" s="31"/>
      <c r="F78" s="32"/>
      <c r="G78" s="96">
        <f t="shared" si="6"/>
        <v>0</v>
      </c>
      <c r="H78" s="96">
        <f t="shared" si="7"/>
        <v>0</v>
      </c>
      <c r="I78" s="33"/>
      <c r="J78" s="28"/>
    </row>
    <row r="79" spans="1:10" x14ac:dyDescent="0.2">
      <c r="A79" s="29" t="s">
        <v>196</v>
      </c>
      <c r="B79" s="135" t="s">
        <v>12</v>
      </c>
      <c r="C79" s="135"/>
      <c r="D79" s="30"/>
      <c r="E79" s="31"/>
      <c r="F79" s="32"/>
      <c r="G79" s="96">
        <f t="shared" si="6"/>
        <v>0</v>
      </c>
      <c r="H79" s="96">
        <f t="shared" si="7"/>
        <v>0</v>
      </c>
      <c r="I79" s="33"/>
      <c r="J79" s="28"/>
    </row>
    <row r="80" spans="1:10" x14ac:dyDescent="0.2">
      <c r="A80" s="29" t="s">
        <v>197</v>
      </c>
      <c r="B80" s="135" t="s">
        <v>12</v>
      </c>
      <c r="C80" s="135"/>
      <c r="D80" s="30"/>
      <c r="E80" s="31"/>
      <c r="F80" s="32"/>
      <c r="G80" s="96">
        <f t="shared" si="6"/>
        <v>0</v>
      </c>
      <c r="H80" s="96">
        <f t="shared" si="7"/>
        <v>0</v>
      </c>
      <c r="I80" s="33"/>
      <c r="J80" s="28"/>
    </row>
    <row r="81" spans="1:19" x14ac:dyDescent="0.2">
      <c r="A81" s="29" t="s">
        <v>198</v>
      </c>
      <c r="B81" s="135" t="s">
        <v>12</v>
      </c>
      <c r="C81" s="135"/>
      <c r="D81" s="30"/>
      <c r="E81" s="31"/>
      <c r="F81" s="32"/>
      <c r="G81" s="96">
        <f t="shared" si="6"/>
        <v>0</v>
      </c>
      <c r="H81" s="96">
        <f t="shared" si="7"/>
        <v>0</v>
      </c>
      <c r="I81" s="33"/>
      <c r="J81" s="28"/>
    </row>
    <row r="82" spans="1:19" x14ac:dyDescent="0.2">
      <c r="A82" s="29" t="s">
        <v>199</v>
      </c>
      <c r="B82" s="135" t="s">
        <v>12</v>
      </c>
      <c r="C82" s="135"/>
      <c r="D82" s="30"/>
      <c r="E82" s="31"/>
      <c r="F82" s="32"/>
      <c r="G82" s="96">
        <f t="shared" si="6"/>
        <v>0</v>
      </c>
      <c r="H82" s="96">
        <f t="shared" si="7"/>
        <v>0</v>
      </c>
      <c r="I82" s="33"/>
      <c r="J82" s="28"/>
    </row>
    <row r="83" spans="1:19" ht="51.75" customHeight="1" x14ac:dyDescent="0.2">
      <c r="A83" s="34" t="s">
        <v>65</v>
      </c>
      <c r="B83" s="138" t="s">
        <v>110</v>
      </c>
      <c r="C83" s="139"/>
      <c r="D83" s="139"/>
      <c r="E83" s="139"/>
      <c r="F83" s="140"/>
      <c r="G83" s="97">
        <f>SUM(G84:G112)</f>
        <v>0</v>
      </c>
      <c r="H83" s="97">
        <f>SUM(H84:H112)</f>
        <v>0</v>
      </c>
      <c r="I83" s="35"/>
      <c r="J83" s="28"/>
      <c r="K83" s="37" t="s">
        <v>112</v>
      </c>
      <c r="L83" s="37" t="s">
        <v>113</v>
      </c>
      <c r="M83" s="37" t="s">
        <v>114</v>
      </c>
      <c r="N83" s="37" t="s">
        <v>115</v>
      </c>
      <c r="O83" s="37" t="s">
        <v>116</v>
      </c>
      <c r="P83" s="37" t="s">
        <v>117</v>
      </c>
      <c r="Q83" s="37" t="s">
        <v>118</v>
      </c>
      <c r="R83" s="37" t="s">
        <v>119</v>
      </c>
    </row>
    <row r="84" spans="1:19" ht="12.75" customHeight="1" x14ac:dyDescent="0.2">
      <c r="A84" s="29" t="s">
        <v>66</v>
      </c>
      <c r="B84" s="135" t="s">
        <v>111</v>
      </c>
      <c r="C84" s="135"/>
      <c r="D84" s="30"/>
      <c r="E84" s="99">
        <v>1</v>
      </c>
      <c r="F84" s="96">
        <f t="shared" ref="F84:F112" si="8">R84</f>
        <v>0</v>
      </c>
      <c r="G84" s="96">
        <f t="shared" ref="G84:G112" si="9">ROUND(E84*F84,2)</f>
        <v>0</v>
      </c>
      <c r="H84" s="96">
        <f t="shared" si="1"/>
        <v>0</v>
      </c>
      <c r="I84" s="33"/>
      <c r="J84" s="28"/>
      <c r="K84" s="38"/>
      <c r="L84" s="39"/>
      <c r="M84" s="39"/>
      <c r="N84" s="39"/>
      <c r="O84" s="100" t="str">
        <f>IFERROR(ROUND((L84-N84)/M84,2),"0")</f>
        <v>0</v>
      </c>
      <c r="P84" s="39"/>
      <c r="Q84" s="40"/>
      <c r="R84" s="100">
        <f>O84*P84*Q84</f>
        <v>0</v>
      </c>
      <c r="S84" s="101" t="str">
        <f ca="1">IF(K84=0," ",IF(K84+(M84*30.5)&lt;TODAY(),"DĖMESIO! Patikrinkite, ar nurodytas turtas dar nėra nudėvėtas, amortizuotas"," "))</f>
        <v xml:space="preserve"> </v>
      </c>
    </row>
    <row r="85" spans="1:19" ht="12.75" customHeight="1" x14ac:dyDescent="0.2">
      <c r="A85" s="29" t="s">
        <v>67</v>
      </c>
      <c r="B85" s="135" t="s">
        <v>111</v>
      </c>
      <c r="C85" s="135"/>
      <c r="D85" s="30"/>
      <c r="E85" s="99">
        <v>1</v>
      </c>
      <c r="F85" s="96">
        <f t="shared" si="8"/>
        <v>0</v>
      </c>
      <c r="G85" s="96">
        <f t="shared" si="9"/>
        <v>0</v>
      </c>
      <c r="H85" s="96">
        <f t="shared" si="1"/>
        <v>0</v>
      </c>
      <c r="I85" s="33"/>
      <c r="J85" s="28"/>
      <c r="K85" s="38"/>
      <c r="L85" s="39"/>
      <c r="M85" s="39"/>
      <c r="N85" s="39"/>
      <c r="O85" s="100" t="str">
        <f t="shared" ref="O85:O112" si="10">IFERROR(ROUND((L85-N85)/M85,2),"0")</f>
        <v>0</v>
      </c>
      <c r="P85" s="39"/>
      <c r="Q85" s="40"/>
      <c r="R85" s="100">
        <f t="shared" ref="R85:R112" si="11">O85*P85*Q85</f>
        <v>0</v>
      </c>
      <c r="S85" s="101" t="str">
        <f t="shared" ref="S85:S112" ca="1" si="12">IF(K85=0," ",IF(K85+(M85*30.5)&lt;TODAY(),"DĖMESIO! Patikrinkite, ar nurodytas turtas dar nėra nudėvėtas, amortizuotas"," "))</f>
        <v xml:space="preserve"> </v>
      </c>
    </row>
    <row r="86" spans="1:19" ht="12.75" customHeight="1" x14ac:dyDescent="0.2">
      <c r="A86" s="29" t="s">
        <v>68</v>
      </c>
      <c r="B86" s="135" t="s">
        <v>111</v>
      </c>
      <c r="C86" s="135"/>
      <c r="D86" s="30"/>
      <c r="E86" s="99">
        <v>1</v>
      </c>
      <c r="F86" s="96">
        <f t="shared" si="8"/>
        <v>0</v>
      </c>
      <c r="G86" s="96">
        <f t="shared" si="9"/>
        <v>0</v>
      </c>
      <c r="H86" s="96">
        <f t="shared" si="1"/>
        <v>0</v>
      </c>
      <c r="I86" s="33"/>
      <c r="J86" s="28"/>
      <c r="K86" s="38"/>
      <c r="L86" s="39"/>
      <c r="M86" s="39"/>
      <c r="N86" s="39"/>
      <c r="O86" s="100" t="str">
        <f t="shared" si="10"/>
        <v>0</v>
      </c>
      <c r="P86" s="39"/>
      <c r="Q86" s="40"/>
      <c r="R86" s="100">
        <f t="shared" si="11"/>
        <v>0</v>
      </c>
      <c r="S86" s="101" t="str">
        <f t="shared" ca="1" si="12"/>
        <v xml:space="preserve"> </v>
      </c>
    </row>
    <row r="87" spans="1:19" ht="12.75" customHeight="1" x14ac:dyDescent="0.2">
      <c r="A87" s="29" t="s">
        <v>69</v>
      </c>
      <c r="B87" s="135" t="s">
        <v>111</v>
      </c>
      <c r="C87" s="135"/>
      <c r="D87" s="30"/>
      <c r="E87" s="99">
        <v>1</v>
      </c>
      <c r="F87" s="96">
        <f t="shared" si="8"/>
        <v>0</v>
      </c>
      <c r="G87" s="96">
        <f t="shared" si="9"/>
        <v>0</v>
      </c>
      <c r="H87" s="96">
        <f t="shared" si="1"/>
        <v>0</v>
      </c>
      <c r="I87" s="33"/>
      <c r="J87" s="28"/>
      <c r="K87" s="38"/>
      <c r="L87" s="39"/>
      <c r="M87" s="39"/>
      <c r="N87" s="39"/>
      <c r="O87" s="100" t="str">
        <f t="shared" si="10"/>
        <v>0</v>
      </c>
      <c r="P87" s="39"/>
      <c r="Q87" s="40"/>
      <c r="R87" s="100">
        <f t="shared" si="11"/>
        <v>0</v>
      </c>
      <c r="S87" s="101" t="str">
        <f t="shared" ca="1" si="12"/>
        <v xml:space="preserve"> </v>
      </c>
    </row>
    <row r="88" spans="1:19" ht="12.75" customHeight="1" x14ac:dyDescent="0.2">
      <c r="A88" s="29" t="s">
        <v>70</v>
      </c>
      <c r="B88" s="135" t="s">
        <v>111</v>
      </c>
      <c r="C88" s="135"/>
      <c r="D88" s="30"/>
      <c r="E88" s="99">
        <v>1</v>
      </c>
      <c r="F88" s="96">
        <f t="shared" si="8"/>
        <v>0</v>
      </c>
      <c r="G88" s="96">
        <f t="shared" si="9"/>
        <v>0</v>
      </c>
      <c r="H88" s="96">
        <f t="shared" si="1"/>
        <v>0</v>
      </c>
      <c r="I88" s="33"/>
      <c r="J88" s="28"/>
      <c r="K88" s="38"/>
      <c r="L88" s="39"/>
      <c r="M88" s="39"/>
      <c r="N88" s="39"/>
      <c r="O88" s="100" t="str">
        <f t="shared" si="10"/>
        <v>0</v>
      </c>
      <c r="P88" s="39"/>
      <c r="Q88" s="40"/>
      <c r="R88" s="100">
        <f t="shared" si="11"/>
        <v>0</v>
      </c>
      <c r="S88" s="101" t="str">
        <f t="shared" ca="1" si="12"/>
        <v xml:space="preserve"> </v>
      </c>
    </row>
    <row r="89" spans="1:19" ht="12.75" customHeight="1" x14ac:dyDescent="0.2">
      <c r="A89" s="29" t="s">
        <v>74</v>
      </c>
      <c r="B89" s="135" t="s">
        <v>111</v>
      </c>
      <c r="C89" s="135"/>
      <c r="D89" s="30"/>
      <c r="E89" s="99">
        <v>1</v>
      </c>
      <c r="F89" s="96">
        <f t="shared" si="8"/>
        <v>0</v>
      </c>
      <c r="G89" s="96">
        <f t="shared" si="9"/>
        <v>0</v>
      </c>
      <c r="H89" s="96">
        <f t="shared" si="1"/>
        <v>0</v>
      </c>
      <c r="I89" s="33"/>
      <c r="J89" s="28"/>
      <c r="K89" s="38"/>
      <c r="L89" s="39"/>
      <c r="M89" s="39"/>
      <c r="N89" s="39"/>
      <c r="O89" s="100" t="str">
        <f t="shared" si="10"/>
        <v>0</v>
      </c>
      <c r="P89" s="39"/>
      <c r="Q89" s="40"/>
      <c r="R89" s="100">
        <f t="shared" si="11"/>
        <v>0</v>
      </c>
      <c r="S89" s="101" t="str">
        <f t="shared" ca="1" si="12"/>
        <v xml:space="preserve"> </v>
      </c>
    </row>
    <row r="90" spans="1:19" ht="12.75" customHeight="1" x14ac:dyDescent="0.2">
      <c r="A90" s="29" t="s">
        <v>75</v>
      </c>
      <c r="B90" s="135" t="s">
        <v>111</v>
      </c>
      <c r="C90" s="135"/>
      <c r="D90" s="30"/>
      <c r="E90" s="99">
        <v>1</v>
      </c>
      <c r="F90" s="96">
        <f t="shared" si="8"/>
        <v>0</v>
      </c>
      <c r="G90" s="96">
        <f t="shared" si="9"/>
        <v>0</v>
      </c>
      <c r="H90" s="96">
        <f t="shared" si="1"/>
        <v>0</v>
      </c>
      <c r="I90" s="33"/>
      <c r="J90" s="28"/>
      <c r="K90" s="38"/>
      <c r="L90" s="39"/>
      <c r="M90" s="39"/>
      <c r="N90" s="39"/>
      <c r="O90" s="100" t="str">
        <f t="shared" si="10"/>
        <v>0</v>
      </c>
      <c r="P90" s="39"/>
      <c r="Q90" s="40"/>
      <c r="R90" s="100">
        <f t="shared" si="11"/>
        <v>0</v>
      </c>
      <c r="S90" s="101" t="str">
        <f t="shared" ca="1" si="12"/>
        <v xml:space="preserve"> </v>
      </c>
    </row>
    <row r="91" spans="1:19" ht="12.75" customHeight="1" x14ac:dyDescent="0.2">
      <c r="A91" s="29" t="s">
        <v>76</v>
      </c>
      <c r="B91" s="135" t="s">
        <v>111</v>
      </c>
      <c r="C91" s="135"/>
      <c r="D91" s="30"/>
      <c r="E91" s="99">
        <v>1</v>
      </c>
      <c r="F91" s="96">
        <f t="shared" si="8"/>
        <v>0</v>
      </c>
      <c r="G91" s="96">
        <f t="shared" si="9"/>
        <v>0</v>
      </c>
      <c r="H91" s="96">
        <f t="shared" si="1"/>
        <v>0</v>
      </c>
      <c r="I91" s="33"/>
      <c r="J91" s="28"/>
      <c r="K91" s="38"/>
      <c r="L91" s="39"/>
      <c r="M91" s="39"/>
      <c r="N91" s="39"/>
      <c r="O91" s="100" t="str">
        <f t="shared" si="10"/>
        <v>0</v>
      </c>
      <c r="P91" s="39"/>
      <c r="Q91" s="40"/>
      <c r="R91" s="100">
        <f t="shared" si="11"/>
        <v>0</v>
      </c>
      <c r="S91" s="101" t="str">
        <f t="shared" ca="1" si="12"/>
        <v xml:space="preserve"> </v>
      </c>
    </row>
    <row r="92" spans="1:19" ht="12.75" customHeight="1" x14ac:dyDescent="0.2">
      <c r="A92" s="29" t="s">
        <v>77</v>
      </c>
      <c r="B92" s="135" t="s">
        <v>111</v>
      </c>
      <c r="C92" s="135"/>
      <c r="D92" s="30"/>
      <c r="E92" s="99">
        <v>1</v>
      </c>
      <c r="F92" s="96">
        <f t="shared" si="8"/>
        <v>0</v>
      </c>
      <c r="G92" s="96">
        <f t="shared" si="9"/>
        <v>0</v>
      </c>
      <c r="H92" s="96">
        <f t="shared" si="1"/>
        <v>0</v>
      </c>
      <c r="I92" s="33"/>
      <c r="J92" s="28"/>
      <c r="K92" s="38"/>
      <c r="L92" s="39"/>
      <c r="M92" s="39"/>
      <c r="N92" s="39"/>
      <c r="O92" s="100" t="str">
        <f t="shared" si="10"/>
        <v>0</v>
      </c>
      <c r="P92" s="39"/>
      <c r="Q92" s="40"/>
      <c r="R92" s="100">
        <f t="shared" si="11"/>
        <v>0</v>
      </c>
      <c r="S92" s="101" t="str">
        <f t="shared" ca="1" si="12"/>
        <v xml:space="preserve"> </v>
      </c>
    </row>
    <row r="93" spans="1:19" ht="12.75" customHeight="1" x14ac:dyDescent="0.2">
      <c r="A93" s="29" t="s">
        <v>78</v>
      </c>
      <c r="B93" s="135" t="s">
        <v>111</v>
      </c>
      <c r="C93" s="135"/>
      <c r="D93" s="30"/>
      <c r="E93" s="99">
        <v>1</v>
      </c>
      <c r="F93" s="96">
        <f t="shared" si="8"/>
        <v>0</v>
      </c>
      <c r="G93" s="96">
        <f t="shared" si="9"/>
        <v>0</v>
      </c>
      <c r="H93" s="96">
        <f t="shared" si="1"/>
        <v>0</v>
      </c>
      <c r="I93" s="33"/>
      <c r="J93" s="28"/>
      <c r="K93" s="38"/>
      <c r="L93" s="39"/>
      <c r="M93" s="39"/>
      <c r="N93" s="39"/>
      <c r="O93" s="100" t="str">
        <f t="shared" si="10"/>
        <v>0</v>
      </c>
      <c r="P93" s="39"/>
      <c r="Q93" s="40"/>
      <c r="R93" s="100">
        <f t="shared" si="11"/>
        <v>0</v>
      </c>
      <c r="S93" s="101" t="str">
        <f t="shared" ca="1" si="12"/>
        <v xml:space="preserve"> </v>
      </c>
    </row>
    <row r="94" spans="1:19" ht="12.75" customHeight="1" x14ac:dyDescent="0.2">
      <c r="A94" s="29" t="s">
        <v>229</v>
      </c>
      <c r="B94" s="135" t="s">
        <v>111</v>
      </c>
      <c r="C94" s="135"/>
      <c r="D94" s="30"/>
      <c r="E94" s="99">
        <v>1</v>
      </c>
      <c r="F94" s="96">
        <f t="shared" si="8"/>
        <v>0</v>
      </c>
      <c r="G94" s="96">
        <f t="shared" si="9"/>
        <v>0</v>
      </c>
      <c r="H94" s="96">
        <f t="shared" si="1"/>
        <v>0</v>
      </c>
      <c r="I94" s="33"/>
      <c r="J94" s="28"/>
      <c r="K94" s="38"/>
      <c r="L94" s="39"/>
      <c r="M94" s="39"/>
      <c r="N94" s="39"/>
      <c r="O94" s="100" t="str">
        <f t="shared" si="10"/>
        <v>0</v>
      </c>
      <c r="P94" s="39"/>
      <c r="Q94" s="40"/>
      <c r="R94" s="100">
        <f t="shared" si="11"/>
        <v>0</v>
      </c>
      <c r="S94" s="101" t="str">
        <f t="shared" ca="1" si="12"/>
        <v xml:space="preserve"> </v>
      </c>
    </row>
    <row r="95" spans="1:19" ht="12.75" customHeight="1" x14ac:dyDescent="0.2">
      <c r="A95" s="29" t="s">
        <v>230</v>
      </c>
      <c r="B95" s="135" t="s">
        <v>111</v>
      </c>
      <c r="C95" s="135"/>
      <c r="D95" s="30"/>
      <c r="E95" s="99">
        <v>1</v>
      </c>
      <c r="F95" s="96">
        <f t="shared" si="8"/>
        <v>0</v>
      </c>
      <c r="G95" s="96">
        <f t="shared" si="9"/>
        <v>0</v>
      </c>
      <c r="H95" s="96">
        <f t="shared" si="1"/>
        <v>0</v>
      </c>
      <c r="I95" s="33"/>
      <c r="J95" s="28"/>
      <c r="K95" s="38"/>
      <c r="L95" s="39"/>
      <c r="M95" s="39"/>
      <c r="N95" s="39"/>
      <c r="O95" s="100" t="str">
        <f t="shared" si="10"/>
        <v>0</v>
      </c>
      <c r="P95" s="39"/>
      <c r="Q95" s="40"/>
      <c r="R95" s="100">
        <f t="shared" si="11"/>
        <v>0</v>
      </c>
      <c r="S95" s="101" t="str">
        <f t="shared" ca="1" si="12"/>
        <v xml:space="preserve"> </v>
      </c>
    </row>
    <row r="96" spans="1:19" ht="12.75" customHeight="1" x14ac:dyDescent="0.2">
      <c r="A96" s="29" t="s">
        <v>231</v>
      </c>
      <c r="B96" s="135" t="s">
        <v>111</v>
      </c>
      <c r="C96" s="135"/>
      <c r="D96" s="30"/>
      <c r="E96" s="99">
        <v>1</v>
      </c>
      <c r="F96" s="96">
        <f t="shared" si="8"/>
        <v>0</v>
      </c>
      <c r="G96" s="96">
        <f t="shared" si="9"/>
        <v>0</v>
      </c>
      <c r="H96" s="96">
        <f t="shared" si="1"/>
        <v>0</v>
      </c>
      <c r="I96" s="33"/>
      <c r="J96" s="28"/>
      <c r="K96" s="38"/>
      <c r="L96" s="39"/>
      <c r="M96" s="39"/>
      <c r="N96" s="39"/>
      <c r="O96" s="100" t="str">
        <f t="shared" si="10"/>
        <v>0</v>
      </c>
      <c r="P96" s="39"/>
      <c r="Q96" s="40"/>
      <c r="R96" s="100">
        <f t="shared" si="11"/>
        <v>0</v>
      </c>
      <c r="S96" s="101" t="str">
        <f t="shared" ca="1" si="12"/>
        <v xml:space="preserve"> </v>
      </c>
    </row>
    <row r="97" spans="1:19" ht="12.75" customHeight="1" x14ac:dyDescent="0.2">
      <c r="A97" s="29" t="s">
        <v>232</v>
      </c>
      <c r="B97" s="135" t="s">
        <v>111</v>
      </c>
      <c r="C97" s="135"/>
      <c r="D97" s="30"/>
      <c r="E97" s="99">
        <v>1</v>
      </c>
      <c r="F97" s="96">
        <f t="shared" si="8"/>
        <v>0</v>
      </c>
      <c r="G97" s="96">
        <f t="shared" si="9"/>
        <v>0</v>
      </c>
      <c r="H97" s="96">
        <f t="shared" si="1"/>
        <v>0</v>
      </c>
      <c r="I97" s="33"/>
      <c r="J97" s="28"/>
      <c r="K97" s="38"/>
      <c r="L97" s="39"/>
      <c r="M97" s="39"/>
      <c r="N97" s="39"/>
      <c r="O97" s="100" t="str">
        <f t="shared" si="10"/>
        <v>0</v>
      </c>
      <c r="P97" s="39"/>
      <c r="Q97" s="40"/>
      <c r="R97" s="100">
        <f t="shared" si="11"/>
        <v>0</v>
      </c>
      <c r="S97" s="101" t="str">
        <f t="shared" ca="1" si="12"/>
        <v xml:space="preserve"> </v>
      </c>
    </row>
    <row r="98" spans="1:19" ht="12.75" customHeight="1" x14ac:dyDescent="0.2">
      <c r="A98" s="29" t="s">
        <v>233</v>
      </c>
      <c r="B98" s="135" t="s">
        <v>111</v>
      </c>
      <c r="C98" s="135"/>
      <c r="D98" s="30"/>
      <c r="E98" s="99">
        <v>1</v>
      </c>
      <c r="F98" s="96">
        <f t="shared" si="8"/>
        <v>0</v>
      </c>
      <c r="G98" s="96">
        <f t="shared" si="9"/>
        <v>0</v>
      </c>
      <c r="H98" s="96">
        <f t="shared" si="1"/>
        <v>0</v>
      </c>
      <c r="I98" s="33"/>
      <c r="J98" s="28"/>
      <c r="K98" s="38"/>
      <c r="L98" s="39"/>
      <c r="M98" s="39"/>
      <c r="N98" s="39"/>
      <c r="O98" s="100" t="str">
        <f t="shared" si="10"/>
        <v>0</v>
      </c>
      <c r="P98" s="39"/>
      <c r="Q98" s="40"/>
      <c r="R98" s="100">
        <f t="shared" si="11"/>
        <v>0</v>
      </c>
      <c r="S98" s="101" t="str">
        <f t="shared" ca="1" si="12"/>
        <v xml:space="preserve"> </v>
      </c>
    </row>
    <row r="99" spans="1:19" ht="12.75" customHeight="1" x14ac:dyDescent="0.2">
      <c r="A99" s="29" t="s">
        <v>234</v>
      </c>
      <c r="B99" s="135" t="s">
        <v>111</v>
      </c>
      <c r="C99" s="135"/>
      <c r="D99" s="30"/>
      <c r="E99" s="99">
        <v>1</v>
      </c>
      <c r="F99" s="96">
        <f t="shared" si="8"/>
        <v>0</v>
      </c>
      <c r="G99" s="96">
        <f t="shared" si="9"/>
        <v>0</v>
      </c>
      <c r="H99" s="96">
        <f t="shared" si="1"/>
        <v>0</v>
      </c>
      <c r="I99" s="33"/>
      <c r="J99" s="28"/>
      <c r="K99" s="38"/>
      <c r="L99" s="39"/>
      <c r="M99" s="39"/>
      <c r="N99" s="39"/>
      <c r="O99" s="100" t="str">
        <f t="shared" si="10"/>
        <v>0</v>
      </c>
      <c r="P99" s="39"/>
      <c r="Q99" s="40"/>
      <c r="R99" s="100">
        <f t="shared" si="11"/>
        <v>0</v>
      </c>
      <c r="S99" s="101" t="str">
        <f t="shared" ca="1" si="12"/>
        <v xml:space="preserve"> </v>
      </c>
    </row>
    <row r="100" spans="1:19" ht="12.75" customHeight="1" x14ac:dyDescent="0.2">
      <c r="A100" s="29" t="s">
        <v>235</v>
      </c>
      <c r="B100" s="135" t="s">
        <v>111</v>
      </c>
      <c r="C100" s="135"/>
      <c r="D100" s="30"/>
      <c r="E100" s="99">
        <v>1</v>
      </c>
      <c r="F100" s="96">
        <f t="shared" si="8"/>
        <v>0</v>
      </c>
      <c r="G100" s="96">
        <f t="shared" si="9"/>
        <v>0</v>
      </c>
      <c r="H100" s="96">
        <f t="shared" si="1"/>
        <v>0</v>
      </c>
      <c r="I100" s="33"/>
      <c r="J100" s="28"/>
      <c r="K100" s="38"/>
      <c r="L100" s="39"/>
      <c r="M100" s="39"/>
      <c r="N100" s="39"/>
      <c r="O100" s="100" t="str">
        <f t="shared" si="10"/>
        <v>0</v>
      </c>
      <c r="P100" s="39"/>
      <c r="Q100" s="40"/>
      <c r="R100" s="100">
        <f t="shared" si="11"/>
        <v>0</v>
      </c>
      <c r="S100" s="101" t="str">
        <f t="shared" ca="1" si="12"/>
        <v xml:space="preserve"> </v>
      </c>
    </row>
    <row r="101" spans="1:19" ht="12.75" customHeight="1" x14ac:dyDescent="0.2">
      <c r="A101" s="29" t="s">
        <v>236</v>
      </c>
      <c r="B101" s="135" t="s">
        <v>111</v>
      </c>
      <c r="C101" s="135"/>
      <c r="D101" s="30"/>
      <c r="E101" s="99">
        <v>1</v>
      </c>
      <c r="F101" s="96">
        <f t="shared" si="8"/>
        <v>0</v>
      </c>
      <c r="G101" s="96">
        <f t="shared" si="9"/>
        <v>0</v>
      </c>
      <c r="H101" s="96">
        <f t="shared" si="1"/>
        <v>0</v>
      </c>
      <c r="I101" s="33"/>
      <c r="J101" s="28"/>
      <c r="K101" s="38"/>
      <c r="L101" s="39"/>
      <c r="M101" s="39"/>
      <c r="N101" s="39"/>
      <c r="O101" s="100" t="str">
        <f t="shared" si="10"/>
        <v>0</v>
      </c>
      <c r="P101" s="39"/>
      <c r="Q101" s="40"/>
      <c r="R101" s="100">
        <f t="shared" si="11"/>
        <v>0</v>
      </c>
      <c r="S101" s="101" t="str">
        <f t="shared" ca="1" si="12"/>
        <v xml:space="preserve"> </v>
      </c>
    </row>
    <row r="102" spans="1:19" ht="12.75" customHeight="1" x14ac:dyDescent="0.2">
      <c r="A102" s="29" t="s">
        <v>237</v>
      </c>
      <c r="B102" s="135" t="s">
        <v>111</v>
      </c>
      <c r="C102" s="135"/>
      <c r="D102" s="30"/>
      <c r="E102" s="99">
        <v>1</v>
      </c>
      <c r="F102" s="96">
        <f t="shared" si="8"/>
        <v>0</v>
      </c>
      <c r="G102" s="96">
        <f t="shared" si="9"/>
        <v>0</v>
      </c>
      <c r="H102" s="96">
        <f t="shared" si="1"/>
        <v>0</v>
      </c>
      <c r="I102" s="33"/>
      <c r="J102" s="28"/>
      <c r="K102" s="38"/>
      <c r="L102" s="39"/>
      <c r="M102" s="39"/>
      <c r="N102" s="39"/>
      <c r="O102" s="100" t="str">
        <f t="shared" si="10"/>
        <v>0</v>
      </c>
      <c r="P102" s="39"/>
      <c r="Q102" s="40"/>
      <c r="R102" s="100">
        <f t="shared" si="11"/>
        <v>0</v>
      </c>
      <c r="S102" s="101" t="str">
        <f t="shared" ca="1" si="12"/>
        <v xml:space="preserve"> </v>
      </c>
    </row>
    <row r="103" spans="1:19" ht="12.75" customHeight="1" x14ac:dyDescent="0.2">
      <c r="A103" s="29" t="s">
        <v>238</v>
      </c>
      <c r="B103" s="135" t="s">
        <v>111</v>
      </c>
      <c r="C103" s="135"/>
      <c r="D103" s="30"/>
      <c r="E103" s="99">
        <v>1</v>
      </c>
      <c r="F103" s="96">
        <f t="shared" si="8"/>
        <v>0</v>
      </c>
      <c r="G103" s="96">
        <f t="shared" si="9"/>
        <v>0</v>
      </c>
      <c r="H103" s="96">
        <f t="shared" si="1"/>
        <v>0</v>
      </c>
      <c r="I103" s="33"/>
      <c r="J103" s="28"/>
      <c r="K103" s="38"/>
      <c r="L103" s="39"/>
      <c r="M103" s="39"/>
      <c r="N103" s="39"/>
      <c r="O103" s="100" t="str">
        <f t="shared" si="10"/>
        <v>0</v>
      </c>
      <c r="P103" s="39"/>
      <c r="Q103" s="40"/>
      <c r="R103" s="100">
        <f t="shared" si="11"/>
        <v>0</v>
      </c>
      <c r="S103" s="101" t="str">
        <f t="shared" ca="1" si="12"/>
        <v xml:space="preserve"> </v>
      </c>
    </row>
    <row r="104" spans="1:19" ht="12.75" customHeight="1" x14ac:dyDescent="0.2">
      <c r="A104" s="29" t="s">
        <v>239</v>
      </c>
      <c r="B104" s="135" t="s">
        <v>111</v>
      </c>
      <c r="C104" s="135"/>
      <c r="D104" s="30"/>
      <c r="E104" s="99">
        <v>1</v>
      </c>
      <c r="F104" s="96">
        <f t="shared" si="8"/>
        <v>0</v>
      </c>
      <c r="G104" s="96">
        <f t="shared" si="9"/>
        <v>0</v>
      </c>
      <c r="H104" s="96">
        <f t="shared" si="1"/>
        <v>0</v>
      </c>
      <c r="I104" s="33"/>
      <c r="J104" s="28"/>
      <c r="K104" s="38"/>
      <c r="L104" s="39"/>
      <c r="M104" s="39"/>
      <c r="N104" s="39"/>
      <c r="O104" s="100" t="str">
        <f t="shared" si="10"/>
        <v>0</v>
      </c>
      <c r="P104" s="39"/>
      <c r="Q104" s="40"/>
      <c r="R104" s="100">
        <f t="shared" si="11"/>
        <v>0</v>
      </c>
      <c r="S104" s="101" t="str">
        <f t="shared" ca="1" si="12"/>
        <v xml:space="preserve"> </v>
      </c>
    </row>
    <row r="105" spans="1:19" ht="12.75" customHeight="1" x14ac:dyDescent="0.2">
      <c r="A105" s="29" t="s">
        <v>240</v>
      </c>
      <c r="B105" s="135" t="s">
        <v>111</v>
      </c>
      <c r="C105" s="135"/>
      <c r="D105" s="30"/>
      <c r="E105" s="99">
        <v>1</v>
      </c>
      <c r="F105" s="96">
        <f t="shared" si="8"/>
        <v>0</v>
      </c>
      <c r="G105" s="96">
        <f t="shared" si="9"/>
        <v>0</v>
      </c>
      <c r="H105" s="96">
        <f t="shared" si="1"/>
        <v>0</v>
      </c>
      <c r="I105" s="33"/>
      <c r="J105" s="28"/>
      <c r="K105" s="38"/>
      <c r="L105" s="39"/>
      <c r="M105" s="39"/>
      <c r="N105" s="39"/>
      <c r="O105" s="100" t="str">
        <f t="shared" si="10"/>
        <v>0</v>
      </c>
      <c r="P105" s="39"/>
      <c r="Q105" s="40"/>
      <c r="R105" s="100">
        <f t="shared" si="11"/>
        <v>0</v>
      </c>
      <c r="S105" s="101" t="str">
        <f t="shared" ca="1" si="12"/>
        <v xml:space="preserve"> </v>
      </c>
    </row>
    <row r="106" spans="1:19" ht="12.75" customHeight="1" x14ac:dyDescent="0.2">
      <c r="A106" s="29" t="s">
        <v>241</v>
      </c>
      <c r="B106" s="135" t="s">
        <v>111</v>
      </c>
      <c r="C106" s="135"/>
      <c r="D106" s="30"/>
      <c r="E106" s="99">
        <v>1</v>
      </c>
      <c r="F106" s="96">
        <f t="shared" si="8"/>
        <v>0</v>
      </c>
      <c r="G106" s="96">
        <f t="shared" si="9"/>
        <v>0</v>
      </c>
      <c r="H106" s="96">
        <f t="shared" si="1"/>
        <v>0</v>
      </c>
      <c r="I106" s="33"/>
      <c r="J106" s="28"/>
      <c r="K106" s="38"/>
      <c r="L106" s="39"/>
      <c r="M106" s="39"/>
      <c r="N106" s="39"/>
      <c r="O106" s="100" t="str">
        <f t="shared" si="10"/>
        <v>0</v>
      </c>
      <c r="P106" s="39"/>
      <c r="Q106" s="40"/>
      <c r="R106" s="100">
        <f t="shared" si="11"/>
        <v>0</v>
      </c>
      <c r="S106" s="101" t="str">
        <f t="shared" ca="1" si="12"/>
        <v xml:space="preserve"> </v>
      </c>
    </row>
    <row r="107" spans="1:19" ht="12.75" customHeight="1" x14ac:dyDescent="0.2">
      <c r="A107" s="29" t="s">
        <v>242</v>
      </c>
      <c r="B107" s="135" t="s">
        <v>111</v>
      </c>
      <c r="C107" s="135"/>
      <c r="D107" s="30"/>
      <c r="E107" s="99">
        <v>1</v>
      </c>
      <c r="F107" s="96">
        <f t="shared" si="8"/>
        <v>0</v>
      </c>
      <c r="G107" s="96">
        <f t="shared" si="9"/>
        <v>0</v>
      </c>
      <c r="H107" s="96">
        <f t="shared" si="1"/>
        <v>0</v>
      </c>
      <c r="I107" s="33"/>
      <c r="J107" s="28"/>
      <c r="K107" s="38"/>
      <c r="L107" s="39"/>
      <c r="M107" s="39"/>
      <c r="N107" s="39"/>
      <c r="O107" s="100" t="str">
        <f t="shared" si="10"/>
        <v>0</v>
      </c>
      <c r="P107" s="39"/>
      <c r="Q107" s="40"/>
      <c r="R107" s="100">
        <f t="shared" si="11"/>
        <v>0</v>
      </c>
      <c r="S107" s="101" t="str">
        <f t="shared" ca="1" si="12"/>
        <v xml:space="preserve"> </v>
      </c>
    </row>
    <row r="108" spans="1:19" ht="12.75" customHeight="1" x14ac:dyDescent="0.2">
      <c r="A108" s="29" t="s">
        <v>243</v>
      </c>
      <c r="B108" s="135" t="s">
        <v>111</v>
      </c>
      <c r="C108" s="135"/>
      <c r="D108" s="30"/>
      <c r="E108" s="99">
        <v>1</v>
      </c>
      <c r="F108" s="96">
        <f t="shared" si="8"/>
        <v>0</v>
      </c>
      <c r="G108" s="96">
        <f t="shared" si="9"/>
        <v>0</v>
      </c>
      <c r="H108" s="96">
        <f t="shared" si="1"/>
        <v>0</v>
      </c>
      <c r="I108" s="33"/>
      <c r="J108" s="28"/>
      <c r="K108" s="38"/>
      <c r="L108" s="39"/>
      <c r="M108" s="39"/>
      <c r="N108" s="39"/>
      <c r="O108" s="100" t="str">
        <f t="shared" si="10"/>
        <v>0</v>
      </c>
      <c r="P108" s="39"/>
      <c r="Q108" s="40"/>
      <c r="R108" s="100">
        <f t="shared" si="11"/>
        <v>0</v>
      </c>
      <c r="S108" s="101" t="str">
        <f t="shared" ca="1" si="12"/>
        <v xml:space="preserve"> </v>
      </c>
    </row>
    <row r="109" spans="1:19" ht="12.75" customHeight="1" x14ac:dyDescent="0.2">
      <c r="A109" s="29" t="s">
        <v>244</v>
      </c>
      <c r="B109" s="135" t="s">
        <v>111</v>
      </c>
      <c r="C109" s="135"/>
      <c r="D109" s="30"/>
      <c r="E109" s="99">
        <v>1</v>
      </c>
      <c r="F109" s="96">
        <f t="shared" si="8"/>
        <v>0</v>
      </c>
      <c r="G109" s="96">
        <f t="shared" si="9"/>
        <v>0</v>
      </c>
      <c r="H109" s="96">
        <f t="shared" si="1"/>
        <v>0</v>
      </c>
      <c r="I109" s="33"/>
      <c r="J109" s="28"/>
      <c r="K109" s="38"/>
      <c r="L109" s="39"/>
      <c r="M109" s="39"/>
      <c r="N109" s="39"/>
      <c r="O109" s="100" t="str">
        <f t="shared" si="10"/>
        <v>0</v>
      </c>
      <c r="P109" s="39"/>
      <c r="Q109" s="40"/>
      <c r="R109" s="100">
        <f t="shared" si="11"/>
        <v>0</v>
      </c>
      <c r="S109" s="101" t="str">
        <f t="shared" ca="1" si="12"/>
        <v xml:space="preserve"> </v>
      </c>
    </row>
    <row r="110" spans="1:19" ht="12.75" customHeight="1" x14ac:dyDescent="0.2">
      <c r="A110" s="29" t="s">
        <v>245</v>
      </c>
      <c r="B110" s="135" t="s">
        <v>111</v>
      </c>
      <c r="C110" s="135"/>
      <c r="D110" s="30"/>
      <c r="E110" s="99">
        <v>1</v>
      </c>
      <c r="F110" s="96">
        <f t="shared" si="8"/>
        <v>0</v>
      </c>
      <c r="G110" s="96">
        <f t="shared" si="9"/>
        <v>0</v>
      </c>
      <c r="H110" s="96">
        <f t="shared" si="1"/>
        <v>0</v>
      </c>
      <c r="I110" s="33"/>
      <c r="J110" s="28"/>
      <c r="K110" s="38"/>
      <c r="L110" s="39"/>
      <c r="M110" s="39"/>
      <c r="N110" s="39"/>
      <c r="O110" s="100" t="str">
        <f t="shared" si="10"/>
        <v>0</v>
      </c>
      <c r="P110" s="39"/>
      <c r="Q110" s="40"/>
      <c r="R110" s="100">
        <f t="shared" si="11"/>
        <v>0</v>
      </c>
      <c r="S110" s="101" t="str">
        <f t="shared" ca="1" si="12"/>
        <v xml:space="preserve"> </v>
      </c>
    </row>
    <row r="111" spans="1:19" ht="12.75" customHeight="1" x14ac:dyDescent="0.2">
      <c r="A111" s="29" t="s">
        <v>246</v>
      </c>
      <c r="B111" s="135" t="s">
        <v>111</v>
      </c>
      <c r="C111" s="135"/>
      <c r="D111" s="30"/>
      <c r="E111" s="99">
        <v>1</v>
      </c>
      <c r="F111" s="96">
        <f t="shared" si="8"/>
        <v>0</v>
      </c>
      <c r="G111" s="96">
        <f t="shared" si="9"/>
        <v>0</v>
      </c>
      <c r="H111" s="96">
        <f t="shared" si="1"/>
        <v>0</v>
      </c>
      <c r="I111" s="33"/>
      <c r="J111" s="28"/>
      <c r="K111" s="38"/>
      <c r="L111" s="39"/>
      <c r="M111" s="39"/>
      <c r="N111" s="39"/>
      <c r="O111" s="100" t="str">
        <f t="shared" si="10"/>
        <v>0</v>
      </c>
      <c r="P111" s="39"/>
      <c r="Q111" s="40"/>
      <c r="R111" s="100">
        <f t="shared" si="11"/>
        <v>0</v>
      </c>
      <c r="S111" s="101" t="str">
        <f t="shared" ca="1" si="12"/>
        <v xml:space="preserve"> </v>
      </c>
    </row>
    <row r="112" spans="1:19" ht="12.75" customHeight="1" x14ac:dyDescent="0.2">
      <c r="A112" s="29" t="s">
        <v>247</v>
      </c>
      <c r="B112" s="135" t="s">
        <v>111</v>
      </c>
      <c r="C112" s="135"/>
      <c r="D112" s="30"/>
      <c r="E112" s="99">
        <v>1</v>
      </c>
      <c r="F112" s="96">
        <f t="shared" si="8"/>
        <v>0</v>
      </c>
      <c r="G112" s="96">
        <f t="shared" si="9"/>
        <v>0</v>
      </c>
      <c r="H112" s="96">
        <f t="shared" si="1"/>
        <v>0</v>
      </c>
      <c r="I112" s="33"/>
      <c r="J112" s="28"/>
      <c r="K112" s="38"/>
      <c r="L112" s="39"/>
      <c r="M112" s="39"/>
      <c r="N112" s="39"/>
      <c r="O112" s="100" t="str">
        <f t="shared" si="10"/>
        <v>0</v>
      </c>
      <c r="P112" s="39"/>
      <c r="Q112" s="40"/>
      <c r="R112" s="100">
        <f t="shared" si="11"/>
        <v>0</v>
      </c>
      <c r="S112" s="101" t="str">
        <f t="shared" ca="1" si="12"/>
        <v xml:space="preserve"> </v>
      </c>
    </row>
    <row r="113" spans="1:11" ht="57" customHeight="1" x14ac:dyDescent="0.2">
      <c r="A113" s="34" t="s">
        <v>71</v>
      </c>
      <c r="B113" s="174" t="s">
        <v>79</v>
      </c>
      <c r="C113" s="175"/>
      <c r="D113" s="175"/>
      <c r="E113" s="175"/>
      <c r="F113" s="176"/>
      <c r="G113" s="97">
        <f>SUM(G114:G163)</f>
        <v>0</v>
      </c>
      <c r="H113" s="97">
        <f>SUM(H114:H163)</f>
        <v>0</v>
      </c>
      <c r="I113" s="41"/>
      <c r="J113" s="28"/>
      <c r="K113" s="37" t="s">
        <v>176</v>
      </c>
    </row>
    <row r="114" spans="1:11" x14ac:dyDescent="0.2">
      <c r="A114" s="150" t="s">
        <v>177</v>
      </c>
      <c r="B114" s="159" t="s">
        <v>107</v>
      </c>
      <c r="C114" s="33" t="s">
        <v>108</v>
      </c>
      <c r="D114" s="162" t="s">
        <v>5</v>
      </c>
      <c r="E114" s="165"/>
      <c r="F114" s="153" t="str">
        <f>IFERROR(ROUND(AVERAGE(K114:K118),2),"0")</f>
        <v>0</v>
      </c>
      <c r="G114" s="153">
        <f>ROUND(E114*F114,2)</f>
        <v>0</v>
      </c>
      <c r="H114" s="153">
        <f>ROUND(G114*$D$7,2)</f>
        <v>0</v>
      </c>
      <c r="I114" s="156"/>
      <c r="J114" s="42"/>
      <c r="K114" s="39"/>
    </row>
    <row r="115" spans="1:11" x14ac:dyDescent="0.2">
      <c r="A115" s="151"/>
      <c r="B115" s="160"/>
      <c r="C115" s="33" t="s">
        <v>108</v>
      </c>
      <c r="D115" s="163"/>
      <c r="E115" s="166"/>
      <c r="F115" s="154"/>
      <c r="G115" s="154"/>
      <c r="H115" s="154"/>
      <c r="I115" s="157"/>
      <c r="J115" s="42"/>
      <c r="K115" s="39"/>
    </row>
    <row r="116" spans="1:11" x14ac:dyDescent="0.2">
      <c r="A116" s="151"/>
      <c r="B116" s="160"/>
      <c r="C116" s="33" t="s">
        <v>108</v>
      </c>
      <c r="D116" s="163"/>
      <c r="E116" s="166"/>
      <c r="F116" s="154"/>
      <c r="G116" s="154"/>
      <c r="H116" s="154"/>
      <c r="I116" s="157"/>
      <c r="J116" s="42"/>
      <c r="K116" s="39"/>
    </row>
    <row r="117" spans="1:11" x14ac:dyDescent="0.2">
      <c r="A117" s="151"/>
      <c r="B117" s="160"/>
      <c r="C117" s="33" t="s">
        <v>108</v>
      </c>
      <c r="D117" s="163"/>
      <c r="E117" s="166"/>
      <c r="F117" s="154"/>
      <c r="G117" s="154"/>
      <c r="H117" s="154"/>
      <c r="I117" s="157"/>
      <c r="J117" s="42"/>
      <c r="K117" s="39"/>
    </row>
    <row r="118" spans="1:11" x14ac:dyDescent="0.2">
      <c r="A118" s="152"/>
      <c r="B118" s="161"/>
      <c r="C118" s="33" t="s">
        <v>108</v>
      </c>
      <c r="D118" s="164"/>
      <c r="E118" s="167"/>
      <c r="F118" s="155"/>
      <c r="G118" s="155"/>
      <c r="H118" s="155"/>
      <c r="I118" s="158"/>
      <c r="J118" s="42"/>
      <c r="K118" s="39"/>
    </row>
    <row r="119" spans="1:11" x14ac:dyDescent="0.2">
      <c r="A119" s="150" t="s">
        <v>178</v>
      </c>
      <c r="B119" s="159" t="s">
        <v>107</v>
      </c>
      <c r="C119" s="33" t="s">
        <v>108</v>
      </c>
      <c r="D119" s="162" t="s">
        <v>5</v>
      </c>
      <c r="E119" s="165"/>
      <c r="F119" s="153" t="str">
        <f t="shared" ref="F119" si="13">IFERROR(ROUND(AVERAGE(K119:K123),2),"0")</f>
        <v>0</v>
      </c>
      <c r="G119" s="153">
        <f>ROUND(E119*F119,2)</f>
        <v>0</v>
      </c>
      <c r="H119" s="153">
        <f>ROUND(G119*$D$7,2)</f>
        <v>0</v>
      </c>
      <c r="I119" s="156"/>
      <c r="J119" s="42"/>
      <c r="K119" s="39"/>
    </row>
    <row r="120" spans="1:11" x14ac:dyDescent="0.2">
      <c r="A120" s="151"/>
      <c r="B120" s="160"/>
      <c r="C120" s="33" t="s">
        <v>108</v>
      </c>
      <c r="D120" s="163"/>
      <c r="E120" s="166"/>
      <c r="F120" s="154"/>
      <c r="G120" s="154"/>
      <c r="H120" s="154"/>
      <c r="I120" s="157"/>
      <c r="J120" s="42"/>
      <c r="K120" s="39"/>
    </row>
    <row r="121" spans="1:11" x14ac:dyDescent="0.2">
      <c r="A121" s="151"/>
      <c r="B121" s="160"/>
      <c r="C121" s="33" t="s">
        <v>108</v>
      </c>
      <c r="D121" s="163"/>
      <c r="E121" s="166"/>
      <c r="F121" s="154"/>
      <c r="G121" s="154"/>
      <c r="H121" s="154"/>
      <c r="I121" s="157"/>
      <c r="J121" s="42"/>
      <c r="K121" s="39"/>
    </row>
    <row r="122" spans="1:11" x14ac:dyDescent="0.2">
      <c r="A122" s="151"/>
      <c r="B122" s="160"/>
      <c r="C122" s="33" t="s">
        <v>108</v>
      </c>
      <c r="D122" s="163"/>
      <c r="E122" s="166"/>
      <c r="F122" s="154"/>
      <c r="G122" s="154"/>
      <c r="H122" s="154"/>
      <c r="I122" s="157"/>
      <c r="J122" s="42"/>
      <c r="K122" s="39"/>
    </row>
    <row r="123" spans="1:11" x14ac:dyDescent="0.2">
      <c r="A123" s="152"/>
      <c r="B123" s="161"/>
      <c r="C123" s="33" t="s">
        <v>108</v>
      </c>
      <c r="D123" s="164"/>
      <c r="E123" s="167"/>
      <c r="F123" s="155"/>
      <c r="G123" s="155"/>
      <c r="H123" s="155"/>
      <c r="I123" s="158"/>
      <c r="J123" s="42"/>
      <c r="K123" s="39"/>
    </row>
    <row r="124" spans="1:11" x14ac:dyDescent="0.2">
      <c r="A124" s="150" t="s">
        <v>179</v>
      </c>
      <c r="B124" s="159" t="s">
        <v>107</v>
      </c>
      <c r="C124" s="33" t="s">
        <v>108</v>
      </c>
      <c r="D124" s="162" t="s">
        <v>5</v>
      </c>
      <c r="E124" s="165"/>
      <c r="F124" s="153" t="str">
        <f t="shared" ref="F124" si="14">IFERROR(ROUND(AVERAGE(K124:K128),2),"0")</f>
        <v>0</v>
      </c>
      <c r="G124" s="153">
        <f>ROUND(E124*F124,2)</f>
        <v>0</v>
      </c>
      <c r="H124" s="153">
        <f>ROUND(G124*$D$7,2)</f>
        <v>0</v>
      </c>
      <c r="I124" s="156"/>
      <c r="J124" s="42"/>
      <c r="K124" s="39"/>
    </row>
    <row r="125" spans="1:11" x14ac:dyDescent="0.2">
      <c r="A125" s="151"/>
      <c r="B125" s="160"/>
      <c r="C125" s="33" t="s">
        <v>108</v>
      </c>
      <c r="D125" s="163"/>
      <c r="E125" s="166"/>
      <c r="F125" s="154"/>
      <c r="G125" s="154"/>
      <c r="H125" s="154"/>
      <c r="I125" s="157"/>
      <c r="J125" s="42"/>
      <c r="K125" s="39"/>
    </row>
    <row r="126" spans="1:11" x14ac:dyDescent="0.2">
      <c r="A126" s="151"/>
      <c r="B126" s="160"/>
      <c r="C126" s="33" t="s">
        <v>108</v>
      </c>
      <c r="D126" s="163"/>
      <c r="E126" s="166"/>
      <c r="F126" s="154"/>
      <c r="G126" s="154"/>
      <c r="H126" s="154"/>
      <c r="I126" s="157"/>
      <c r="J126" s="42"/>
      <c r="K126" s="39"/>
    </row>
    <row r="127" spans="1:11" x14ac:dyDescent="0.2">
      <c r="A127" s="151"/>
      <c r="B127" s="160"/>
      <c r="C127" s="33" t="s">
        <v>108</v>
      </c>
      <c r="D127" s="163"/>
      <c r="E127" s="166"/>
      <c r="F127" s="154"/>
      <c r="G127" s="154"/>
      <c r="H127" s="154"/>
      <c r="I127" s="157"/>
      <c r="J127" s="42"/>
      <c r="K127" s="39"/>
    </row>
    <row r="128" spans="1:11" x14ac:dyDescent="0.2">
      <c r="A128" s="152"/>
      <c r="B128" s="161"/>
      <c r="C128" s="33" t="s">
        <v>108</v>
      </c>
      <c r="D128" s="164"/>
      <c r="E128" s="167"/>
      <c r="F128" s="155"/>
      <c r="G128" s="155"/>
      <c r="H128" s="155"/>
      <c r="I128" s="158"/>
      <c r="J128" s="42"/>
      <c r="K128" s="39"/>
    </row>
    <row r="129" spans="1:11" x14ac:dyDescent="0.2">
      <c r="A129" s="150" t="s">
        <v>180</v>
      </c>
      <c r="B129" s="159" t="s">
        <v>107</v>
      </c>
      <c r="C129" s="33" t="s">
        <v>108</v>
      </c>
      <c r="D129" s="162" t="s">
        <v>5</v>
      </c>
      <c r="E129" s="165"/>
      <c r="F129" s="153" t="str">
        <f t="shared" ref="F129" si="15">IFERROR(ROUND(AVERAGE(K129:K133),2),"0")</f>
        <v>0</v>
      </c>
      <c r="G129" s="153">
        <f>ROUND(E129*F129,2)</f>
        <v>0</v>
      </c>
      <c r="H129" s="153">
        <f>ROUND(G129*$D$7,2)</f>
        <v>0</v>
      </c>
      <c r="I129" s="156"/>
      <c r="J129" s="42"/>
      <c r="K129" s="39"/>
    </row>
    <row r="130" spans="1:11" x14ac:dyDescent="0.2">
      <c r="A130" s="151"/>
      <c r="B130" s="160"/>
      <c r="C130" s="33" t="s">
        <v>108</v>
      </c>
      <c r="D130" s="163"/>
      <c r="E130" s="166"/>
      <c r="F130" s="154"/>
      <c r="G130" s="154"/>
      <c r="H130" s="154"/>
      <c r="I130" s="157"/>
      <c r="J130" s="42"/>
      <c r="K130" s="39"/>
    </row>
    <row r="131" spans="1:11" x14ac:dyDescent="0.2">
      <c r="A131" s="151"/>
      <c r="B131" s="160"/>
      <c r="C131" s="33" t="s">
        <v>108</v>
      </c>
      <c r="D131" s="163"/>
      <c r="E131" s="166"/>
      <c r="F131" s="154"/>
      <c r="G131" s="154"/>
      <c r="H131" s="154"/>
      <c r="I131" s="157"/>
      <c r="J131" s="42"/>
      <c r="K131" s="39"/>
    </row>
    <row r="132" spans="1:11" x14ac:dyDescent="0.2">
      <c r="A132" s="151"/>
      <c r="B132" s="160"/>
      <c r="C132" s="33" t="s">
        <v>108</v>
      </c>
      <c r="D132" s="163"/>
      <c r="E132" s="166"/>
      <c r="F132" s="154"/>
      <c r="G132" s="154"/>
      <c r="H132" s="154"/>
      <c r="I132" s="157"/>
      <c r="J132" s="42"/>
      <c r="K132" s="39"/>
    </row>
    <row r="133" spans="1:11" x14ac:dyDescent="0.2">
      <c r="A133" s="152"/>
      <c r="B133" s="161"/>
      <c r="C133" s="33" t="s">
        <v>108</v>
      </c>
      <c r="D133" s="164"/>
      <c r="E133" s="167"/>
      <c r="F133" s="155"/>
      <c r="G133" s="155"/>
      <c r="H133" s="155"/>
      <c r="I133" s="158"/>
      <c r="J133" s="42"/>
      <c r="K133" s="39"/>
    </row>
    <row r="134" spans="1:11" x14ac:dyDescent="0.2">
      <c r="A134" s="150" t="s">
        <v>181</v>
      </c>
      <c r="B134" s="159" t="s">
        <v>107</v>
      </c>
      <c r="C134" s="33" t="s">
        <v>108</v>
      </c>
      <c r="D134" s="162" t="s">
        <v>5</v>
      </c>
      <c r="E134" s="165"/>
      <c r="F134" s="153" t="str">
        <f t="shared" ref="F134" si="16">IFERROR(ROUND(AVERAGE(K134:K138),2),"0")</f>
        <v>0</v>
      </c>
      <c r="G134" s="153">
        <f>ROUND(E134*F134,2)</f>
        <v>0</v>
      </c>
      <c r="H134" s="153">
        <f>ROUND(G134*$D$7,2)</f>
        <v>0</v>
      </c>
      <c r="I134" s="156"/>
      <c r="J134" s="42"/>
      <c r="K134" s="39"/>
    </row>
    <row r="135" spans="1:11" x14ac:dyDescent="0.2">
      <c r="A135" s="151"/>
      <c r="B135" s="160"/>
      <c r="C135" s="33" t="s">
        <v>108</v>
      </c>
      <c r="D135" s="163"/>
      <c r="E135" s="166"/>
      <c r="F135" s="154"/>
      <c r="G135" s="154"/>
      <c r="H135" s="154"/>
      <c r="I135" s="157"/>
      <c r="J135" s="42"/>
      <c r="K135" s="39"/>
    </row>
    <row r="136" spans="1:11" x14ac:dyDescent="0.2">
      <c r="A136" s="151"/>
      <c r="B136" s="160"/>
      <c r="C136" s="33" t="s">
        <v>108</v>
      </c>
      <c r="D136" s="163"/>
      <c r="E136" s="166"/>
      <c r="F136" s="154"/>
      <c r="G136" s="154"/>
      <c r="H136" s="154"/>
      <c r="I136" s="157"/>
      <c r="J136" s="42"/>
      <c r="K136" s="39"/>
    </row>
    <row r="137" spans="1:11" x14ac:dyDescent="0.2">
      <c r="A137" s="151"/>
      <c r="B137" s="160"/>
      <c r="C137" s="33" t="s">
        <v>108</v>
      </c>
      <c r="D137" s="163"/>
      <c r="E137" s="166"/>
      <c r="F137" s="154"/>
      <c r="G137" s="154"/>
      <c r="H137" s="154"/>
      <c r="I137" s="157"/>
      <c r="J137" s="42"/>
      <c r="K137" s="39"/>
    </row>
    <row r="138" spans="1:11" x14ac:dyDescent="0.2">
      <c r="A138" s="152"/>
      <c r="B138" s="161"/>
      <c r="C138" s="33" t="s">
        <v>108</v>
      </c>
      <c r="D138" s="164"/>
      <c r="E138" s="167"/>
      <c r="F138" s="155"/>
      <c r="G138" s="155"/>
      <c r="H138" s="155"/>
      <c r="I138" s="158"/>
      <c r="J138" s="42"/>
      <c r="K138" s="39"/>
    </row>
    <row r="139" spans="1:11" x14ac:dyDescent="0.2">
      <c r="A139" s="150" t="s">
        <v>182</v>
      </c>
      <c r="B139" s="159" t="s">
        <v>107</v>
      </c>
      <c r="C139" s="33" t="s">
        <v>108</v>
      </c>
      <c r="D139" s="162" t="s">
        <v>5</v>
      </c>
      <c r="E139" s="165"/>
      <c r="F139" s="153" t="str">
        <f t="shared" ref="F139" si="17">IFERROR(ROUND(AVERAGE(K139:K143),2),"0")</f>
        <v>0</v>
      </c>
      <c r="G139" s="153">
        <f>ROUND(E139*F139,2)</f>
        <v>0</v>
      </c>
      <c r="H139" s="153">
        <f>ROUND(G139*$D$7,2)</f>
        <v>0</v>
      </c>
      <c r="I139" s="156"/>
      <c r="J139" s="42"/>
      <c r="K139" s="39"/>
    </row>
    <row r="140" spans="1:11" x14ac:dyDescent="0.2">
      <c r="A140" s="151"/>
      <c r="B140" s="160"/>
      <c r="C140" s="33" t="s">
        <v>108</v>
      </c>
      <c r="D140" s="163"/>
      <c r="E140" s="166"/>
      <c r="F140" s="154"/>
      <c r="G140" s="154"/>
      <c r="H140" s="154"/>
      <c r="I140" s="157"/>
      <c r="J140" s="42"/>
      <c r="K140" s="39"/>
    </row>
    <row r="141" spans="1:11" x14ac:dyDescent="0.2">
      <c r="A141" s="151"/>
      <c r="B141" s="160"/>
      <c r="C141" s="33" t="s">
        <v>108</v>
      </c>
      <c r="D141" s="163"/>
      <c r="E141" s="166"/>
      <c r="F141" s="154"/>
      <c r="G141" s="154"/>
      <c r="H141" s="154"/>
      <c r="I141" s="157"/>
      <c r="J141" s="42"/>
      <c r="K141" s="39"/>
    </row>
    <row r="142" spans="1:11" x14ac:dyDescent="0.2">
      <c r="A142" s="151"/>
      <c r="B142" s="160"/>
      <c r="C142" s="33" t="s">
        <v>108</v>
      </c>
      <c r="D142" s="163"/>
      <c r="E142" s="166"/>
      <c r="F142" s="154"/>
      <c r="G142" s="154"/>
      <c r="H142" s="154"/>
      <c r="I142" s="157"/>
      <c r="J142" s="42"/>
      <c r="K142" s="39"/>
    </row>
    <row r="143" spans="1:11" x14ac:dyDescent="0.2">
      <c r="A143" s="152"/>
      <c r="B143" s="161"/>
      <c r="C143" s="33" t="s">
        <v>108</v>
      </c>
      <c r="D143" s="164"/>
      <c r="E143" s="167"/>
      <c r="F143" s="155"/>
      <c r="G143" s="155"/>
      <c r="H143" s="155"/>
      <c r="I143" s="158"/>
      <c r="J143" s="42"/>
      <c r="K143" s="39"/>
    </row>
    <row r="144" spans="1:11" x14ac:dyDescent="0.2">
      <c r="A144" s="150" t="s">
        <v>183</v>
      </c>
      <c r="B144" s="159" t="s">
        <v>107</v>
      </c>
      <c r="C144" s="33" t="s">
        <v>108</v>
      </c>
      <c r="D144" s="162" t="s">
        <v>5</v>
      </c>
      <c r="E144" s="165"/>
      <c r="F144" s="153" t="str">
        <f t="shared" ref="F144" si="18">IFERROR(ROUND(AVERAGE(K144:K148),2),"0")</f>
        <v>0</v>
      </c>
      <c r="G144" s="153">
        <f>ROUND(E144*F144,2)</f>
        <v>0</v>
      </c>
      <c r="H144" s="153">
        <f>ROUND(G144*$D$7,2)</f>
        <v>0</v>
      </c>
      <c r="I144" s="156"/>
      <c r="J144" s="42"/>
      <c r="K144" s="39"/>
    </row>
    <row r="145" spans="1:11" x14ac:dyDescent="0.2">
      <c r="A145" s="151"/>
      <c r="B145" s="160"/>
      <c r="C145" s="33" t="s">
        <v>108</v>
      </c>
      <c r="D145" s="163"/>
      <c r="E145" s="166"/>
      <c r="F145" s="154"/>
      <c r="G145" s="154"/>
      <c r="H145" s="154"/>
      <c r="I145" s="157"/>
      <c r="J145" s="42"/>
      <c r="K145" s="39"/>
    </row>
    <row r="146" spans="1:11" x14ac:dyDescent="0.2">
      <c r="A146" s="151"/>
      <c r="B146" s="160"/>
      <c r="C146" s="33" t="s">
        <v>108</v>
      </c>
      <c r="D146" s="163"/>
      <c r="E146" s="166"/>
      <c r="F146" s="154"/>
      <c r="G146" s="154"/>
      <c r="H146" s="154"/>
      <c r="I146" s="157"/>
      <c r="J146" s="42"/>
      <c r="K146" s="39"/>
    </row>
    <row r="147" spans="1:11" x14ac:dyDescent="0.2">
      <c r="A147" s="151"/>
      <c r="B147" s="160"/>
      <c r="C147" s="33" t="s">
        <v>108</v>
      </c>
      <c r="D147" s="163"/>
      <c r="E147" s="166"/>
      <c r="F147" s="154"/>
      <c r="G147" s="154"/>
      <c r="H147" s="154"/>
      <c r="I147" s="157"/>
      <c r="J147" s="42"/>
      <c r="K147" s="39"/>
    </row>
    <row r="148" spans="1:11" x14ac:dyDescent="0.2">
      <c r="A148" s="152"/>
      <c r="B148" s="161"/>
      <c r="C148" s="33" t="s">
        <v>108</v>
      </c>
      <c r="D148" s="164"/>
      <c r="E148" s="167"/>
      <c r="F148" s="155"/>
      <c r="G148" s="155"/>
      <c r="H148" s="155"/>
      <c r="I148" s="158"/>
      <c r="J148" s="42"/>
      <c r="K148" s="39"/>
    </row>
    <row r="149" spans="1:11" x14ac:dyDescent="0.2">
      <c r="A149" s="150" t="s">
        <v>184</v>
      </c>
      <c r="B149" s="159" t="s">
        <v>107</v>
      </c>
      <c r="C149" s="33" t="s">
        <v>108</v>
      </c>
      <c r="D149" s="162" t="s">
        <v>5</v>
      </c>
      <c r="E149" s="165"/>
      <c r="F149" s="153" t="str">
        <f t="shared" ref="F149" si="19">IFERROR(ROUND(AVERAGE(K149:K153),2),"0")</f>
        <v>0</v>
      </c>
      <c r="G149" s="153">
        <f>ROUND(E149*F149,2)</f>
        <v>0</v>
      </c>
      <c r="H149" s="153">
        <f>ROUND(G149*$D$7,2)</f>
        <v>0</v>
      </c>
      <c r="I149" s="156"/>
      <c r="J149" s="42"/>
      <c r="K149" s="39"/>
    </row>
    <row r="150" spans="1:11" x14ac:dyDescent="0.2">
      <c r="A150" s="151"/>
      <c r="B150" s="160"/>
      <c r="C150" s="33" t="s">
        <v>108</v>
      </c>
      <c r="D150" s="163"/>
      <c r="E150" s="166"/>
      <c r="F150" s="154"/>
      <c r="G150" s="154"/>
      <c r="H150" s="154"/>
      <c r="I150" s="157"/>
      <c r="J150" s="42"/>
      <c r="K150" s="39"/>
    </row>
    <row r="151" spans="1:11" x14ac:dyDescent="0.2">
      <c r="A151" s="151"/>
      <c r="B151" s="160"/>
      <c r="C151" s="33" t="s">
        <v>108</v>
      </c>
      <c r="D151" s="163"/>
      <c r="E151" s="166"/>
      <c r="F151" s="154"/>
      <c r="G151" s="154"/>
      <c r="H151" s="154"/>
      <c r="I151" s="157"/>
      <c r="J151" s="42"/>
      <c r="K151" s="39"/>
    </row>
    <row r="152" spans="1:11" x14ac:dyDescent="0.2">
      <c r="A152" s="151"/>
      <c r="B152" s="160"/>
      <c r="C152" s="33" t="s">
        <v>108</v>
      </c>
      <c r="D152" s="163"/>
      <c r="E152" s="166"/>
      <c r="F152" s="154"/>
      <c r="G152" s="154"/>
      <c r="H152" s="154"/>
      <c r="I152" s="157"/>
      <c r="J152" s="42"/>
      <c r="K152" s="39"/>
    </row>
    <row r="153" spans="1:11" x14ac:dyDescent="0.2">
      <c r="A153" s="152"/>
      <c r="B153" s="161"/>
      <c r="C153" s="33" t="s">
        <v>108</v>
      </c>
      <c r="D153" s="164"/>
      <c r="E153" s="167"/>
      <c r="F153" s="155"/>
      <c r="G153" s="155"/>
      <c r="H153" s="155"/>
      <c r="I153" s="158"/>
      <c r="J153" s="42"/>
      <c r="K153" s="39"/>
    </row>
    <row r="154" spans="1:11" x14ac:dyDescent="0.2">
      <c r="A154" s="150" t="s">
        <v>185</v>
      </c>
      <c r="B154" s="159" t="s">
        <v>107</v>
      </c>
      <c r="C154" s="33" t="s">
        <v>108</v>
      </c>
      <c r="D154" s="162" t="s">
        <v>5</v>
      </c>
      <c r="E154" s="165"/>
      <c r="F154" s="153" t="str">
        <f t="shared" ref="F154" si="20">IFERROR(ROUND(AVERAGE(K154:K158),2),"0")</f>
        <v>0</v>
      </c>
      <c r="G154" s="153">
        <f>ROUND(E154*F154,2)</f>
        <v>0</v>
      </c>
      <c r="H154" s="153">
        <f>ROUND(G154*$D$7,2)</f>
        <v>0</v>
      </c>
      <c r="I154" s="156"/>
      <c r="J154" s="42"/>
      <c r="K154" s="39"/>
    </row>
    <row r="155" spans="1:11" x14ac:dyDescent="0.2">
      <c r="A155" s="151"/>
      <c r="B155" s="160"/>
      <c r="C155" s="33" t="s">
        <v>108</v>
      </c>
      <c r="D155" s="163"/>
      <c r="E155" s="166"/>
      <c r="F155" s="154"/>
      <c r="G155" s="154"/>
      <c r="H155" s="154"/>
      <c r="I155" s="157"/>
      <c r="J155" s="42"/>
      <c r="K155" s="39"/>
    </row>
    <row r="156" spans="1:11" x14ac:dyDescent="0.2">
      <c r="A156" s="151"/>
      <c r="B156" s="160"/>
      <c r="C156" s="33" t="s">
        <v>108</v>
      </c>
      <c r="D156" s="163"/>
      <c r="E156" s="166"/>
      <c r="F156" s="154"/>
      <c r="G156" s="154"/>
      <c r="H156" s="154"/>
      <c r="I156" s="157"/>
      <c r="J156" s="42"/>
      <c r="K156" s="39"/>
    </row>
    <row r="157" spans="1:11" x14ac:dyDescent="0.2">
      <c r="A157" s="151"/>
      <c r="B157" s="160"/>
      <c r="C157" s="33" t="s">
        <v>108</v>
      </c>
      <c r="D157" s="163"/>
      <c r="E157" s="166"/>
      <c r="F157" s="154"/>
      <c r="G157" s="154"/>
      <c r="H157" s="154"/>
      <c r="I157" s="157"/>
      <c r="J157" s="42"/>
      <c r="K157" s="39"/>
    </row>
    <row r="158" spans="1:11" x14ac:dyDescent="0.2">
      <c r="A158" s="152"/>
      <c r="B158" s="161"/>
      <c r="C158" s="33" t="s">
        <v>108</v>
      </c>
      <c r="D158" s="164"/>
      <c r="E158" s="167"/>
      <c r="F158" s="155"/>
      <c r="G158" s="155"/>
      <c r="H158" s="155"/>
      <c r="I158" s="158"/>
      <c r="J158" s="42"/>
      <c r="K158" s="39"/>
    </row>
    <row r="159" spans="1:11" x14ac:dyDescent="0.2">
      <c r="A159" s="150" t="s">
        <v>186</v>
      </c>
      <c r="B159" s="159" t="s">
        <v>107</v>
      </c>
      <c r="C159" s="33" t="s">
        <v>108</v>
      </c>
      <c r="D159" s="162" t="s">
        <v>5</v>
      </c>
      <c r="E159" s="165"/>
      <c r="F159" s="153" t="str">
        <f t="shared" ref="F159" si="21">IFERROR(ROUND(AVERAGE(K159:K163),2),"0")</f>
        <v>0</v>
      </c>
      <c r="G159" s="153">
        <f>ROUND(E159*F159,2)</f>
        <v>0</v>
      </c>
      <c r="H159" s="153">
        <f>ROUND(G159*$D$7,2)</f>
        <v>0</v>
      </c>
      <c r="I159" s="156"/>
      <c r="J159" s="42"/>
      <c r="K159" s="39"/>
    </row>
    <row r="160" spans="1:11" x14ac:dyDescent="0.2">
      <c r="A160" s="151"/>
      <c r="B160" s="160"/>
      <c r="C160" s="33" t="s">
        <v>108</v>
      </c>
      <c r="D160" s="163"/>
      <c r="E160" s="166"/>
      <c r="F160" s="154"/>
      <c r="G160" s="154"/>
      <c r="H160" s="154"/>
      <c r="I160" s="157"/>
      <c r="J160" s="42"/>
      <c r="K160" s="39"/>
    </row>
    <row r="161" spans="1:11" x14ac:dyDescent="0.2">
      <c r="A161" s="151"/>
      <c r="B161" s="160"/>
      <c r="C161" s="33" t="s">
        <v>108</v>
      </c>
      <c r="D161" s="163"/>
      <c r="E161" s="166"/>
      <c r="F161" s="154"/>
      <c r="G161" s="154"/>
      <c r="H161" s="154"/>
      <c r="I161" s="157"/>
      <c r="J161" s="42"/>
      <c r="K161" s="39"/>
    </row>
    <row r="162" spans="1:11" x14ac:dyDescent="0.2">
      <c r="A162" s="151"/>
      <c r="B162" s="160"/>
      <c r="C162" s="33" t="s">
        <v>108</v>
      </c>
      <c r="D162" s="163"/>
      <c r="E162" s="166"/>
      <c r="F162" s="154"/>
      <c r="G162" s="154"/>
      <c r="H162" s="154"/>
      <c r="I162" s="157"/>
      <c r="J162" s="42"/>
      <c r="K162" s="39"/>
    </row>
    <row r="163" spans="1:11" x14ac:dyDescent="0.2">
      <c r="A163" s="152"/>
      <c r="B163" s="161"/>
      <c r="C163" s="33" t="s">
        <v>108</v>
      </c>
      <c r="D163" s="164"/>
      <c r="E163" s="167"/>
      <c r="F163" s="155"/>
      <c r="G163" s="155"/>
      <c r="H163" s="155"/>
      <c r="I163" s="158"/>
      <c r="J163" s="42"/>
      <c r="K163" s="39"/>
    </row>
    <row r="164" spans="1:11" ht="12.75" customHeight="1" x14ac:dyDescent="0.2">
      <c r="A164" s="34" t="s">
        <v>93</v>
      </c>
      <c r="B164" s="174" t="s">
        <v>80</v>
      </c>
      <c r="C164" s="175"/>
      <c r="D164" s="175"/>
      <c r="E164" s="175"/>
      <c r="F164" s="176"/>
      <c r="G164" s="97">
        <f>SUM(G165,G172,G179,G186,G193,G200,G207,G214,G221,G228)</f>
        <v>0</v>
      </c>
      <c r="H164" s="97">
        <f>SUM(H165,H172,H179,H186,H193,H200,H207,H214,H221,H228)</f>
        <v>0</v>
      </c>
      <c r="I164" s="41"/>
      <c r="J164" s="28"/>
    </row>
    <row r="165" spans="1:11" ht="12.75" customHeight="1" x14ac:dyDescent="0.2">
      <c r="A165" s="168" t="s">
        <v>94</v>
      </c>
      <c r="B165" s="171" t="s">
        <v>144</v>
      </c>
      <c r="C165" s="103" t="s">
        <v>145</v>
      </c>
      <c r="D165" s="105"/>
      <c r="E165" s="106"/>
      <c r="F165" s="100"/>
      <c r="G165" s="98">
        <f>SUM(G166:G171)</f>
        <v>0</v>
      </c>
      <c r="H165" s="98">
        <f>ROUND(G165*$D$7,2)</f>
        <v>0</v>
      </c>
      <c r="I165" s="171"/>
    </row>
    <row r="166" spans="1:11" x14ac:dyDescent="0.2">
      <c r="A166" s="169"/>
      <c r="B166" s="172"/>
      <c r="C166" s="104" t="s">
        <v>146</v>
      </c>
      <c r="D166" s="43"/>
      <c r="E166" s="44"/>
      <c r="F166" s="39"/>
      <c r="G166" s="100">
        <f t="shared" ref="G166:G171" si="22">ROUND(E166*F166,2)</f>
        <v>0</v>
      </c>
      <c r="H166" s="45"/>
      <c r="I166" s="172"/>
    </row>
    <row r="167" spans="1:11" ht="13.5" customHeight="1" x14ac:dyDescent="0.2">
      <c r="A167" s="169"/>
      <c r="B167" s="172"/>
      <c r="C167" s="104" t="s">
        <v>147</v>
      </c>
      <c r="D167" s="43"/>
      <c r="E167" s="44"/>
      <c r="F167" s="39"/>
      <c r="G167" s="100">
        <f t="shared" si="22"/>
        <v>0</v>
      </c>
      <c r="H167" s="45"/>
      <c r="I167" s="172"/>
    </row>
    <row r="168" spans="1:11" x14ac:dyDescent="0.2">
      <c r="A168" s="169"/>
      <c r="B168" s="172"/>
      <c r="C168" s="104" t="s">
        <v>148</v>
      </c>
      <c r="D168" s="43"/>
      <c r="E168" s="44"/>
      <c r="F168" s="39"/>
      <c r="G168" s="100">
        <f t="shared" si="22"/>
        <v>0</v>
      </c>
      <c r="H168" s="45"/>
      <c r="I168" s="172"/>
    </row>
    <row r="169" spans="1:11" x14ac:dyDescent="0.2">
      <c r="A169" s="169"/>
      <c r="B169" s="172"/>
      <c r="C169" s="104" t="s">
        <v>149</v>
      </c>
      <c r="D169" s="43"/>
      <c r="E169" s="44"/>
      <c r="F169" s="39"/>
      <c r="G169" s="100">
        <f t="shared" si="22"/>
        <v>0</v>
      </c>
      <c r="H169" s="45"/>
      <c r="I169" s="172"/>
    </row>
    <row r="170" spans="1:11" x14ac:dyDescent="0.2">
      <c r="A170" s="169"/>
      <c r="B170" s="172"/>
      <c r="C170" s="45" t="s">
        <v>150</v>
      </c>
      <c r="D170" s="43"/>
      <c r="E170" s="44"/>
      <c r="F170" s="39"/>
      <c r="G170" s="100">
        <f t="shared" si="22"/>
        <v>0</v>
      </c>
      <c r="H170" s="45"/>
      <c r="I170" s="172"/>
    </row>
    <row r="171" spans="1:11" x14ac:dyDescent="0.2">
      <c r="A171" s="170"/>
      <c r="B171" s="173"/>
      <c r="C171" s="45" t="s">
        <v>150</v>
      </c>
      <c r="D171" s="43"/>
      <c r="E171" s="44"/>
      <c r="F171" s="39"/>
      <c r="G171" s="100">
        <f t="shared" si="22"/>
        <v>0</v>
      </c>
      <c r="H171" s="45"/>
      <c r="I171" s="173"/>
    </row>
    <row r="172" spans="1:11" ht="12.75" customHeight="1" x14ac:dyDescent="0.2">
      <c r="A172" s="168" t="s">
        <v>95</v>
      </c>
      <c r="B172" s="171" t="s">
        <v>144</v>
      </c>
      <c r="C172" s="103" t="s">
        <v>145</v>
      </c>
      <c r="D172" s="105"/>
      <c r="E172" s="106"/>
      <c r="F172" s="100"/>
      <c r="G172" s="98">
        <f>SUM(G173:G178)</f>
        <v>0</v>
      </c>
      <c r="H172" s="98">
        <f>ROUND(G172*$D$7,2)</f>
        <v>0</v>
      </c>
      <c r="I172" s="171"/>
    </row>
    <row r="173" spans="1:11" x14ac:dyDescent="0.2">
      <c r="A173" s="169"/>
      <c r="B173" s="172"/>
      <c r="C173" s="104" t="s">
        <v>146</v>
      </c>
      <c r="D173" s="43"/>
      <c r="E173" s="44"/>
      <c r="F173" s="39"/>
      <c r="G173" s="100">
        <f t="shared" ref="G173:G178" si="23">ROUND(E173*F173,2)</f>
        <v>0</v>
      </c>
      <c r="H173" s="45"/>
      <c r="I173" s="172"/>
    </row>
    <row r="174" spans="1:11" x14ac:dyDescent="0.2">
      <c r="A174" s="169"/>
      <c r="B174" s="172"/>
      <c r="C174" s="104" t="s">
        <v>147</v>
      </c>
      <c r="D174" s="43"/>
      <c r="E174" s="44"/>
      <c r="F174" s="39"/>
      <c r="G174" s="100">
        <f t="shared" si="23"/>
        <v>0</v>
      </c>
      <c r="H174" s="45"/>
      <c r="I174" s="172"/>
    </row>
    <row r="175" spans="1:11" x14ac:dyDescent="0.2">
      <c r="A175" s="169"/>
      <c r="B175" s="172"/>
      <c r="C175" s="104" t="s">
        <v>148</v>
      </c>
      <c r="D175" s="43"/>
      <c r="E175" s="44"/>
      <c r="F175" s="39"/>
      <c r="G175" s="100">
        <f t="shared" si="23"/>
        <v>0</v>
      </c>
      <c r="H175" s="45"/>
      <c r="I175" s="172"/>
    </row>
    <row r="176" spans="1:11" x14ac:dyDescent="0.2">
      <c r="A176" s="169"/>
      <c r="B176" s="172"/>
      <c r="C176" s="104" t="s">
        <v>149</v>
      </c>
      <c r="D176" s="43"/>
      <c r="E176" s="44"/>
      <c r="F176" s="39"/>
      <c r="G176" s="100">
        <f t="shared" si="23"/>
        <v>0</v>
      </c>
      <c r="H176" s="45"/>
      <c r="I176" s="172"/>
    </row>
    <row r="177" spans="1:9" x14ac:dyDescent="0.2">
      <c r="A177" s="169"/>
      <c r="B177" s="172"/>
      <c r="C177" s="45" t="s">
        <v>150</v>
      </c>
      <c r="D177" s="43"/>
      <c r="E177" s="44"/>
      <c r="F177" s="39"/>
      <c r="G177" s="100">
        <f t="shared" si="23"/>
        <v>0</v>
      </c>
      <c r="H177" s="45"/>
      <c r="I177" s="172"/>
    </row>
    <row r="178" spans="1:9" x14ac:dyDescent="0.2">
      <c r="A178" s="170"/>
      <c r="B178" s="173"/>
      <c r="C178" s="45" t="s">
        <v>150</v>
      </c>
      <c r="D178" s="43"/>
      <c r="E178" s="44"/>
      <c r="F178" s="39"/>
      <c r="G178" s="100">
        <f t="shared" si="23"/>
        <v>0</v>
      </c>
      <c r="H178" s="45"/>
      <c r="I178" s="173"/>
    </row>
    <row r="179" spans="1:9" ht="12.75" customHeight="1" x14ac:dyDescent="0.2">
      <c r="A179" s="168" t="s">
        <v>96</v>
      </c>
      <c r="B179" s="171" t="s">
        <v>144</v>
      </c>
      <c r="C179" s="103" t="s">
        <v>145</v>
      </c>
      <c r="D179" s="105"/>
      <c r="E179" s="106"/>
      <c r="F179" s="100"/>
      <c r="G179" s="98">
        <f>SUM(G180:G185)</f>
        <v>0</v>
      </c>
      <c r="H179" s="98">
        <f>ROUND(G179*$D$7,2)</f>
        <v>0</v>
      </c>
      <c r="I179" s="171"/>
    </row>
    <row r="180" spans="1:9" x14ac:dyDescent="0.2">
      <c r="A180" s="169"/>
      <c r="B180" s="172"/>
      <c r="C180" s="104" t="s">
        <v>146</v>
      </c>
      <c r="D180" s="43"/>
      <c r="E180" s="44"/>
      <c r="F180" s="39"/>
      <c r="G180" s="100">
        <f t="shared" ref="G180:G185" si="24">ROUND(E180*F180,2)</f>
        <v>0</v>
      </c>
      <c r="H180" s="45"/>
      <c r="I180" s="172"/>
    </row>
    <row r="181" spans="1:9" x14ac:dyDescent="0.2">
      <c r="A181" s="169"/>
      <c r="B181" s="172"/>
      <c r="C181" s="104" t="s">
        <v>147</v>
      </c>
      <c r="D181" s="43"/>
      <c r="E181" s="44"/>
      <c r="F181" s="39"/>
      <c r="G181" s="100">
        <f t="shared" si="24"/>
        <v>0</v>
      </c>
      <c r="H181" s="45"/>
      <c r="I181" s="172"/>
    </row>
    <row r="182" spans="1:9" x14ac:dyDescent="0.2">
      <c r="A182" s="169"/>
      <c r="B182" s="172"/>
      <c r="C182" s="104" t="s">
        <v>148</v>
      </c>
      <c r="D182" s="43"/>
      <c r="E182" s="44"/>
      <c r="F182" s="39"/>
      <c r="G182" s="100">
        <f t="shared" si="24"/>
        <v>0</v>
      </c>
      <c r="H182" s="45"/>
      <c r="I182" s="172"/>
    </row>
    <row r="183" spans="1:9" x14ac:dyDescent="0.2">
      <c r="A183" s="169"/>
      <c r="B183" s="172"/>
      <c r="C183" s="104" t="s">
        <v>149</v>
      </c>
      <c r="D183" s="43"/>
      <c r="E183" s="44"/>
      <c r="F183" s="39"/>
      <c r="G183" s="100">
        <f t="shared" si="24"/>
        <v>0</v>
      </c>
      <c r="H183" s="45"/>
      <c r="I183" s="172"/>
    </row>
    <row r="184" spans="1:9" x14ac:dyDescent="0.2">
      <c r="A184" s="169"/>
      <c r="B184" s="172"/>
      <c r="C184" s="45" t="s">
        <v>150</v>
      </c>
      <c r="D184" s="43"/>
      <c r="E184" s="44"/>
      <c r="F184" s="39"/>
      <c r="G184" s="100">
        <f t="shared" si="24"/>
        <v>0</v>
      </c>
      <c r="H184" s="45"/>
      <c r="I184" s="172"/>
    </row>
    <row r="185" spans="1:9" x14ac:dyDescent="0.2">
      <c r="A185" s="170"/>
      <c r="B185" s="173"/>
      <c r="C185" s="45" t="s">
        <v>150</v>
      </c>
      <c r="D185" s="43"/>
      <c r="E185" s="44"/>
      <c r="F185" s="39"/>
      <c r="G185" s="100">
        <f t="shared" si="24"/>
        <v>0</v>
      </c>
      <c r="H185" s="45"/>
      <c r="I185" s="173"/>
    </row>
    <row r="186" spans="1:9" ht="12.75" customHeight="1" x14ac:dyDescent="0.2">
      <c r="A186" s="168" t="s">
        <v>97</v>
      </c>
      <c r="B186" s="171" t="s">
        <v>144</v>
      </c>
      <c r="C186" s="103" t="s">
        <v>145</v>
      </c>
      <c r="D186" s="105"/>
      <c r="E186" s="106"/>
      <c r="F186" s="100"/>
      <c r="G186" s="98">
        <f>SUM(G187:G192)</f>
        <v>0</v>
      </c>
      <c r="H186" s="98">
        <f>ROUND(G186*$D$7,2)</f>
        <v>0</v>
      </c>
      <c r="I186" s="171"/>
    </row>
    <row r="187" spans="1:9" ht="12.75" customHeight="1" x14ac:dyDescent="0.2">
      <c r="A187" s="169"/>
      <c r="B187" s="172"/>
      <c r="C187" s="104" t="s">
        <v>146</v>
      </c>
      <c r="D187" s="43"/>
      <c r="E187" s="44"/>
      <c r="F187" s="39"/>
      <c r="G187" s="100">
        <f t="shared" ref="G187:G192" si="25">ROUND(E187*F187,2)</f>
        <v>0</v>
      </c>
      <c r="H187" s="45"/>
      <c r="I187" s="172"/>
    </row>
    <row r="188" spans="1:9" ht="12.75" customHeight="1" x14ac:dyDescent="0.2">
      <c r="A188" s="169"/>
      <c r="B188" s="172"/>
      <c r="C188" s="104" t="s">
        <v>147</v>
      </c>
      <c r="D188" s="43"/>
      <c r="E188" s="44"/>
      <c r="F188" s="39"/>
      <c r="G188" s="100">
        <f t="shared" si="25"/>
        <v>0</v>
      </c>
      <c r="H188" s="45"/>
      <c r="I188" s="172"/>
    </row>
    <row r="189" spans="1:9" ht="12.75" customHeight="1" x14ac:dyDescent="0.2">
      <c r="A189" s="169"/>
      <c r="B189" s="172"/>
      <c r="C189" s="104" t="s">
        <v>148</v>
      </c>
      <c r="D189" s="43"/>
      <c r="E189" s="44"/>
      <c r="F189" s="39"/>
      <c r="G189" s="100">
        <f t="shared" si="25"/>
        <v>0</v>
      </c>
      <c r="H189" s="45"/>
      <c r="I189" s="172"/>
    </row>
    <row r="190" spans="1:9" ht="12.75" customHeight="1" x14ac:dyDescent="0.2">
      <c r="A190" s="169"/>
      <c r="B190" s="172"/>
      <c r="C190" s="104" t="s">
        <v>149</v>
      </c>
      <c r="D190" s="43"/>
      <c r="E190" s="44"/>
      <c r="F190" s="39"/>
      <c r="G190" s="100">
        <f t="shared" si="25"/>
        <v>0</v>
      </c>
      <c r="H190" s="45"/>
      <c r="I190" s="172"/>
    </row>
    <row r="191" spans="1:9" ht="12.75" customHeight="1" x14ac:dyDescent="0.2">
      <c r="A191" s="169"/>
      <c r="B191" s="172"/>
      <c r="C191" s="45" t="s">
        <v>150</v>
      </c>
      <c r="D191" s="43"/>
      <c r="E191" s="44"/>
      <c r="F191" s="39"/>
      <c r="G191" s="100">
        <f t="shared" si="25"/>
        <v>0</v>
      </c>
      <c r="H191" s="45"/>
      <c r="I191" s="172"/>
    </row>
    <row r="192" spans="1:9" ht="12.75" customHeight="1" x14ac:dyDescent="0.2">
      <c r="A192" s="170"/>
      <c r="B192" s="173"/>
      <c r="C192" s="45" t="s">
        <v>150</v>
      </c>
      <c r="D192" s="43"/>
      <c r="E192" s="44"/>
      <c r="F192" s="39"/>
      <c r="G192" s="100">
        <f t="shared" si="25"/>
        <v>0</v>
      </c>
      <c r="H192" s="45"/>
      <c r="I192" s="173"/>
    </row>
    <row r="193" spans="1:9" ht="12.75" customHeight="1" x14ac:dyDescent="0.2">
      <c r="A193" s="168" t="s">
        <v>98</v>
      </c>
      <c r="B193" s="171" t="s">
        <v>144</v>
      </c>
      <c r="C193" s="103" t="s">
        <v>145</v>
      </c>
      <c r="D193" s="105"/>
      <c r="E193" s="106"/>
      <c r="F193" s="100"/>
      <c r="G193" s="98">
        <f>SUM(G194:G199)</f>
        <v>0</v>
      </c>
      <c r="H193" s="98">
        <f>ROUND(G193*$D$7,2)</f>
        <v>0</v>
      </c>
      <c r="I193" s="171"/>
    </row>
    <row r="194" spans="1:9" ht="12.75" customHeight="1" x14ac:dyDescent="0.2">
      <c r="A194" s="169"/>
      <c r="B194" s="172"/>
      <c r="C194" s="104" t="s">
        <v>146</v>
      </c>
      <c r="D194" s="43"/>
      <c r="E194" s="44"/>
      <c r="F194" s="39"/>
      <c r="G194" s="100">
        <f t="shared" ref="G194:G199" si="26">ROUND(E194*F194,2)</f>
        <v>0</v>
      </c>
      <c r="H194" s="45"/>
      <c r="I194" s="172"/>
    </row>
    <row r="195" spans="1:9" ht="12.75" customHeight="1" x14ac:dyDescent="0.2">
      <c r="A195" s="169"/>
      <c r="B195" s="172"/>
      <c r="C195" s="104" t="s">
        <v>147</v>
      </c>
      <c r="D195" s="43"/>
      <c r="E195" s="44"/>
      <c r="F195" s="39"/>
      <c r="G195" s="100">
        <f t="shared" si="26"/>
        <v>0</v>
      </c>
      <c r="H195" s="45"/>
      <c r="I195" s="172"/>
    </row>
    <row r="196" spans="1:9" ht="12.75" customHeight="1" x14ac:dyDescent="0.2">
      <c r="A196" s="169"/>
      <c r="B196" s="172"/>
      <c r="C196" s="104" t="s">
        <v>148</v>
      </c>
      <c r="D196" s="43"/>
      <c r="E196" s="44"/>
      <c r="F196" s="39"/>
      <c r="G196" s="100">
        <f t="shared" si="26"/>
        <v>0</v>
      </c>
      <c r="H196" s="45"/>
      <c r="I196" s="172"/>
    </row>
    <row r="197" spans="1:9" ht="12.75" customHeight="1" x14ac:dyDescent="0.2">
      <c r="A197" s="169"/>
      <c r="B197" s="172"/>
      <c r="C197" s="104" t="s">
        <v>149</v>
      </c>
      <c r="D197" s="43"/>
      <c r="E197" s="44"/>
      <c r="F197" s="39"/>
      <c r="G197" s="100">
        <f t="shared" si="26"/>
        <v>0</v>
      </c>
      <c r="H197" s="45"/>
      <c r="I197" s="172"/>
    </row>
    <row r="198" spans="1:9" ht="12.75" customHeight="1" x14ac:dyDescent="0.2">
      <c r="A198" s="169"/>
      <c r="B198" s="172"/>
      <c r="C198" s="45" t="s">
        <v>150</v>
      </c>
      <c r="D198" s="43"/>
      <c r="E198" s="44"/>
      <c r="F198" s="39"/>
      <c r="G198" s="100">
        <f t="shared" si="26"/>
        <v>0</v>
      </c>
      <c r="H198" s="45"/>
      <c r="I198" s="172"/>
    </row>
    <row r="199" spans="1:9" ht="12.75" customHeight="1" x14ac:dyDescent="0.2">
      <c r="A199" s="170"/>
      <c r="B199" s="173"/>
      <c r="C199" s="45" t="s">
        <v>150</v>
      </c>
      <c r="D199" s="43"/>
      <c r="E199" s="44"/>
      <c r="F199" s="39"/>
      <c r="G199" s="100">
        <f t="shared" si="26"/>
        <v>0</v>
      </c>
      <c r="H199" s="45"/>
      <c r="I199" s="173"/>
    </row>
    <row r="200" spans="1:9" ht="12.75" customHeight="1" x14ac:dyDescent="0.2">
      <c r="A200" s="168" t="s">
        <v>200</v>
      </c>
      <c r="B200" s="171" t="s">
        <v>144</v>
      </c>
      <c r="C200" s="103" t="s">
        <v>145</v>
      </c>
      <c r="D200" s="105"/>
      <c r="E200" s="106"/>
      <c r="F200" s="100"/>
      <c r="G200" s="98">
        <f>SUM(G201:G206)</f>
        <v>0</v>
      </c>
      <c r="H200" s="98">
        <f>ROUND(G200*$D$7,2)</f>
        <v>0</v>
      </c>
      <c r="I200" s="171"/>
    </row>
    <row r="201" spans="1:9" ht="12.75" customHeight="1" x14ac:dyDescent="0.2">
      <c r="A201" s="169"/>
      <c r="B201" s="172"/>
      <c r="C201" s="104" t="s">
        <v>146</v>
      </c>
      <c r="D201" s="43"/>
      <c r="E201" s="44"/>
      <c r="F201" s="39"/>
      <c r="G201" s="100">
        <f t="shared" ref="G201:G206" si="27">ROUND(E201*F201,2)</f>
        <v>0</v>
      </c>
      <c r="H201" s="45"/>
      <c r="I201" s="172"/>
    </row>
    <row r="202" spans="1:9" ht="12.75" customHeight="1" x14ac:dyDescent="0.2">
      <c r="A202" s="169"/>
      <c r="B202" s="172"/>
      <c r="C202" s="104" t="s">
        <v>147</v>
      </c>
      <c r="D202" s="43"/>
      <c r="E202" s="44"/>
      <c r="F202" s="39"/>
      <c r="G202" s="100">
        <f t="shared" si="27"/>
        <v>0</v>
      </c>
      <c r="H202" s="45"/>
      <c r="I202" s="172"/>
    </row>
    <row r="203" spans="1:9" ht="12.75" customHeight="1" x14ac:dyDescent="0.2">
      <c r="A203" s="169"/>
      <c r="B203" s="172"/>
      <c r="C203" s="104" t="s">
        <v>148</v>
      </c>
      <c r="D203" s="43"/>
      <c r="E203" s="44"/>
      <c r="F203" s="39"/>
      <c r="G203" s="100">
        <f t="shared" si="27"/>
        <v>0</v>
      </c>
      <c r="H203" s="45"/>
      <c r="I203" s="172"/>
    </row>
    <row r="204" spans="1:9" ht="12.75" customHeight="1" x14ac:dyDescent="0.2">
      <c r="A204" s="169"/>
      <c r="B204" s="172"/>
      <c r="C204" s="104" t="s">
        <v>149</v>
      </c>
      <c r="D204" s="43"/>
      <c r="E204" s="44"/>
      <c r="F204" s="39"/>
      <c r="G204" s="100">
        <f t="shared" si="27"/>
        <v>0</v>
      </c>
      <c r="H204" s="45"/>
      <c r="I204" s="172"/>
    </row>
    <row r="205" spans="1:9" ht="12.75" customHeight="1" x14ac:dyDescent="0.2">
      <c r="A205" s="169"/>
      <c r="B205" s="172"/>
      <c r="C205" s="45" t="s">
        <v>150</v>
      </c>
      <c r="D205" s="43"/>
      <c r="E205" s="44"/>
      <c r="F205" s="39"/>
      <c r="G205" s="100">
        <f t="shared" si="27"/>
        <v>0</v>
      </c>
      <c r="H205" s="45"/>
      <c r="I205" s="172"/>
    </row>
    <row r="206" spans="1:9" ht="12.75" customHeight="1" x14ac:dyDescent="0.2">
      <c r="A206" s="170"/>
      <c r="B206" s="173"/>
      <c r="C206" s="45" t="s">
        <v>150</v>
      </c>
      <c r="D206" s="43"/>
      <c r="E206" s="44"/>
      <c r="F206" s="39"/>
      <c r="G206" s="100">
        <f t="shared" si="27"/>
        <v>0</v>
      </c>
      <c r="H206" s="45"/>
      <c r="I206" s="173"/>
    </row>
    <row r="207" spans="1:9" ht="12.75" customHeight="1" x14ac:dyDescent="0.2">
      <c r="A207" s="168" t="s">
        <v>201</v>
      </c>
      <c r="B207" s="171" t="s">
        <v>144</v>
      </c>
      <c r="C207" s="103" t="s">
        <v>145</v>
      </c>
      <c r="D207" s="105"/>
      <c r="E207" s="106"/>
      <c r="F207" s="100"/>
      <c r="G207" s="98">
        <f>SUM(G208:G213)</f>
        <v>0</v>
      </c>
      <c r="H207" s="98">
        <f>ROUND(G207*$D$7,2)</f>
        <v>0</v>
      </c>
      <c r="I207" s="171"/>
    </row>
    <row r="208" spans="1:9" ht="12.75" customHeight="1" x14ac:dyDescent="0.2">
      <c r="A208" s="169"/>
      <c r="B208" s="172"/>
      <c r="C208" s="104" t="s">
        <v>146</v>
      </c>
      <c r="D208" s="43"/>
      <c r="E208" s="44"/>
      <c r="F208" s="39"/>
      <c r="G208" s="100">
        <f t="shared" ref="G208:G213" si="28">ROUND(E208*F208,2)</f>
        <v>0</v>
      </c>
      <c r="H208" s="45"/>
      <c r="I208" s="172"/>
    </row>
    <row r="209" spans="1:9" ht="12.75" customHeight="1" x14ac:dyDescent="0.2">
      <c r="A209" s="169"/>
      <c r="B209" s="172"/>
      <c r="C209" s="104" t="s">
        <v>147</v>
      </c>
      <c r="D209" s="43"/>
      <c r="E209" s="44"/>
      <c r="F209" s="39"/>
      <c r="G209" s="100">
        <f t="shared" si="28"/>
        <v>0</v>
      </c>
      <c r="H209" s="45"/>
      <c r="I209" s="172"/>
    </row>
    <row r="210" spans="1:9" ht="12.75" customHeight="1" x14ac:dyDescent="0.2">
      <c r="A210" s="169"/>
      <c r="B210" s="172"/>
      <c r="C210" s="104" t="s">
        <v>148</v>
      </c>
      <c r="D210" s="43"/>
      <c r="E210" s="44"/>
      <c r="F210" s="39"/>
      <c r="G210" s="100">
        <f t="shared" si="28"/>
        <v>0</v>
      </c>
      <c r="H210" s="45"/>
      <c r="I210" s="172"/>
    </row>
    <row r="211" spans="1:9" ht="12.75" customHeight="1" x14ac:dyDescent="0.2">
      <c r="A211" s="169"/>
      <c r="B211" s="172"/>
      <c r="C211" s="104" t="s">
        <v>149</v>
      </c>
      <c r="D211" s="43"/>
      <c r="E211" s="44"/>
      <c r="F211" s="39"/>
      <c r="G211" s="100">
        <f t="shared" si="28"/>
        <v>0</v>
      </c>
      <c r="H211" s="45"/>
      <c r="I211" s="172"/>
    </row>
    <row r="212" spans="1:9" ht="12.75" customHeight="1" x14ac:dyDescent="0.2">
      <c r="A212" s="169"/>
      <c r="B212" s="172"/>
      <c r="C212" s="45" t="s">
        <v>150</v>
      </c>
      <c r="D212" s="43"/>
      <c r="E212" s="44"/>
      <c r="F212" s="39"/>
      <c r="G212" s="100">
        <f t="shared" si="28"/>
        <v>0</v>
      </c>
      <c r="H212" s="45"/>
      <c r="I212" s="172"/>
    </row>
    <row r="213" spans="1:9" ht="12.75" customHeight="1" x14ac:dyDescent="0.2">
      <c r="A213" s="170"/>
      <c r="B213" s="173"/>
      <c r="C213" s="45" t="s">
        <v>150</v>
      </c>
      <c r="D213" s="43"/>
      <c r="E213" s="44"/>
      <c r="F213" s="39"/>
      <c r="G213" s="100">
        <f t="shared" si="28"/>
        <v>0</v>
      </c>
      <c r="H213" s="45"/>
      <c r="I213" s="173"/>
    </row>
    <row r="214" spans="1:9" ht="12.75" customHeight="1" x14ac:dyDescent="0.2">
      <c r="A214" s="168" t="s">
        <v>202</v>
      </c>
      <c r="B214" s="171" t="s">
        <v>144</v>
      </c>
      <c r="C214" s="103" t="s">
        <v>145</v>
      </c>
      <c r="D214" s="105"/>
      <c r="E214" s="106"/>
      <c r="F214" s="100"/>
      <c r="G214" s="98">
        <f>SUM(G215:G220)</f>
        <v>0</v>
      </c>
      <c r="H214" s="98">
        <f>ROUND(G214*$D$7,2)</f>
        <v>0</v>
      </c>
      <c r="I214" s="171"/>
    </row>
    <row r="215" spans="1:9" ht="12.75" customHeight="1" x14ac:dyDescent="0.2">
      <c r="A215" s="169"/>
      <c r="B215" s="172"/>
      <c r="C215" s="104" t="s">
        <v>146</v>
      </c>
      <c r="D215" s="43"/>
      <c r="E215" s="44"/>
      <c r="F215" s="39"/>
      <c r="G215" s="100">
        <f t="shared" ref="G215:G220" si="29">ROUND(E215*F215,2)</f>
        <v>0</v>
      </c>
      <c r="H215" s="45"/>
      <c r="I215" s="172"/>
    </row>
    <row r="216" spans="1:9" ht="12.75" customHeight="1" x14ac:dyDescent="0.2">
      <c r="A216" s="169"/>
      <c r="B216" s="172"/>
      <c r="C216" s="104" t="s">
        <v>147</v>
      </c>
      <c r="D216" s="43"/>
      <c r="E216" s="44"/>
      <c r="F216" s="39"/>
      <c r="G216" s="100">
        <f t="shared" si="29"/>
        <v>0</v>
      </c>
      <c r="H216" s="45"/>
      <c r="I216" s="172"/>
    </row>
    <row r="217" spans="1:9" ht="12.75" customHeight="1" x14ac:dyDescent="0.2">
      <c r="A217" s="169"/>
      <c r="B217" s="172"/>
      <c r="C217" s="104" t="s">
        <v>148</v>
      </c>
      <c r="D217" s="43"/>
      <c r="E217" s="44"/>
      <c r="F217" s="39"/>
      <c r="G217" s="100">
        <f t="shared" si="29"/>
        <v>0</v>
      </c>
      <c r="H217" s="45"/>
      <c r="I217" s="172"/>
    </row>
    <row r="218" spans="1:9" ht="12.75" customHeight="1" x14ac:dyDescent="0.2">
      <c r="A218" s="169"/>
      <c r="B218" s="172"/>
      <c r="C218" s="104" t="s">
        <v>149</v>
      </c>
      <c r="D218" s="43"/>
      <c r="E218" s="44"/>
      <c r="F218" s="39"/>
      <c r="G218" s="100">
        <f t="shared" si="29"/>
        <v>0</v>
      </c>
      <c r="H218" s="45"/>
      <c r="I218" s="172"/>
    </row>
    <row r="219" spans="1:9" ht="12.75" customHeight="1" x14ac:dyDescent="0.2">
      <c r="A219" s="169"/>
      <c r="B219" s="172"/>
      <c r="C219" s="45" t="s">
        <v>150</v>
      </c>
      <c r="D219" s="43"/>
      <c r="E219" s="44"/>
      <c r="F219" s="39"/>
      <c r="G219" s="100">
        <f t="shared" si="29"/>
        <v>0</v>
      </c>
      <c r="H219" s="45"/>
      <c r="I219" s="172"/>
    </row>
    <row r="220" spans="1:9" ht="12.75" customHeight="1" x14ac:dyDescent="0.2">
      <c r="A220" s="170"/>
      <c r="B220" s="173"/>
      <c r="C220" s="45" t="s">
        <v>150</v>
      </c>
      <c r="D220" s="43"/>
      <c r="E220" s="44"/>
      <c r="F220" s="39"/>
      <c r="G220" s="100">
        <f t="shared" si="29"/>
        <v>0</v>
      </c>
      <c r="H220" s="45"/>
      <c r="I220" s="173"/>
    </row>
    <row r="221" spans="1:9" ht="12.75" customHeight="1" x14ac:dyDescent="0.2">
      <c r="A221" s="168" t="s">
        <v>203</v>
      </c>
      <c r="B221" s="171" t="s">
        <v>144</v>
      </c>
      <c r="C221" s="103" t="s">
        <v>145</v>
      </c>
      <c r="D221" s="105"/>
      <c r="E221" s="106"/>
      <c r="F221" s="100"/>
      <c r="G221" s="98">
        <f>SUM(G222:G227)</f>
        <v>0</v>
      </c>
      <c r="H221" s="98">
        <f>ROUND(G221*$D$7,2)</f>
        <v>0</v>
      </c>
      <c r="I221" s="171"/>
    </row>
    <row r="222" spans="1:9" ht="12.75" customHeight="1" x14ac:dyDescent="0.2">
      <c r="A222" s="169"/>
      <c r="B222" s="172"/>
      <c r="C222" s="104" t="s">
        <v>146</v>
      </c>
      <c r="D222" s="43"/>
      <c r="E222" s="44"/>
      <c r="F222" s="39"/>
      <c r="G222" s="100">
        <f t="shared" ref="G222:G227" si="30">ROUND(E222*F222,2)</f>
        <v>0</v>
      </c>
      <c r="H222" s="45"/>
      <c r="I222" s="172"/>
    </row>
    <row r="223" spans="1:9" ht="12.75" customHeight="1" x14ac:dyDescent="0.2">
      <c r="A223" s="169"/>
      <c r="B223" s="172"/>
      <c r="C223" s="104" t="s">
        <v>147</v>
      </c>
      <c r="D223" s="43"/>
      <c r="E223" s="44"/>
      <c r="F223" s="39"/>
      <c r="G223" s="100">
        <f t="shared" si="30"/>
        <v>0</v>
      </c>
      <c r="H223" s="45"/>
      <c r="I223" s="172"/>
    </row>
    <row r="224" spans="1:9" ht="12.75" customHeight="1" x14ac:dyDescent="0.2">
      <c r="A224" s="169"/>
      <c r="B224" s="172"/>
      <c r="C224" s="104" t="s">
        <v>148</v>
      </c>
      <c r="D224" s="43"/>
      <c r="E224" s="44"/>
      <c r="F224" s="39"/>
      <c r="G224" s="100">
        <f t="shared" si="30"/>
        <v>0</v>
      </c>
      <c r="H224" s="45"/>
      <c r="I224" s="172"/>
    </row>
    <row r="225" spans="1:12" ht="12.75" customHeight="1" x14ac:dyDescent="0.2">
      <c r="A225" s="169"/>
      <c r="B225" s="172"/>
      <c r="C225" s="104" t="s">
        <v>149</v>
      </c>
      <c r="D225" s="43"/>
      <c r="E225" s="44"/>
      <c r="F225" s="39"/>
      <c r="G225" s="100">
        <f t="shared" si="30"/>
        <v>0</v>
      </c>
      <c r="H225" s="45"/>
      <c r="I225" s="172"/>
    </row>
    <row r="226" spans="1:12" ht="12.75" customHeight="1" x14ac:dyDescent="0.2">
      <c r="A226" s="169"/>
      <c r="B226" s="172"/>
      <c r="C226" s="45" t="s">
        <v>150</v>
      </c>
      <c r="D226" s="43"/>
      <c r="E226" s="44"/>
      <c r="F226" s="39"/>
      <c r="G226" s="100">
        <f t="shared" si="30"/>
        <v>0</v>
      </c>
      <c r="H226" s="45"/>
      <c r="I226" s="172"/>
    </row>
    <row r="227" spans="1:12" ht="12.75" customHeight="1" x14ac:dyDescent="0.2">
      <c r="A227" s="170"/>
      <c r="B227" s="173"/>
      <c r="C227" s="45" t="s">
        <v>150</v>
      </c>
      <c r="D227" s="43"/>
      <c r="E227" s="44"/>
      <c r="F227" s="39"/>
      <c r="G227" s="100">
        <f t="shared" si="30"/>
        <v>0</v>
      </c>
      <c r="H227" s="45"/>
      <c r="I227" s="173"/>
    </row>
    <row r="228" spans="1:12" ht="12.75" customHeight="1" x14ac:dyDescent="0.2">
      <c r="A228" s="168" t="s">
        <v>204</v>
      </c>
      <c r="B228" s="171" t="s">
        <v>144</v>
      </c>
      <c r="C228" s="103" t="s">
        <v>145</v>
      </c>
      <c r="D228" s="105"/>
      <c r="E228" s="106"/>
      <c r="F228" s="100"/>
      <c r="G228" s="98">
        <f>SUM(G229:G234)</f>
        <v>0</v>
      </c>
      <c r="H228" s="98">
        <f>ROUND(G228*$D$7,2)</f>
        <v>0</v>
      </c>
      <c r="I228" s="171"/>
    </row>
    <row r="229" spans="1:12" ht="12.75" customHeight="1" x14ac:dyDescent="0.2">
      <c r="A229" s="169"/>
      <c r="B229" s="172"/>
      <c r="C229" s="104" t="s">
        <v>146</v>
      </c>
      <c r="D229" s="43"/>
      <c r="E229" s="44"/>
      <c r="F229" s="39"/>
      <c r="G229" s="100">
        <f t="shared" ref="G229:G234" si="31">ROUND(E229*F229,2)</f>
        <v>0</v>
      </c>
      <c r="H229" s="45"/>
      <c r="I229" s="172"/>
    </row>
    <row r="230" spans="1:12" ht="12.75" customHeight="1" x14ac:dyDescent="0.2">
      <c r="A230" s="169"/>
      <c r="B230" s="172"/>
      <c r="C230" s="104" t="s">
        <v>147</v>
      </c>
      <c r="D230" s="43"/>
      <c r="E230" s="44"/>
      <c r="F230" s="39"/>
      <c r="G230" s="100">
        <f t="shared" si="31"/>
        <v>0</v>
      </c>
      <c r="H230" s="45"/>
      <c r="I230" s="172"/>
    </row>
    <row r="231" spans="1:12" ht="12.75" customHeight="1" x14ac:dyDescent="0.2">
      <c r="A231" s="169"/>
      <c r="B231" s="172"/>
      <c r="C231" s="104" t="s">
        <v>148</v>
      </c>
      <c r="D231" s="43"/>
      <c r="E231" s="44"/>
      <c r="F231" s="39"/>
      <c r="G231" s="100">
        <f t="shared" si="31"/>
        <v>0</v>
      </c>
      <c r="H231" s="45"/>
      <c r="I231" s="172"/>
    </row>
    <row r="232" spans="1:12" x14ac:dyDescent="0.2">
      <c r="A232" s="169"/>
      <c r="B232" s="172"/>
      <c r="C232" s="104" t="s">
        <v>149</v>
      </c>
      <c r="D232" s="43"/>
      <c r="E232" s="44"/>
      <c r="F232" s="39"/>
      <c r="G232" s="100">
        <f t="shared" si="31"/>
        <v>0</v>
      </c>
      <c r="H232" s="45"/>
      <c r="I232" s="172"/>
    </row>
    <row r="233" spans="1:12" x14ac:dyDescent="0.2">
      <c r="A233" s="169"/>
      <c r="B233" s="172"/>
      <c r="C233" s="45" t="s">
        <v>150</v>
      </c>
      <c r="D233" s="43"/>
      <c r="E233" s="44"/>
      <c r="F233" s="39"/>
      <c r="G233" s="100">
        <f t="shared" si="31"/>
        <v>0</v>
      </c>
      <c r="H233" s="45"/>
      <c r="I233" s="172"/>
    </row>
    <row r="234" spans="1:12" x14ac:dyDescent="0.2">
      <c r="A234" s="170"/>
      <c r="B234" s="173"/>
      <c r="C234" s="45" t="s">
        <v>150</v>
      </c>
      <c r="D234" s="43"/>
      <c r="E234" s="44"/>
      <c r="F234" s="39"/>
      <c r="G234" s="100">
        <f t="shared" si="31"/>
        <v>0</v>
      </c>
      <c r="H234" s="45"/>
      <c r="I234" s="173"/>
    </row>
    <row r="235" spans="1:12" ht="26.25" customHeight="1" x14ac:dyDescent="0.2">
      <c r="A235" s="34" t="s">
        <v>99</v>
      </c>
      <c r="B235" s="137" t="s">
        <v>81</v>
      </c>
      <c r="C235" s="137"/>
      <c r="D235" s="137"/>
      <c r="E235" s="137"/>
      <c r="F235" s="137"/>
      <c r="G235" s="97">
        <f>SUM(G236:G252)</f>
        <v>0</v>
      </c>
      <c r="H235" s="97">
        <f>SUM(H236:H252)</f>
        <v>0</v>
      </c>
      <c r="I235" s="41"/>
      <c r="J235" s="28"/>
      <c r="K235" s="37" t="s">
        <v>143</v>
      </c>
      <c r="L235" s="37" t="s">
        <v>138</v>
      </c>
    </row>
    <row r="236" spans="1:12" x14ac:dyDescent="0.2">
      <c r="A236" s="29" t="s">
        <v>100</v>
      </c>
      <c r="B236" s="135" t="s">
        <v>72</v>
      </c>
      <c r="C236" s="135"/>
      <c r="D236" s="102" t="s">
        <v>120</v>
      </c>
      <c r="E236" s="46"/>
      <c r="F236" s="96">
        <f>K236*L236</f>
        <v>0</v>
      </c>
      <c r="G236" s="96">
        <f t="shared" si="0"/>
        <v>0</v>
      </c>
      <c r="H236" s="96">
        <f>ROUND(G236*$D$7,2)</f>
        <v>0</v>
      </c>
      <c r="I236" s="33"/>
      <c r="J236" s="28"/>
      <c r="K236" s="39"/>
      <c r="L236" s="39"/>
    </row>
    <row r="237" spans="1:12" x14ac:dyDescent="0.2">
      <c r="A237" s="29" t="s">
        <v>101</v>
      </c>
      <c r="B237" s="135" t="s">
        <v>72</v>
      </c>
      <c r="C237" s="135"/>
      <c r="D237" s="102" t="s">
        <v>120</v>
      </c>
      <c r="E237" s="46"/>
      <c r="F237" s="96">
        <f t="shared" ref="F237:F252" si="32">K237*L237</f>
        <v>0</v>
      </c>
      <c r="G237" s="96">
        <f t="shared" si="0"/>
        <v>0</v>
      </c>
      <c r="H237" s="96">
        <f t="shared" ref="H237:H252" si="33">ROUND(G237*$D$7,2)</f>
        <v>0</v>
      </c>
      <c r="I237" s="33"/>
      <c r="J237" s="28"/>
      <c r="K237" s="39"/>
      <c r="L237" s="39"/>
    </row>
    <row r="238" spans="1:12" x14ac:dyDescent="0.2">
      <c r="A238" s="29" t="s">
        <v>102</v>
      </c>
      <c r="B238" s="135" t="s">
        <v>72</v>
      </c>
      <c r="C238" s="135"/>
      <c r="D238" s="102" t="s">
        <v>120</v>
      </c>
      <c r="E238" s="46"/>
      <c r="F238" s="96">
        <f t="shared" si="32"/>
        <v>0</v>
      </c>
      <c r="G238" s="96">
        <f t="shared" si="0"/>
        <v>0</v>
      </c>
      <c r="H238" s="96">
        <f t="shared" si="33"/>
        <v>0</v>
      </c>
      <c r="I238" s="33"/>
      <c r="J238" s="28"/>
      <c r="K238" s="39"/>
      <c r="L238" s="39"/>
    </row>
    <row r="239" spans="1:12" x14ac:dyDescent="0.2">
      <c r="A239" s="29" t="s">
        <v>103</v>
      </c>
      <c r="B239" s="135" t="s">
        <v>72</v>
      </c>
      <c r="C239" s="135"/>
      <c r="D239" s="102" t="s">
        <v>120</v>
      </c>
      <c r="E239" s="46"/>
      <c r="F239" s="96">
        <f t="shared" si="32"/>
        <v>0</v>
      </c>
      <c r="G239" s="96">
        <f t="shared" si="0"/>
        <v>0</v>
      </c>
      <c r="H239" s="96">
        <f t="shared" si="33"/>
        <v>0</v>
      </c>
      <c r="I239" s="33"/>
      <c r="J239" s="28"/>
      <c r="K239" s="39"/>
      <c r="L239" s="39"/>
    </row>
    <row r="240" spans="1:12" x14ac:dyDescent="0.2">
      <c r="A240" s="29" t="s">
        <v>104</v>
      </c>
      <c r="B240" s="135" t="s">
        <v>72</v>
      </c>
      <c r="C240" s="135"/>
      <c r="D240" s="102" t="s">
        <v>120</v>
      </c>
      <c r="E240" s="46"/>
      <c r="F240" s="96">
        <f t="shared" si="32"/>
        <v>0</v>
      </c>
      <c r="G240" s="96">
        <f t="shared" si="0"/>
        <v>0</v>
      </c>
      <c r="H240" s="96">
        <f t="shared" si="33"/>
        <v>0</v>
      </c>
      <c r="I240" s="33"/>
      <c r="J240" s="28"/>
      <c r="K240" s="39"/>
      <c r="L240" s="39"/>
    </row>
    <row r="241" spans="1:12" x14ac:dyDescent="0.2">
      <c r="A241" s="29" t="s">
        <v>251</v>
      </c>
      <c r="B241" s="135" t="s">
        <v>72</v>
      </c>
      <c r="C241" s="135"/>
      <c r="D241" s="102" t="s">
        <v>120</v>
      </c>
      <c r="E241" s="46"/>
      <c r="F241" s="96">
        <f t="shared" si="32"/>
        <v>0</v>
      </c>
      <c r="G241" s="96">
        <f t="shared" si="0"/>
        <v>0</v>
      </c>
      <c r="H241" s="96">
        <f t="shared" si="33"/>
        <v>0</v>
      </c>
      <c r="I241" s="33"/>
      <c r="J241" s="28"/>
      <c r="K241" s="39"/>
      <c r="L241" s="39"/>
    </row>
    <row r="242" spans="1:12" x14ac:dyDescent="0.2">
      <c r="A242" s="29" t="s">
        <v>252</v>
      </c>
      <c r="B242" s="135" t="s">
        <v>72</v>
      </c>
      <c r="C242" s="135"/>
      <c r="D242" s="102" t="s">
        <v>120</v>
      </c>
      <c r="E242" s="46"/>
      <c r="F242" s="96">
        <f t="shared" si="32"/>
        <v>0</v>
      </c>
      <c r="G242" s="96">
        <f t="shared" si="0"/>
        <v>0</v>
      </c>
      <c r="H242" s="96">
        <f t="shared" si="33"/>
        <v>0</v>
      </c>
      <c r="I242" s="33"/>
      <c r="J242" s="28"/>
      <c r="K242" s="39"/>
      <c r="L242" s="39"/>
    </row>
    <row r="243" spans="1:12" x14ac:dyDescent="0.2">
      <c r="A243" s="29" t="s">
        <v>253</v>
      </c>
      <c r="B243" s="135" t="s">
        <v>72</v>
      </c>
      <c r="C243" s="135"/>
      <c r="D243" s="102" t="s">
        <v>120</v>
      </c>
      <c r="E243" s="46"/>
      <c r="F243" s="96">
        <f t="shared" si="32"/>
        <v>0</v>
      </c>
      <c r="G243" s="96">
        <f t="shared" si="0"/>
        <v>0</v>
      </c>
      <c r="H243" s="96">
        <f t="shared" si="33"/>
        <v>0</v>
      </c>
      <c r="I243" s="33"/>
      <c r="J243" s="28"/>
      <c r="K243" s="39"/>
      <c r="L243" s="39"/>
    </row>
    <row r="244" spans="1:12" x14ac:dyDescent="0.2">
      <c r="A244" s="29" t="s">
        <v>254</v>
      </c>
      <c r="B244" s="135" t="s">
        <v>72</v>
      </c>
      <c r="C244" s="135"/>
      <c r="D244" s="102" t="s">
        <v>120</v>
      </c>
      <c r="E244" s="46"/>
      <c r="F244" s="96">
        <f t="shared" si="32"/>
        <v>0</v>
      </c>
      <c r="G244" s="96">
        <f t="shared" si="0"/>
        <v>0</v>
      </c>
      <c r="H244" s="96">
        <f t="shared" si="33"/>
        <v>0</v>
      </c>
      <c r="I244" s="33"/>
      <c r="J244" s="28"/>
      <c r="K244" s="39"/>
      <c r="L244" s="39"/>
    </row>
    <row r="245" spans="1:12" x14ac:dyDescent="0.2">
      <c r="A245" s="29" t="s">
        <v>255</v>
      </c>
      <c r="B245" s="135" t="s">
        <v>72</v>
      </c>
      <c r="C245" s="135"/>
      <c r="D245" s="102" t="s">
        <v>120</v>
      </c>
      <c r="E245" s="46"/>
      <c r="F245" s="96">
        <f t="shared" si="32"/>
        <v>0</v>
      </c>
      <c r="G245" s="96">
        <f t="shared" si="0"/>
        <v>0</v>
      </c>
      <c r="H245" s="96">
        <f t="shared" si="33"/>
        <v>0</v>
      </c>
      <c r="I245" s="33"/>
      <c r="J245" s="28"/>
      <c r="K245" s="39"/>
      <c r="L245" s="39"/>
    </row>
    <row r="246" spans="1:12" x14ac:dyDescent="0.2">
      <c r="A246" s="29" t="s">
        <v>256</v>
      </c>
      <c r="B246" s="135" t="s">
        <v>72</v>
      </c>
      <c r="C246" s="135"/>
      <c r="D246" s="102" t="s">
        <v>120</v>
      </c>
      <c r="E246" s="46"/>
      <c r="F246" s="96">
        <f t="shared" si="32"/>
        <v>0</v>
      </c>
      <c r="G246" s="96">
        <f t="shared" si="0"/>
        <v>0</v>
      </c>
      <c r="H246" s="96">
        <f t="shared" si="33"/>
        <v>0</v>
      </c>
      <c r="I246" s="33"/>
      <c r="J246" s="28"/>
      <c r="K246" s="39"/>
      <c r="L246" s="39"/>
    </row>
    <row r="247" spans="1:12" x14ac:dyDescent="0.2">
      <c r="A247" s="29" t="s">
        <v>257</v>
      </c>
      <c r="B247" s="135" t="s">
        <v>72</v>
      </c>
      <c r="C247" s="135"/>
      <c r="D247" s="102" t="s">
        <v>120</v>
      </c>
      <c r="E247" s="46"/>
      <c r="F247" s="96">
        <f t="shared" si="32"/>
        <v>0</v>
      </c>
      <c r="G247" s="96">
        <f t="shared" si="0"/>
        <v>0</v>
      </c>
      <c r="H247" s="96">
        <f t="shared" si="33"/>
        <v>0</v>
      </c>
      <c r="I247" s="33"/>
      <c r="J247" s="28"/>
      <c r="K247" s="39"/>
      <c r="L247" s="39"/>
    </row>
    <row r="248" spans="1:12" x14ac:dyDescent="0.2">
      <c r="A248" s="29" t="s">
        <v>258</v>
      </c>
      <c r="B248" s="135" t="s">
        <v>72</v>
      </c>
      <c r="C248" s="135"/>
      <c r="D248" s="102" t="s">
        <v>120</v>
      </c>
      <c r="E248" s="46"/>
      <c r="F248" s="96">
        <f t="shared" si="32"/>
        <v>0</v>
      </c>
      <c r="G248" s="96">
        <f t="shared" si="0"/>
        <v>0</v>
      </c>
      <c r="H248" s="96">
        <f t="shared" si="33"/>
        <v>0</v>
      </c>
      <c r="I248" s="33"/>
      <c r="J248" s="28"/>
      <c r="K248" s="39"/>
      <c r="L248" s="39"/>
    </row>
    <row r="249" spans="1:12" x14ac:dyDescent="0.2">
      <c r="A249" s="29" t="s">
        <v>259</v>
      </c>
      <c r="B249" s="135" t="s">
        <v>72</v>
      </c>
      <c r="C249" s="135"/>
      <c r="D249" s="102" t="s">
        <v>120</v>
      </c>
      <c r="E249" s="46"/>
      <c r="F249" s="96">
        <f t="shared" si="32"/>
        <v>0</v>
      </c>
      <c r="G249" s="96">
        <f t="shared" si="0"/>
        <v>0</v>
      </c>
      <c r="H249" s="96">
        <f t="shared" si="33"/>
        <v>0</v>
      </c>
      <c r="I249" s="33"/>
      <c r="J249" s="28"/>
      <c r="K249" s="39"/>
      <c r="L249" s="39"/>
    </row>
    <row r="250" spans="1:12" x14ac:dyDescent="0.2">
      <c r="A250" s="29" t="s">
        <v>260</v>
      </c>
      <c r="B250" s="135" t="s">
        <v>72</v>
      </c>
      <c r="C250" s="135"/>
      <c r="D250" s="102" t="s">
        <v>120</v>
      </c>
      <c r="E250" s="46"/>
      <c r="F250" s="96">
        <f t="shared" si="32"/>
        <v>0</v>
      </c>
      <c r="G250" s="96">
        <f t="shared" si="0"/>
        <v>0</v>
      </c>
      <c r="H250" s="96">
        <f t="shared" si="33"/>
        <v>0</v>
      </c>
      <c r="I250" s="33"/>
      <c r="J250" s="28"/>
      <c r="K250" s="39"/>
      <c r="L250" s="39"/>
    </row>
    <row r="251" spans="1:12" x14ac:dyDescent="0.2">
      <c r="A251" s="29" t="s">
        <v>261</v>
      </c>
      <c r="B251" s="135" t="s">
        <v>72</v>
      </c>
      <c r="C251" s="135"/>
      <c r="D251" s="102" t="s">
        <v>120</v>
      </c>
      <c r="E251" s="46"/>
      <c r="F251" s="96">
        <f t="shared" si="32"/>
        <v>0</v>
      </c>
      <c r="G251" s="96">
        <f t="shared" si="0"/>
        <v>0</v>
      </c>
      <c r="H251" s="96">
        <f t="shared" si="33"/>
        <v>0</v>
      </c>
      <c r="I251" s="33"/>
      <c r="J251" s="28"/>
      <c r="K251" s="39"/>
      <c r="L251" s="39"/>
    </row>
    <row r="252" spans="1:12" x14ac:dyDescent="0.2">
      <c r="A252" s="29" t="s">
        <v>262</v>
      </c>
      <c r="B252" s="135" t="s">
        <v>72</v>
      </c>
      <c r="C252" s="135"/>
      <c r="D252" s="102" t="s">
        <v>120</v>
      </c>
      <c r="E252" s="46"/>
      <c r="F252" s="96">
        <f t="shared" si="32"/>
        <v>0</v>
      </c>
      <c r="G252" s="96">
        <f t="shared" si="0"/>
        <v>0</v>
      </c>
      <c r="H252" s="96">
        <f t="shared" si="33"/>
        <v>0</v>
      </c>
      <c r="I252" s="33"/>
      <c r="J252" s="28"/>
      <c r="K252" s="39"/>
      <c r="L252" s="39"/>
    </row>
    <row r="253" spans="1:12" ht="26.25" customHeight="1" x14ac:dyDescent="0.2">
      <c r="A253" s="34" t="s">
        <v>248</v>
      </c>
      <c r="B253" s="137" t="s">
        <v>105</v>
      </c>
      <c r="C253" s="137"/>
      <c r="D253" s="137"/>
      <c r="E253" s="137"/>
      <c r="F253" s="137"/>
      <c r="G253" s="97">
        <f>SUM(G254:G258)</f>
        <v>0</v>
      </c>
      <c r="H253" s="97">
        <f>SUM(H254:H258)</f>
        <v>0</v>
      </c>
      <c r="I253" s="41"/>
      <c r="J253" s="28"/>
      <c r="K253" s="37" t="s">
        <v>143</v>
      </c>
      <c r="L253" s="37" t="s">
        <v>138</v>
      </c>
    </row>
    <row r="254" spans="1:12" x14ac:dyDescent="0.2">
      <c r="A254" s="29" t="s">
        <v>263</v>
      </c>
      <c r="B254" s="135" t="s">
        <v>106</v>
      </c>
      <c r="C254" s="135"/>
      <c r="D254" s="102" t="s">
        <v>120</v>
      </c>
      <c r="E254" s="46"/>
      <c r="F254" s="96">
        <f>K254*L254</f>
        <v>0</v>
      </c>
      <c r="G254" s="96">
        <f t="shared" ref="G254:G258" si="34">ROUND(E254*F254,2)</f>
        <v>0</v>
      </c>
      <c r="H254" s="96">
        <f t="shared" ref="H254:H258" si="35">ROUND(G254*$D$7,2)</f>
        <v>0</v>
      </c>
      <c r="I254" s="33"/>
      <c r="J254" s="28"/>
      <c r="K254" s="39"/>
      <c r="L254" s="39"/>
    </row>
    <row r="255" spans="1:12" x14ac:dyDescent="0.2">
      <c r="A255" s="29" t="s">
        <v>264</v>
      </c>
      <c r="B255" s="135" t="s">
        <v>106</v>
      </c>
      <c r="C255" s="135"/>
      <c r="D255" s="102" t="s">
        <v>120</v>
      </c>
      <c r="E255" s="46"/>
      <c r="F255" s="96">
        <f t="shared" ref="F255:F258" si="36">K255*L255</f>
        <v>0</v>
      </c>
      <c r="G255" s="96">
        <f t="shared" si="34"/>
        <v>0</v>
      </c>
      <c r="H255" s="96">
        <f t="shared" si="35"/>
        <v>0</v>
      </c>
      <c r="I255" s="33"/>
      <c r="J255" s="28"/>
      <c r="K255" s="39"/>
      <c r="L255" s="39"/>
    </row>
    <row r="256" spans="1:12" x14ac:dyDescent="0.2">
      <c r="A256" s="29" t="s">
        <v>265</v>
      </c>
      <c r="B256" s="135" t="s">
        <v>106</v>
      </c>
      <c r="C256" s="135"/>
      <c r="D256" s="102" t="s">
        <v>120</v>
      </c>
      <c r="E256" s="46"/>
      <c r="F256" s="96">
        <f t="shared" si="36"/>
        <v>0</v>
      </c>
      <c r="G256" s="96">
        <f t="shared" si="34"/>
        <v>0</v>
      </c>
      <c r="H256" s="96">
        <f t="shared" si="35"/>
        <v>0</v>
      </c>
      <c r="I256" s="33"/>
      <c r="J256" s="28"/>
      <c r="K256" s="39"/>
      <c r="L256" s="39"/>
    </row>
    <row r="257" spans="1:12" x14ac:dyDescent="0.2">
      <c r="A257" s="29" t="s">
        <v>266</v>
      </c>
      <c r="B257" s="135" t="s">
        <v>106</v>
      </c>
      <c r="C257" s="135"/>
      <c r="D257" s="102" t="s">
        <v>120</v>
      </c>
      <c r="E257" s="46"/>
      <c r="F257" s="96">
        <f t="shared" si="36"/>
        <v>0</v>
      </c>
      <c r="G257" s="96">
        <f t="shared" si="34"/>
        <v>0</v>
      </c>
      <c r="H257" s="96">
        <f t="shared" si="35"/>
        <v>0</v>
      </c>
      <c r="I257" s="33"/>
      <c r="J257" s="28"/>
      <c r="K257" s="39"/>
      <c r="L257" s="39"/>
    </row>
    <row r="258" spans="1:12" x14ac:dyDescent="0.2">
      <c r="A258" s="29" t="s">
        <v>267</v>
      </c>
      <c r="B258" s="135" t="s">
        <v>106</v>
      </c>
      <c r="C258" s="135"/>
      <c r="D258" s="102" t="s">
        <v>120</v>
      </c>
      <c r="E258" s="46"/>
      <c r="F258" s="96">
        <f t="shared" si="36"/>
        <v>0</v>
      </c>
      <c r="G258" s="96">
        <f t="shared" si="34"/>
        <v>0</v>
      </c>
      <c r="H258" s="96">
        <f t="shared" si="35"/>
        <v>0</v>
      </c>
      <c r="I258" s="33"/>
      <c r="J258" s="28"/>
      <c r="K258" s="39"/>
      <c r="L258" s="39"/>
    </row>
    <row r="259" spans="1:12" x14ac:dyDescent="0.2">
      <c r="A259" s="136" t="s">
        <v>43</v>
      </c>
      <c r="B259" s="136"/>
      <c r="C259" s="136"/>
      <c r="D259" s="136"/>
      <c r="E259" s="136"/>
      <c r="F259" s="136"/>
      <c r="G259" s="95">
        <f>G10+G21</f>
        <v>0</v>
      </c>
      <c r="H259" s="95">
        <f>H10+H21</f>
        <v>0</v>
      </c>
      <c r="I259" s="27"/>
      <c r="J259" s="28"/>
    </row>
    <row r="260" spans="1:12" x14ac:dyDescent="0.2">
      <c r="G260" s="47"/>
      <c r="H260" s="47"/>
    </row>
  </sheetData>
  <sheetProtection algorithmName="SHA-512" hashValue="PwnuWZulMp0fJZPilni38Om+gfjhw1lp57Ac/HMv56J+8v6oOTR3Gss6DfjlOAYZmzNcT8pQ5v1g/pZgZOwMMw==" saltValue="gPpWEzocVqErtWEADOY6TA==" spinCount="100000" sheet="1" formatRows="0"/>
  <mergeCells count="249">
    <mergeCell ref="B256:C256"/>
    <mergeCell ref="B257:C257"/>
    <mergeCell ref="B258:C258"/>
    <mergeCell ref="A259:F259"/>
    <mergeCell ref="B250:C250"/>
    <mergeCell ref="B251:C251"/>
    <mergeCell ref="B252:C252"/>
    <mergeCell ref="B253:F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A228:A234"/>
    <mergeCell ref="B228:B234"/>
    <mergeCell ref="I228:I234"/>
    <mergeCell ref="B235:F235"/>
    <mergeCell ref="B236:C236"/>
    <mergeCell ref="B237:C237"/>
    <mergeCell ref="A214:A220"/>
    <mergeCell ref="B214:B220"/>
    <mergeCell ref="I214:I220"/>
    <mergeCell ref="A221:A227"/>
    <mergeCell ref="B221:B227"/>
    <mergeCell ref="I221:I227"/>
    <mergeCell ref="A200:A206"/>
    <mergeCell ref="B200:B206"/>
    <mergeCell ref="I200:I206"/>
    <mergeCell ref="A207:A213"/>
    <mergeCell ref="B207:B213"/>
    <mergeCell ref="I207:I213"/>
    <mergeCell ref="A186:A192"/>
    <mergeCell ref="B186:B192"/>
    <mergeCell ref="I186:I192"/>
    <mergeCell ref="A193:A199"/>
    <mergeCell ref="B193:B199"/>
    <mergeCell ref="I193:I199"/>
    <mergeCell ref="A172:A178"/>
    <mergeCell ref="B172:B178"/>
    <mergeCell ref="I172:I178"/>
    <mergeCell ref="A179:A185"/>
    <mergeCell ref="B179:B185"/>
    <mergeCell ref="I179:I185"/>
    <mergeCell ref="H159:H163"/>
    <mergeCell ref="I159:I163"/>
    <mergeCell ref="B164:F164"/>
    <mergeCell ref="A165:A171"/>
    <mergeCell ref="B165:B171"/>
    <mergeCell ref="I165:I171"/>
    <mergeCell ref="A159:A163"/>
    <mergeCell ref="B159:B163"/>
    <mergeCell ref="D159:D163"/>
    <mergeCell ref="E159:E163"/>
    <mergeCell ref="F159:F163"/>
    <mergeCell ref="G159:G163"/>
    <mergeCell ref="H149:H153"/>
    <mergeCell ref="I149:I153"/>
    <mergeCell ref="A154:A158"/>
    <mergeCell ref="B154:B158"/>
    <mergeCell ref="D154:D158"/>
    <mergeCell ref="E154:E158"/>
    <mergeCell ref="F154:F158"/>
    <mergeCell ref="G154:G158"/>
    <mergeCell ref="H154:H158"/>
    <mergeCell ref="I154:I158"/>
    <mergeCell ref="A149:A153"/>
    <mergeCell ref="B149:B153"/>
    <mergeCell ref="D149:D153"/>
    <mergeCell ref="E149:E153"/>
    <mergeCell ref="F149:F153"/>
    <mergeCell ref="G149:G153"/>
    <mergeCell ref="H139:H143"/>
    <mergeCell ref="I139:I143"/>
    <mergeCell ref="A144:A148"/>
    <mergeCell ref="B144:B148"/>
    <mergeCell ref="D144:D148"/>
    <mergeCell ref="E144:E148"/>
    <mergeCell ref="F144:F148"/>
    <mergeCell ref="G144:G148"/>
    <mergeCell ref="H144:H148"/>
    <mergeCell ref="I144:I148"/>
    <mergeCell ref="A139:A143"/>
    <mergeCell ref="B139:B143"/>
    <mergeCell ref="D139:D143"/>
    <mergeCell ref="E139:E143"/>
    <mergeCell ref="F139:F143"/>
    <mergeCell ref="G139:G143"/>
    <mergeCell ref="A134:A138"/>
    <mergeCell ref="B134:B138"/>
    <mergeCell ref="D134:D138"/>
    <mergeCell ref="E134:E138"/>
    <mergeCell ref="F134:F138"/>
    <mergeCell ref="G134:G138"/>
    <mergeCell ref="H134:H138"/>
    <mergeCell ref="I134:I138"/>
    <mergeCell ref="A129:A133"/>
    <mergeCell ref="B129:B133"/>
    <mergeCell ref="D129:D133"/>
    <mergeCell ref="E129:E133"/>
    <mergeCell ref="F129:F133"/>
    <mergeCell ref="G129:G133"/>
    <mergeCell ref="A124:A128"/>
    <mergeCell ref="B124:B128"/>
    <mergeCell ref="D124:D128"/>
    <mergeCell ref="E124:E128"/>
    <mergeCell ref="F124:F128"/>
    <mergeCell ref="G124:G128"/>
    <mergeCell ref="H124:H128"/>
    <mergeCell ref="I124:I128"/>
    <mergeCell ref="H129:H133"/>
    <mergeCell ref="I129:I133"/>
    <mergeCell ref="G114:G118"/>
    <mergeCell ref="H114:H118"/>
    <mergeCell ref="I114:I118"/>
    <mergeCell ref="A119:A123"/>
    <mergeCell ref="B119:B123"/>
    <mergeCell ref="D119:D123"/>
    <mergeCell ref="E119:E123"/>
    <mergeCell ref="F119:F123"/>
    <mergeCell ref="G119:G123"/>
    <mergeCell ref="H119:H123"/>
    <mergeCell ref="I119:I123"/>
    <mergeCell ref="B110:C110"/>
    <mergeCell ref="B111:C111"/>
    <mergeCell ref="B112:C112"/>
    <mergeCell ref="B113:F113"/>
    <mergeCell ref="A114:A118"/>
    <mergeCell ref="B114:B118"/>
    <mergeCell ref="D114:D118"/>
    <mergeCell ref="E114:E118"/>
    <mergeCell ref="F114:F118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F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F55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</mergeCells>
  <conditionalFormatting sqref="L10:L20">
    <cfRule type="duplicateValues" dxfId="0" priority="1"/>
  </conditionalFormatting>
  <dataValidations count="9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14:I163"/>
    <dataValidation type="list" allowBlank="1" showInputMessage="1" showErrorMessage="1" sqref="D1:I1">
      <formula1>"Moksliniai tyrimai, Eksperimentinė plėtra"</formula1>
    </dataValidation>
    <dataValidation allowBlank="1" showErrorMessage="1" sqref="F114:F163"/>
    <dataValidation allowBlank="1" showInputMessage="1" showErrorMessage="1" prompt="Įveskite vienos pareigybės darbuotojų fizinio rodiklio pasiekimui skiriamą darbo laiką valandomis." sqref="E114:E163"/>
    <dataValidation type="list" allowBlank="1" showInputMessage="1" showErrorMessage="1" prompt="Pasirinkite finansavimo intensyvumą vadovaudamiesi Aprašo 52 punktu." sqref="D7">
      <formula1>"0%,25%,35%,40%,45%,50%,60%,65%,70%,75%,80%"</formula1>
    </dataValidation>
    <dataValidation type="list" allowBlank="1" showInputMessage="1" showErrorMessage="1" sqref="J1">
      <formula1>"Taikomieji (pramoniniai) moksliniai tyrimai, Eksperimentinė plėtra (bandomoji taikomoji veikla)"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18" max="17" man="1"/>
    <brk id="163" max="17" man="1"/>
    <brk id="206" max="17" man="1"/>
  </rowBreaks>
  <colBreaks count="1" manualBreakCount="1">
    <brk id="9" max="209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pas28">
    <tabColor theme="5"/>
    <pageSetUpPr fitToPage="1"/>
  </sheetPr>
  <dimension ref="A1:J35"/>
  <sheetViews>
    <sheetView showGridLines="0" zoomScale="90" zoomScaleNormal="90" zoomScaleSheetLayoutView="100" workbookViewId="0">
      <selection activeCell="G1" sqref="G1"/>
    </sheetView>
  </sheetViews>
  <sheetFormatPr defaultColWidth="9.140625" defaultRowHeight="15" x14ac:dyDescent="0.25"/>
  <cols>
    <col min="1" max="1" width="22.7109375" style="48" customWidth="1"/>
    <col min="2" max="2" width="19.7109375" style="48" customWidth="1"/>
    <col min="3" max="10" width="17.140625" style="48" customWidth="1"/>
    <col min="11" max="16384" width="9.140625" style="48"/>
  </cols>
  <sheetData>
    <row r="1" spans="1:8" ht="18.75" x14ac:dyDescent="0.3">
      <c r="A1" s="69" t="s">
        <v>155</v>
      </c>
      <c r="B1" s="70"/>
      <c r="C1" s="70"/>
      <c r="D1" s="70"/>
      <c r="E1" s="70"/>
      <c r="F1" s="70"/>
    </row>
    <row r="2" spans="1:8" x14ac:dyDescent="0.25">
      <c r="A2" s="49"/>
      <c r="B2" s="49"/>
      <c r="C2" s="49"/>
      <c r="D2" s="49"/>
      <c r="E2" s="49"/>
      <c r="F2" s="49"/>
    </row>
    <row r="3" spans="1:8" ht="24.75" customHeight="1" x14ac:dyDescent="0.25">
      <c r="A3" s="186" t="s">
        <v>224</v>
      </c>
      <c r="B3" s="187"/>
      <c r="C3" s="187"/>
      <c r="D3" s="187"/>
      <c r="E3" s="187"/>
      <c r="F3" s="187"/>
      <c r="G3" s="187"/>
      <c r="H3" s="187"/>
    </row>
    <row r="4" spans="1:8" x14ac:dyDescent="0.25">
      <c r="A4" s="52"/>
      <c r="B4" s="52"/>
      <c r="C4" s="52"/>
      <c r="D4" s="52"/>
      <c r="E4" s="52"/>
      <c r="F4" s="52"/>
    </row>
    <row r="5" spans="1:8" x14ac:dyDescent="0.25">
      <c r="A5" s="185" t="s">
        <v>165</v>
      </c>
      <c r="B5" s="185"/>
      <c r="C5" s="185"/>
      <c r="D5" s="185"/>
      <c r="E5" s="185"/>
      <c r="F5" s="185"/>
    </row>
    <row r="6" spans="1:8" x14ac:dyDescent="0.25">
      <c r="A6" s="179" t="s">
        <v>159</v>
      </c>
      <c r="B6" s="180"/>
      <c r="C6" s="181"/>
      <c r="D6" s="50" t="s">
        <v>161</v>
      </c>
      <c r="E6" s="50" t="s">
        <v>162</v>
      </c>
      <c r="F6" s="50" t="s">
        <v>163</v>
      </c>
      <c r="G6" s="50" t="s">
        <v>164</v>
      </c>
      <c r="H6" s="50" t="s">
        <v>160</v>
      </c>
    </row>
    <row r="7" spans="1:8" x14ac:dyDescent="0.25">
      <c r="A7" s="188" t="s">
        <v>167</v>
      </c>
      <c r="B7" s="189"/>
      <c r="C7" s="189"/>
      <c r="D7" s="189"/>
      <c r="E7" s="189"/>
      <c r="F7" s="189"/>
      <c r="G7" s="189"/>
      <c r="H7" s="190"/>
    </row>
    <row r="8" spans="1:8" x14ac:dyDescent="0.25">
      <c r="A8" s="182" t="s">
        <v>168</v>
      </c>
      <c r="B8" s="183"/>
      <c r="C8" s="184"/>
      <c r="D8" s="90"/>
      <c r="E8" s="51"/>
      <c r="F8" s="51"/>
      <c r="G8" s="51"/>
      <c r="H8" s="111">
        <f>SUM(D8:G8)</f>
        <v>0</v>
      </c>
    </row>
    <row r="9" spans="1:8" x14ac:dyDescent="0.25">
      <c r="A9" s="182" t="s">
        <v>169</v>
      </c>
      <c r="B9" s="183"/>
      <c r="C9" s="184"/>
      <c r="D9" s="110">
        <f>D8*DATA!C2</f>
        <v>0</v>
      </c>
      <c r="E9" s="111">
        <f>E8*DATA!C3</f>
        <v>0</v>
      </c>
      <c r="F9" s="111">
        <f>F8*DATA!C4</f>
        <v>0</v>
      </c>
      <c r="G9" s="111">
        <f>G8*DATA!C5</f>
        <v>0</v>
      </c>
      <c r="H9" s="111">
        <f>SUM(D9:G9)</f>
        <v>0</v>
      </c>
    </row>
    <row r="10" spans="1:8" x14ac:dyDescent="0.25">
      <c r="A10" s="188" t="s">
        <v>187</v>
      </c>
      <c r="B10" s="189"/>
      <c r="C10" s="189"/>
      <c r="D10" s="189"/>
      <c r="E10" s="189"/>
      <c r="F10" s="189"/>
      <c r="G10" s="189"/>
      <c r="H10" s="190"/>
    </row>
    <row r="11" spans="1:8" ht="15" customHeight="1" x14ac:dyDescent="0.25">
      <c r="A11" s="182" t="s">
        <v>170</v>
      </c>
      <c r="B11" s="183"/>
      <c r="C11" s="184"/>
      <c r="D11" s="90"/>
      <c r="E11" s="51"/>
      <c r="F11" s="51"/>
      <c r="G11" s="51"/>
      <c r="H11" s="111">
        <f>SUM(D11:G11)</f>
        <v>0</v>
      </c>
    </row>
    <row r="12" spans="1:8" ht="15" customHeight="1" x14ac:dyDescent="0.25">
      <c r="A12" s="182" t="s">
        <v>171</v>
      </c>
      <c r="B12" s="183"/>
      <c r="C12" s="184"/>
      <c r="D12" s="110">
        <f>D11*DATA!D2</f>
        <v>0</v>
      </c>
      <c r="E12" s="111">
        <f>E11*DATA!D3</f>
        <v>0</v>
      </c>
      <c r="F12" s="111">
        <f>F11*DATA!D4</f>
        <v>0</v>
      </c>
      <c r="G12" s="111">
        <f>G11*DATA!D5</f>
        <v>0</v>
      </c>
      <c r="H12" s="111">
        <f>SUM(D12:G12)</f>
        <v>0</v>
      </c>
    </row>
    <row r="13" spans="1:8" ht="15" customHeight="1" x14ac:dyDescent="0.25">
      <c r="A13" s="52"/>
      <c r="B13" s="52"/>
      <c r="C13" s="52"/>
      <c r="D13" s="52"/>
      <c r="E13" s="52"/>
      <c r="F13" s="52"/>
    </row>
    <row r="14" spans="1:8" ht="15" customHeight="1" x14ac:dyDescent="0.25">
      <c r="A14" s="191" t="s">
        <v>157</v>
      </c>
      <c r="B14" s="191"/>
      <c r="C14" s="191"/>
      <c r="D14" s="108">
        <f>D8+D11</f>
        <v>0</v>
      </c>
      <c r="E14" s="108">
        <f t="shared" ref="E14:H15" si="0">E8+E11</f>
        <v>0</v>
      </c>
      <c r="F14" s="108">
        <f t="shared" si="0"/>
        <v>0</v>
      </c>
      <c r="G14" s="108">
        <f t="shared" si="0"/>
        <v>0</v>
      </c>
      <c r="H14" s="108">
        <f t="shared" si="0"/>
        <v>0</v>
      </c>
    </row>
    <row r="15" spans="1:8" ht="15" customHeight="1" x14ac:dyDescent="0.25">
      <c r="A15" s="191" t="s">
        <v>172</v>
      </c>
      <c r="B15" s="191"/>
      <c r="C15" s="191"/>
      <c r="D15" s="108">
        <f>D9+D12</f>
        <v>0</v>
      </c>
      <c r="E15" s="108">
        <f t="shared" si="0"/>
        <v>0</v>
      </c>
      <c r="F15" s="108">
        <f t="shared" si="0"/>
        <v>0</v>
      </c>
      <c r="G15" s="108">
        <f t="shared" si="0"/>
        <v>0</v>
      </c>
      <c r="H15" s="108">
        <f t="shared" si="0"/>
        <v>0</v>
      </c>
    </row>
    <row r="19" spans="1:10" s="73" customFormat="1" x14ac:dyDescent="0.25">
      <c r="A19" s="71" t="s">
        <v>225</v>
      </c>
      <c r="B19" s="72"/>
      <c r="C19" s="72"/>
      <c r="D19" s="72"/>
      <c r="E19" s="72"/>
      <c r="F19" s="72"/>
      <c r="G19" s="72"/>
      <c r="H19" s="72"/>
      <c r="I19" s="72"/>
      <c r="J19" s="72"/>
    </row>
    <row r="20" spans="1:10" s="73" customFormat="1" x14ac:dyDescent="0.25">
      <c r="A20" s="107" t="s">
        <v>271</v>
      </c>
      <c r="B20" s="74"/>
      <c r="C20" s="74"/>
      <c r="D20" s="74"/>
      <c r="E20" s="72"/>
      <c r="F20" s="72"/>
      <c r="G20" s="72"/>
      <c r="H20" s="72"/>
      <c r="I20" s="72"/>
      <c r="J20" s="72"/>
    </row>
    <row r="21" spans="1:10" s="75" customFormat="1" x14ac:dyDescent="0.25">
      <c r="A21" s="80" t="s">
        <v>219</v>
      </c>
      <c r="B21" s="81" t="str">
        <f>_xlfn.IFNA(VLOOKUP("Pareiškėjas",DATA!N2:O5,2,FALSE),"")</f>
        <v/>
      </c>
      <c r="C21" s="74"/>
      <c r="D21" s="74"/>
      <c r="E21" s="74"/>
      <c r="F21" s="74"/>
      <c r="G21" s="74"/>
      <c r="H21" s="74"/>
      <c r="I21" s="74"/>
      <c r="J21" s="74"/>
    </row>
    <row r="22" spans="1:10" s="75" customFormat="1" x14ac:dyDescent="0.25">
      <c r="A22" s="78" t="s">
        <v>220</v>
      </c>
      <c r="B22" s="108">
        <f>+DATA!$I$2+D14</f>
        <v>0</v>
      </c>
    </row>
    <row r="23" spans="1:10" s="75" customFormat="1" x14ac:dyDescent="0.25">
      <c r="A23" s="78" t="s">
        <v>86</v>
      </c>
      <c r="B23" s="109">
        <f>DATA!$J$2+D15</f>
        <v>0</v>
      </c>
    </row>
    <row r="24" spans="1:10" s="75" customFormat="1" x14ac:dyDescent="0.25">
      <c r="A24" s="82" t="s">
        <v>221</v>
      </c>
      <c r="B24" s="83" t="str">
        <f>_xlfn.IFNA(VLOOKUP("Partneris Nr. 1",DATA!N2:O5,2,FALSE),"")</f>
        <v/>
      </c>
      <c r="C24" s="76"/>
      <c r="D24" s="76"/>
      <c r="E24" s="76"/>
      <c r="F24" s="76"/>
      <c r="G24" s="76"/>
      <c r="H24" s="76"/>
      <c r="I24" s="76"/>
      <c r="J24" s="76"/>
    </row>
    <row r="25" spans="1:10" s="75" customFormat="1" x14ac:dyDescent="0.25">
      <c r="A25" s="78" t="s">
        <v>220</v>
      </c>
      <c r="B25" s="108">
        <f>DATA!$I$3+E14</f>
        <v>0</v>
      </c>
      <c r="C25" s="76"/>
      <c r="D25" s="76"/>
      <c r="E25" s="76"/>
      <c r="F25" s="76"/>
      <c r="G25" s="76"/>
      <c r="H25" s="76"/>
      <c r="I25" s="76"/>
      <c r="J25" s="76"/>
    </row>
    <row r="26" spans="1:10" s="75" customFormat="1" x14ac:dyDescent="0.25">
      <c r="A26" s="78" t="s">
        <v>86</v>
      </c>
      <c r="B26" s="108">
        <f>DATA!$J$3+E15</f>
        <v>0</v>
      </c>
      <c r="C26" s="76"/>
      <c r="D26" s="76"/>
      <c r="E26" s="76"/>
      <c r="F26" s="76"/>
      <c r="G26" s="76"/>
      <c r="H26" s="76"/>
      <c r="I26" s="76"/>
      <c r="J26" s="76"/>
    </row>
    <row r="27" spans="1:10" s="77" customFormat="1" x14ac:dyDescent="0.25">
      <c r="A27" s="82" t="s">
        <v>222</v>
      </c>
      <c r="B27" s="84" t="str">
        <f>_xlfn.IFNA(VLOOKUP("Partneris Nr. 2",DATA!N2:O5,2,FALSE),"")</f>
        <v/>
      </c>
    </row>
    <row r="28" spans="1:10" s="77" customFormat="1" x14ac:dyDescent="0.25">
      <c r="A28" s="78" t="s">
        <v>220</v>
      </c>
      <c r="B28" s="108">
        <f>DATA!$I$4+F14</f>
        <v>0</v>
      </c>
    </row>
    <row r="29" spans="1:10" s="77" customFormat="1" x14ac:dyDescent="0.25">
      <c r="A29" s="78" t="s">
        <v>86</v>
      </c>
      <c r="B29" s="108">
        <f>DATA!$J$4+F15</f>
        <v>0</v>
      </c>
    </row>
    <row r="30" spans="1:10" s="77" customFormat="1" x14ac:dyDescent="0.25">
      <c r="A30" s="82" t="s">
        <v>223</v>
      </c>
      <c r="B30" s="84" t="str">
        <f>_xlfn.IFNA(VLOOKUP("Partneris Nr. 3",DATA!N2:O5,2,FALSE),"")</f>
        <v/>
      </c>
    </row>
    <row r="31" spans="1:10" s="77" customFormat="1" x14ac:dyDescent="0.25">
      <c r="A31" s="79" t="s">
        <v>220</v>
      </c>
      <c r="B31" s="108">
        <f>DATA!$I$5+G14</f>
        <v>0</v>
      </c>
    </row>
    <row r="32" spans="1:10" s="77" customFormat="1" x14ac:dyDescent="0.25">
      <c r="A32" s="79" t="s">
        <v>86</v>
      </c>
      <c r="B32" s="108">
        <f>DATA!$J$5+G15</f>
        <v>0</v>
      </c>
    </row>
    <row r="33" spans="1:2" s="77" customFormat="1" x14ac:dyDescent="0.25">
      <c r="A33" s="177" t="s">
        <v>84</v>
      </c>
      <c r="B33" s="178"/>
    </row>
    <row r="34" spans="1:2" s="77" customFormat="1" x14ac:dyDescent="0.25">
      <c r="A34" s="79" t="s">
        <v>220</v>
      </c>
      <c r="B34" s="108">
        <f>B22+B25+B28+B31</f>
        <v>0</v>
      </c>
    </row>
    <row r="35" spans="1:2" s="77" customFormat="1" x14ac:dyDescent="0.25">
      <c r="A35" s="79" t="s">
        <v>86</v>
      </c>
      <c r="B35" s="108">
        <f>+B23+B26+B29+B32</f>
        <v>0</v>
      </c>
    </row>
  </sheetData>
  <sheetProtection algorithmName="SHA-512" hashValue="83NYwvg4qZ6xIxMx2q1QeJeegxZTkkluTselCsYDp5lb3Y7XnmvGdqduHlqssRZKfKfKNXMVgbcha23zZdZKdg==" saltValue="RR2+wkCOzZKYfD2aqrl24Q==" spinCount="100000" sheet="1" formatRows="0"/>
  <mergeCells count="12">
    <mergeCell ref="A33:B33"/>
    <mergeCell ref="A6:C6"/>
    <mergeCell ref="A8:C8"/>
    <mergeCell ref="A5:F5"/>
    <mergeCell ref="A3:H3"/>
    <mergeCell ref="A7:H7"/>
    <mergeCell ref="A15:C15"/>
    <mergeCell ref="A9:C9"/>
    <mergeCell ref="A10:H10"/>
    <mergeCell ref="A11:C11"/>
    <mergeCell ref="A12:C12"/>
    <mergeCell ref="A14:C14"/>
  </mergeCells>
  <pageMargins left="0.31496062992125984" right="0.31496062992125984" top="0.78740157480314965" bottom="0.78740157480314965" header="0.31496062992125984" footer="0.31496062992125984"/>
  <pageSetup paperSize="9" scale="67" fitToHeight="0" orientation="landscape" verticalDpi="0" r:id="rId1"/>
  <headerFooter>
    <oddFooter>&amp;A&amp;RPuslapių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pas8">
    <pageSetUpPr fitToPage="1"/>
  </sheetPr>
  <dimension ref="A1:M79"/>
  <sheetViews>
    <sheetView zoomScaleNormal="100" workbookViewId="0">
      <selection activeCell="G1" sqref="G1"/>
    </sheetView>
  </sheetViews>
  <sheetFormatPr defaultColWidth="9.140625" defaultRowHeight="12.75" x14ac:dyDescent="0.2"/>
  <cols>
    <col min="1" max="1" width="8.5703125" style="6" customWidth="1"/>
    <col min="2" max="2" width="62" style="6" customWidth="1"/>
    <col min="3" max="6" width="15.7109375" style="87" customWidth="1"/>
    <col min="7" max="7" width="17" style="6" customWidth="1"/>
    <col min="8" max="8" width="20" style="6" customWidth="1"/>
    <col min="9" max="16384" width="9.140625" style="6"/>
  </cols>
  <sheetData>
    <row r="1" spans="1:7" ht="15.75" x14ac:dyDescent="0.2">
      <c r="B1" s="130" t="s">
        <v>141</v>
      </c>
      <c r="C1" s="130"/>
      <c r="D1" s="130"/>
      <c r="E1" s="130"/>
      <c r="F1" s="130"/>
    </row>
    <row r="2" spans="1:7" x14ac:dyDescent="0.2">
      <c r="A2" s="7"/>
      <c r="B2" s="7"/>
      <c r="C2" s="85"/>
      <c r="D2" s="85"/>
      <c r="E2" s="85"/>
      <c r="F2" s="85"/>
    </row>
    <row r="3" spans="1:7" ht="38.25" x14ac:dyDescent="0.2">
      <c r="A3" s="54" t="s">
        <v>156</v>
      </c>
      <c r="B3" s="54" t="s">
        <v>82</v>
      </c>
      <c r="C3" s="54" t="s">
        <v>135</v>
      </c>
      <c r="D3" s="54" t="s">
        <v>136</v>
      </c>
      <c r="E3" s="54" t="s">
        <v>83</v>
      </c>
      <c r="F3" s="54" t="s">
        <v>86</v>
      </c>
    </row>
    <row r="4" spans="1:7" hidden="1" x14ac:dyDescent="0.2">
      <c r="A4" s="8" t="s">
        <v>128</v>
      </c>
      <c r="B4" s="9" t="s">
        <v>0</v>
      </c>
      <c r="C4" s="89"/>
      <c r="D4" s="89"/>
      <c r="E4" s="97">
        <f>SUM(E5:E29)</f>
        <v>0</v>
      </c>
      <c r="F4" s="97">
        <f>SUM(F5:F29)</f>
        <v>0</v>
      </c>
    </row>
    <row r="5" spans="1:7" hidden="1" x14ac:dyDescent="0.2">
      <c r="A5" s="115">
        <f>'1'!$D$2</f>
        <v>0</v>
      </c>
      <c r="B5" s="116">
        <f>'1'!$D$3</f>
        <v>0</v>
      </c>
      <c r="C5" s="115">
        <f>'1'!$D$4</f>
        <v>0</v>
      </c>
      <c r="D5" s="115">
        <f>'1'!$H$4</f>
        <v>0</v>
      </c>
      <c r="E5" s="114">
        <f>'1'!$G$10</f>
        <v>0</v>
      </c>
      <c r="F5" s="114">
        <f>'1'!$H$10</f>
        <v>0</v>
      </c>
      <c r="G5" s="10"/>
    </row>
    <row r="6" spans="1:7" hidden="1" x14ac:dyDescent="0.2">
      <c r="A6" s="117">
        <f>'2'!$D$2</f>
        <v>0</v>
      </c>
      <c r="B6" s="118">
        <f>'2'!$D$3</f>
        <v>0</v>
      </c>
      <c r="C6" s="117">
        <f>'2'!$D$4</f>
        <v>0</v>
      </c>
      <c r="D6" s="117">
        <f>'2'!$H$4</f>
        <v>0</v>
      </c>
      <c r="E6" s="114">
        <f>'2'!$G$10</f>
        <v>0</v>
      </c>
      <c r="F6" s="114">
        <f>'2'!$H$10</f>
        <v>0</v>
      </c>
    </row>
    <row r="7" spans="1:7" hidden="1" x14ac:dyDescent="0.2">
      <c r="A7" s="117">
        <f>'3'!$D$2</f>
        <v>0</v>
      </c>
      <c r="B7" s="118">
        <f>'3'!$D$3</f>
        <v>0</v>
      </c>
      <c r="C7" s="117">
        <f>'3'!$D$4</f>
        <v>0</v>
      </c>
      <c r="D7" s="117">
        <f>'3'!$H$4</f>
        <v>0</v>
      </c>
      <c r="E7" s="114">
        <f>'3'!$G$10</f>
        <v>0</v>
      </c>
      <c r="F7" s="114">
        <f>'3'!$H$10</f>
        <v>0</v>
      </c>
    </row>
    <row r="8" spans="1:7" hidden="1" x14ac:dyDescent="0.2">
      <c r="A8" s="117">
        <f>'4'!$D$2</f>
        <v>0</v>
      </c>
      <c r="B8" s="118">
        <f>'4'!$D$3</f>
        <v>0</v>
      </c>
      <c r="C8" s="117">
        <f>'4'!$D$4</f>
        <v>0</v>
      </c>
      <c r="D8" s="117">
        <f>'4'!$H$4</f>
        <v>0</v>
      </c>
      <c r="E8" s="114">
        <f>'4'!$G$10</f>
        <v>0</v>
      </c>
      <c r="F8" s="114">
        <f>'4'!$H$10</f>
        <v>0</v>
      </c>
    </row>
    <row r="9" spans="1:7" hidden="1" x14ac:dyDescent="0.2">
      <c r="A9" s="117">
        <f>'5'!$D$2</f>
        <v>0</v>
      </c>
      <c r="B9" s="118">
        <f>'5'!$D$3</f>
        <v>0</v>
      </c>
      <c r="C9" s="117">
        <f>'5'!$D$4</f>
        <v>0</v>
      </c>
      <c r="D9" s="117">
        <f>'5'!$H$4</f>
        <v>0</v>
      </c>
      <c r="E9" s="114">
        <f>'5'!$G$10</f>
        <v>0</v>
      </c>
      <c r="F9" s="114">
        <f>'5'!$H$10</f>
        <v>0</v>
      </c>
    </row>
    <row r="10" spans="1:7" hidden="1" x14ac:dyDescent="0.2">
      <c r="A10" s="117">
        <f>'6'!$D$2</f>
        <v>0</v>
      </c>
      <c r="B10" s="118">
        <f>'6'!$D$3</f>
        <v>0</v>
      </c>
      <c r="C10" s="117">
        <f>'6'!$D$4</f>
        <v>0</v>
      </c>
      <c r="D10" s="117">
        <f>'6'!$H$4</f>
        <v>0</v>
      </c>
      <c r="E10" s="114">
        <f>'6'!$G$10</f>
        <v>0</v>
      </c>
      <c r="F10" s="114">
        <f>'6'!$H$10</f>
        <v>0</v>
      </c>
    </row>
    <row r="11" spans="1:7" hidden="1" x14ac:dyDescent="0.2">
      <c r="A11" s="117">
        <f>'7'!$D$2</f>
        <v>0</v>
      </c>
      <c r="B11" s="118">
        <f>'7'!$D$3</f>
        <v>0</v>
      </c>
      <c r="C11" s="117">
        <f>'7'!$D$4</f>
        <v>0</v>
      </c>
      <c r="D11" s="117">
        <f>'7'!$H$4</f>
        <v>0</v>
      </c>
      <c r="E11" s="114">
        <f>'7'!$G$10</f>
        <v>0</v>
      </c>
      <c r="F11" s="114">
        <f>'7'!$H$10</f>
        <v>0</v>
      </c>
    </row>
    <row r="12" spans="1:7" hidden="1" x14ac:dyDescent="0.2">
      <c r="A12" s="117">
        <f>'8'!$D$2</f>
        <v>0</v>
      </c>
      <c r="B12" s="118">
        <f>'8'!$D$3</f>
        <v>0</v>
      </c>
      <c r="C12" s="117">
        <f>'8'!$D$4</f>
        <v>0</v>
      </c>
      <c r="D12" s="117">
        <f>'8'!$H$4</f>
        <v>0</v>
      </c>
      <c r="E12" s="114">
        <f>'8'!$G$10</f>
        <v>0</v>
      </c>
      <c r="F12" s="114">
        <f>'8'!$H$10</f>
        <v>0</v>
      </c>
    </row>
    <row r="13" spans="1:7" hidden="1" x14ac:dyDescent="0.2">
      <c r="A13" s="117">
        <f>'9'!$D$2</f>
        <v>0</v>
      </c>
      <c r="B13" s="118">
        <f>'9'!$D$3</f>
        <v>0</v>
      </c>
      <c r="C13" s="117">
        <f>'9'!$D$4</f>
        <v>0</v>
      </c>
      <c r="D13" s="117">
        <f>'9'!$H$4</f>
        <v>0</v>
      </c>
      <c r="E13" s="114">
        <f>'9'!$G$10</f>
        <v>0</v>
      </c>
      <c r="F13" s="114">
        <f>'9'!$H$10</f>
        <v>0</v>
      </c>
    </row>
    <row r="14" spans="1:7" hidden="1" x14ac:dyDescent="0.2">
      <c r="A14" s="117">
        <f>'10'!$D$2</f>
        <v>0</v>
      </c>
      <c r="B14" s="118">
        <f>'10'!$D$3</f>
        <v>0</v>
      </c>
      <c r="C14" s="117">
        <f>'10'!$D$4</f>
        <v>0</v>
      </c>
      <c r="D14" s="117">
        <f>'10'!$H$4</f>
        <v>0</v>
      </c>
      <c r="E14" s="114">
        <f>'10'!$G$10</f>
        <v>0</v>
      </c>
      <c r="F14" s="114">
        <f>'10'!$H$10</f>
        <v>0</v>
      </c>
    </row>
    <row r="15" spans="1:7" hidden="1" x14ac:dyDescent="0.2">
      <c r="A15" s="117">
        <f>'11'!$D$2</f>
        <v>0</v>
      </c>
      <c r="B15" s="118">
        <f>'11'!$D$3</f>
        <v>0</v>
      </c>
      <c r="C15" s="117">
        <f>'11'!$D$4</f>
        <v>0</v>
      </c>
      <c r="D15" s="117">
        <f>'11'!$H$4</f>
        <v>0</v>
      </c>
      <c r="E15" s="114">
        <f>'11'!$G$10</f>
        <v>0</v>
      </c>
      <c r="F15" s="114">
        <f>'11'!$H$10</f>
        <v>0</v>
      </c>
    </row>
    <row r="16" spans="1:7" hidden="1" x14ac:dyDescent="0.2">
      <c r="A16" s="117">
        <f>'12'!$D$2</f>
        <v>0</v>
      </c>
      <c r="B16" s="118">
        <f>'12'!$D$3</f>
        <v>0</v>
      </c>
      <c r="C16" s="117">
        <f>'12'!$D$4</f>
        <v>0</v>
      </c>
      <c r="D16" s="117">
        <f>'12'!$H$4</f>
        <v>0</v>
      </c>
      <c r="E16" s="114">
        <f>'12'!$G$10</f>
        <v>0</v>
      </c>
      <c r="F16" s="114">
        <f>'12'!$H$10</f>
        <v>0</v>
      </c>
    </row>
    <row r="17" spans="1:6" hidden="1" x14ac:dyDescent="0.2">
      <c r="A17" s="117">
        <f>'13'!$D$2</f>
        <v>0</v>
      </c>
      <c r="B17" s="118">
        <f>'13'!$D$3</f>
        <v>0</v>
      </c>
      <c r="C17" s="117">
        <f>'13'!$D$4</f>
        <v>0</v>
      </c>
      <c r="D17" s="117">
        <f>'13'!$H$4</f>
        <v>0</v>
      </c>
      <c r="E17" s="114">
        <f>'13'!$G$10</f>
        <v>0</v>
      </c>
      <c r="F17" s="114">
        <f>'13'!$H$10</f>
        <v>0</v>
      </c>
    </row>
    <row r="18" spans="1:6" hidden="1" x14ac:dyDescent="0.2">
      <c r="A18" s="117">
        <f>'14'!$D$2</f>
        <v>0</v>
      </c>
      <c r="B18" s="118">
        <f>'14'!$D$3</f>
        <v>0</v>
      </c>
      <c r="C18" s="117">
        <f>'14'!$D$4</f>
        <v>0</v>
      </c>
      <c r="D18" s="117">
        <f>'14'!$H$4</f>
        <v>0</v>
      </c>
      <c r="E18" s="114">
        <f>'14'!$G$10</f>
        <v>0</v>
      </c>
      <c r="F18" s="114">
        <f>'14'!$H$10</f>
        <v>0</v>
      </c>
    </row>
    <row r="19" spans="1:6" hidden="1" x14ac:dyDescent="0.2">
      <c r="A19" s="117">
        <f>'15'!$D$2</f>
        <v>0</v>
      </c>
      <c r="B19" s="118">
        <f>'15'!$D$3</f>
        <v>0</v>
      </c>
      <c r="C19" s="117">
        <f>'15'!$D$4</f>
        <v>0</v>
      </c>
      <c r="D19" s="117">
        <f>'15'!$H$4</f>
        <v>0</v>
      </c>
      <c r="E19" s="114">
        <f>'15'!$G$10</f>
        <v>0</v>
      </c>
      <c r="F19" s="114">
        <f>'15'!$H$10</f>
        <v>0</v>
      </c>
    </row>
    <row r="20" spans="1:6" hidden="1" x14ac:dyDescent="0.2">
      <c r="A20" s="117">
        <f>'16'!$D$2</f>
        <v>0</v>
      </c>
      <c r="B20" s="118">
        <f>'16'!$D$3</f>
        <v>0</v>
      </c>
      <c r="C20" s="117">
        <f>'16'!$D$4</f>
        <v>0</v>
      </c>
      <c r="D20" s="117">
        <f>'16'!$H$4</f>
        <v>0</v>
      </c>
      <c r="E20" s="114">
        <f>'16'!$G$10</f>
        <v>0</v>
      </c>
      <c r="F20" s="114">
        <f>'16'!$H$10</f>
        <v>0</v>
      </c>
    </row>
    <row r="21" spans="1:6" hidden="1" x14ac:dyDescent="0.2">
      <c r="A21" s="117">
        <f>'17'!$D$2</f>
        <v>0</v>
      </c>
      <c r="B21" s="118">
        <f>'17'!$D$3</f>
        <v>0</v>
      </c>
      <c r="C21" s="117">
        <f>'17'!$D$4</f>
        <v>0</v>
      </c>
      <c r="D21" s="117">
        <f>'17'!$H$4</f>
        <v>0</v>
      </c>
      <c r="E21" s="114">
        <f>'17'!$G$10</f>
        <v>0</v>
      </c>
      <c r="F21" s="114">
        <f>'17'!$H$10</f>
        <v>0</v>
      </c>
    </row>
    <row r="22" spans="1:6" hidden="1" x14ac:dyDescent="0.2">
      <c r="A22" s="117">
        <f>'18'!$D$2</f>
        <v>0</v>
      </c>
      <c r="B22" s="118">
        <f>'18'!$D$3</f>
        <v>0</v>
      </c>
      <c r="C22" s="117">
        <f>'18'!$D$4</f>
        <v>0</v>
      </c>
      <c r="D22" s="117">
        <f>'18'!$H$4</f>
        <v>0</v>
      </c>
      <c r="E22" s="114">
        <f>'18'!$G$10</f>
        <v>0</v>
      </c>
      <c r="F22" s="114">
        <f>'18'!$H$10</f>
        <v>0</v>
      </c>
    </row>
    <row r="23" spans="1:6" hidden="1" x14ac:dyDescent="0.2">
      <c r="A23" s="117">
        <f>'19'!$D$2</f>
        <v>0</v>
      </c>
      <c r="B23" s="118">
        <f>'19'!$D$3</f>
        <v>0</v>
      </c>
      <c r="C23" s="117">
        <f>'19'!$D$4</f>
        <v>0</v>
      </c>
      <c r="D23" s="117">
        <f>'19'!$H$4</f>
        <v>0</v>
      </c>
      <c r="E23" s="114">
        <f>'19'!$G$10</f>
        <v>0</v>
      </c>
      <c r="F23" s="114">
        <f>'19'!$H$10</f>
        <v>0</v>
      </c>
    </row>
    <row r="24" spans="1:6" hidden="1" x14ac:dyDescent="0.2">
      <c r="A24" s="117">
        <f>'20'!$D$2</f>
        <v>0</v>
      </c>
      <c r="B24" s="118">
        <f>'20'!$D$3</f>
        <v>0</v>
      </c>
      <c r="C24" s="117">
        <f>'20'!$D$4</f>
        <v>0</v>
      </c>
      <c r="D24" s="117">
        <f>'20'!$H$4</f>
        <v>0</v>
      </c>
      <c r="E24" s="114">
        <f>'20'!$G$10</f>
        <v>0</v>
      </c>
      <c r="F24" s="114">
        <f>'20'!$H$10</f>
        <v>0</v>
      </c>
    </row>
    <row r="25" spans="1:6" hidden="1" x14ac:dyDescent="0.2">
      <c r="A25" s="117">
        <f>'21'!$D$2</f>
        <v>0</v>
      </c>
      <c r="B25" s="118">
        <f>'21'!$D$3</f>
        <v>0</v>
      </c>
      <c r="C25" s="117">
        <f>'21'!$D$4</f>
        <v>0</v>
      </c>
      <c r="D25" s="117">
        <f>'21'!$H$4</f>
        <v>0</v>
      </c>
      <c r="E25" s="114">
        <f>'21'!$G$10</f>
        <v>0</v>
      </c>
      <c r="F25" s="114">
        <f>'21'!$H$10</f>
        <v>0</v>
      </c>
    </row>
    <row r="26" spans="1:6" hidden="1" x14ac:dyDescent="0.2">
      <c r="A26" s="117">
        <f>'22'!$D$2</f>
        <v>0</v>
      </c>
      <c r="B26" s="118">
        <f>'22'!$D$3</f>
        <v>0</v>
      </c>
      <c r="C26" s="117">
        <f>'22'!$D$4</f>
        <v>0</v>
      </c>
      <c r="D26" s="117">
        <f>'22'!$H$4</f>
        <v>0</v>
      </c>
      <c r="E26" s="114">
        <f>'22'!$G$10</f>
        <v>0</v>
      </c>
      <c r="F26" s="114">
        <f>'22'!$H$10</f>
        <v>0</v>
      </c>
    </row>
    <row r="27" spans="1:6" hidden="1" x14ac:dyDescent="0.2">
      <c r="A27" s="117">
        <f>'23'!$D$2</f>
        <v>0</v>
      </c>
      <c r="B27" s="118">
        <f>'23'!$D$3</f>
        <v>0</v>
      </c>
      <c r="C27" s="117">
        <f>'23'!$D$4</f>
        <v>0</v>
      </c>
      <c r="D27" s="117">
        <f>'23'!$H$4</f>
        <v>0</v>
      </c>
      <c r="E27" s="114">
        <f>'23'!$G$10</f>
        <v>0</v>
      </c>
      <c r="F27" s="114">
        <f>'23'!$H$10</f>
        <v>0</v>
      </c>
    </row>
    <row r="28" spans="1:6" hidden="1" x14ac:dyDescent="0.2">
      <c r="A28" s="117">
        <f>'24'!$D$2</f>
        <v>0</v>
      </c>
      <c r="B28" s="118">
        <f>'24'!$D$3</f>
        <v>0</v>
      </c>
      <c r="C28" s="117">
        <f>'24'!$D$4</f>
        <v>0</v>
      </c>
      <c r="D28" s="117">
        <f>'24'!$H$4</f>
        <v>0</v>
      </c>
      <c r="E28" s="114">
        <f>'24'!$G$10</f>
        <v>0</v>
      </c>
      <c r="F28" s="114">
        <f>'24'!$H$10</f>
        <v>0</v>
      </c>
    </row>
    <row r="29" spans="1:6" hidden="1" x14ac:dyDescent="0.2">
      <c r="A29" s="117">
        <f>'25'!$D$2</f>
        <v>0</v>
      </c>
      <c r="B29" s="118">
        <f>'25'!$D$3</f>
        <v>0</v>
      </c>
      <c r="C29" s="117">
        <f>'25'!$D$4</f>
        <v>0</v>
      </c>
      <c r="D29" s="117">
        <f>'25'!$H$4</f>
        <v>0</v>
      </c>
      <c r="E29" s="114">
        <f>'25'!$G$10</f>
        <v>0</v>
      </c>
      <c r="F29" s="114">
        <f>'25'!$H$10</f>
        <v>0</v>
      </c>
    </row>
    <row r="30" spans="1:6" hidden="1" x14ac:dyDescent="0.2">
      <c r="A30" s="8" t="s">
        <v>121</v>
      </c>
      <c r="B30" s="9" t="s">
        <v>122</v>
      </c>
      <c r="C30" s="89"/>
      <c r="D30" s="89"/>
      <c r="E30" s="97">
        <f>SUM(E31:E55)</f>
        <v>0</v>
      </c>
      <c r="F30" s="97">
        <f>SUM(F31:F55)</f>
        <v>0</v>
      </c>
    </row>
    <row r="31" spans="1:6" hidden="1" x14ac:dyDescent="0.2">
      <c r="A31" s="115">
        <f>'1'!$D$2</f>
        <v>0</v>
      </c>
      <c r="B31" s="116">
        <f>'1'!$D$3</f>
        <v>0</v>
      </c>
      <c r="C31" s="115">
        <f>'1'!$D$4</f>
        <v>0</v>
      </c>
      <c r="D31" s="115">
        <f>'1'!$H$4</f>
        <v>0</v>
      </c>
      <c r="E31" s="114">
        <f>'1'!$G$21</f>
        <v>0</v>
      </c>
      <c r="F31" s="114">
        <f>'1'!$H$21</f>
        <v>0</v>
      </c>
    </row>
    <row r="32" spans="1:6" hidden="1" x14ac:dyDescent="0.2">
      <c r="A32" s="117">
        <f>'2'!$D$2</f>
        <v>0</v>
      </c>
      <c r="B32" s="118">
        <f>'2'!$D$3</f>
        <v>0</v>
      </c>
      <c r="C32" s="117">
        <f>'2'!$D$4</f>
        <v>0</v>
      </c>
      <c r="D32" s="117">
        <f>'2'!$H$4</f>
        <v>0</v>
      </c>
      <c r="E32" s="114">
        <f>'2'!$G$21</f>
        <v>0</v>
      </c>
      <c r="F32" s="114">
        <f>'2'!$H$21</f>
        <v>0</v>
      </c>
    </row>
    <row r="33" spans="1:6" hidden="1" x14ac:dyDescent="0.2">
      <c r="A33" s="117">
        <f>'3'!$D$2</f>
        <v>0</v>
      </c>
      <c r="B33" s="118">
        <f>'3'!$D$3</f>
        <v>0</v>
      </c>
      <c r="C33" s="117">
        <f>'3'!$D$4</f>
        <v>0</v>
      </c>
      <c r="D33" s="117">
        <f>'3'!$H$4</f>
        <v>0</v>
      </c>
      <c r="E33" s="114">
        <f>'3'!$G$21</f>
        <v>0</v>
      </c>
      <c r="F33" s="114">
        <f>'3'!$H$21</f>
        <v>0</v>
      </c>
    </row>
    <row r="34" spans="1:6" hidden="1" x14ac:dyDescent="0.2">
      <c r="A34" s="117">
        <f>'4'!$D$2</f>
        <v>0</v>
      </c>
      <c r="B34" s="118">
        <f>'4'!$D$3</f>
        <v>0</v>
      </c>
      <c r="C34" s="117">
        <f>'4'!$D$4</f>
        <v>0</v>
      </c>
      <c r="D34" s="117">
        <f>'4'!$H$4</f>
        <v>0</v>
      </c>
      <c r="E34" s="114">
        <f>'4'!$G$21</f>
        <v>0</v>
      </c>
      <c r="F34" s="114">
        <f>'4'!$H$21</f>
        <v>0</v>
      </c>
    </row>
    <row r="35" spans="1:6" hidden="1" x14ac:dyDescent="0.2">
      <c r="A35" s="117">
        <f>'5'!$D$2</f>
        <v>0</v>
      </c>
      <c r="B35" s="118">
        <f>'5'!$D$3</f>
        <v>0</v>
      </c>
      <c r="C35" s="117">
        <f>'5'!$D$4</f>
        <v>0</v>
      </c>
      <c r="D35" s="117">
        <f>'5'!$H$4</f>
        <v>0</v>
      </c>
      <c r="E35" s="114">
        <f>'5'!$G$21</f>
        <v>0</v>
      </c>
      <c r="F35" s="114">
        <f>'5'!$H$21</f>
        <v>0</v>
      </c>
    </row>
    <row r="36" spans="1:6" hidden="1" x14ac:dyDescent="0.2">
      <c r="A36" s="117">
        <f>'6'!$D$2</f>
        <v>0</v>
      </c>
      <c r="B36" s="118">
        <f>'6'!$D$3</f>
        <v>0</v>
      </c>
      <c r="C36" s="117">
        <f>'6'!$D$4</f>
        <v>0</v>
      </c>
      <c r="D36" s="117">
        <f>'6'!$H$4</f>
        <v>0</v>
      </c>
      <c r="E36" s="114">
        <f>'6'!$G$21</f>
        <v>0</v>
      </c>
      <c r="F36" s="114">
        <f>'6'!$H$21</f>
        <v>0</v>
      </c>
    </row>
    <row r="37" spans="1:6" hidden="1" x14ac:dyDescent="0.2">
      <c r="A37" s="117">
        <f>'7'!$D$2</f>
        <v>0</v>
      </c>
      <c r="B37" s="118">
        <f>'7'!$D$3</f>
        <v>0</v>
      </c>
      <c r="C37" s="117">
        <f>'7'!$D$4</f>
        <v>0</v>
      </c>
      <c r="D37" s="117">
        <f>'7'!$H$4</f>
        <v>0</v>
      </c>
      <c r="E37" s="114">
        <f>'7'!$G$21</f>
        <v>0</v>
      </c>
      <c r="F37" s="114">
        <f>'7'!$H$21</f>
        <v>0</v>
      </c>
    </row>
    <row r="38" spans="1:6" hidden="1" x14ac:dyDescent="0.2">
      <c r="A38" s="117">
        <f>'8'!$D$2</f>
        <v>0</v>
      </c>
      <c r="B38" s="118">
        <f>'8'!$D$3</f>
        <v>0</v>
      </c>
      <c r="C38" s="117">
        <f>'8'!$D$4</f>
        <v>0</v>
      </c>
      <c r="D38" s="117">
        <f>'8'!$H$4</f>
        <v>0</v>
      </c>
      <c r="E38" s="114">
        <f>'8'!$G$21</f>
        <v>0</v>
      </c>
      <c r="F38" s="114">
        <f>'8'!$H$21</f>
        <v>0</v>
      </c>
    </row>
    <row r="39" spans="1:6" hidden="1" x14ac:dyDescent="0.2">
      <c r="A39" s="117">
        <f>'9'!$D$2</f>
        <v>0</v>
      </c>
      <c r="B39" s="118">
        <f>'9'!$D$3</f>
        <v>0</v>
      </c>
      <c r="C39" s="117">
        <f>'9'!$D$4</f>
        <v>0</v>
      </c>
      <c r="D39" s="117">
        <f>'9'!$H$4</f>
        <v>0</v>
      </c>
      <c r="E39" s="114">
        <f>'9'!$G$21</f>
        <v>0</v>
      </c>
      <c r="F39" s="114">
        <f>'9'!$H$21</f>
        <v>0</v>
      </c>
    </row>
    <row r="40" spans="1:6" hidden="1" x14ac:dyDescent="0.2">
      <c r="A40" s="117">
        <f>'10'!$D$2</f>
        <v>0</v>
      </c>
      <c r="B40" s="118">
        <f>'10'!$D$3</f>
        <v>0</v>
      </c>
      <c r="C40" s="117">
        <f>'10'!$D$4</f>
        <v>0</v>
      </c>
      <c r="D40" s="117">
        <f>'10'!$H$4</f>
        <v>0</v>
      </c>
      <c r="E40" s="114">
        <f>'10'!$G$21</f>
        <v>0</v>
      </c>
      <c r="F40" s="114">
        <f>'10'!$H$21</f>
        <v>0</v>
      </c>
    </row>
    <row r="41" spans="1:6" hidden="1" x14ac:dyDescent="0.2">
      <c r="A41" s="117">
        <f>'11'!$D$2</f>
        <v>0</v>
      </c>
      <c r="B41" s="118">
        <f>'11'!$D$3</f>
        <v>0</v>
      </c>
      <c r="C41" s="117">
        <f>'11'!$D$4</f>
        <v>0</v>
      </c>
      <c r="D41" s="117">
        <f>'11'!$H$4</f>
        <v>0</v>
      </c>
      <c r="E41" s="114">
        <f>'11'!$G$21</f>
        <v>0</v>
      </c>
      <c r="F41" s="114">
        <f>'11'!$H$21</f>
        <v>0</v>
      </c>
    </row>
    <row r="42" spans="1:6" hidden="1" x14ac:dyDescent="0.2">
      <c r="A42" s="117">
        <f>'12'!$D$2</f>
        <v>0</v>
      </c>
      <c r="B42" s="118">
        <f>'12'!$D$3</f>
        <v>0</v>
      </c>
      <c r="C42" s="117">
        <f>'12'!$D$4</f>
        <v>0</v>
      </c>
      <c r="D42" s="117">
        <f>'12'!$H$4</f>
        <v>0</v>
      </c>
      <c r="E42" s="114">
        <f>'12'!$G$21</f>
        <v>0</v>
      </c>
      <c r="F42" s="114">
        <f>'12'!$H$21</f>
        <v>0</v>
      </c>
    </row>
    <row r="43" spans="1:6" hidden="1" x14ac:dyDescent="0.2">
      <c r="A43" s="117">
        <f>'13'!$D$2</f>
        <v>0</v>
      </c>
      <c r="B43" s="118">
        <f>'13'!$D$3</f>
        <v>0</v>
      </c>
      <c r="C43" s="117">
        <f>'13'!$D$4</f>
        <v>0</v>
      </c>
      <c r="D43" s="117">
        <f>'13'!$H$4</f>
        <v>0</v>
      </c>
      <c r="E43" s="114">
        <f>'13'!$G$21</f>
        <v>0</v>
      </c>
      <c r="F43" s="114">
        <f>'13'!$H$21</f>
        <v>0</v>
      </c>
    </row>
    <row r="44" spans="1:6" hidden="1" x14ac:dyDescent="0.2">
      <c r="A44" s="117">
        <f>'14'!$D$2</f>
        <v>0</v>
      </c>
      <c r="B44" s="118">
        <f>'14'!$D$3</f>
        <v>0</v>
      </c>
      <c r="C44" s="117">
        <f>'14'!$D$4</f>
        <v>0</v>
      </c>
      <c r="D44" s="117">
        <f>'14'!$H$4</f>
        <v>0</v>
      </c>
      <c r="E44" s="114">
        <f>'14'!$G$21</f>
        <v>0</v>
      </c>
      <c r="F44" s="114">
        <f>'14'!$H$21</f>
        <v>0</v>
      </c>
    </row>
    <row r="45" spans="1:6" hidden="1" x14ac:dyDescent="0.2">
      <c r="A45" s="117">
        <f>'15'!$D$2</f>
        <v>0</v>
      </c>
      <c r="B45" s="118">
        <f>'15'!$D$3</f>
        <v>0</v>
      </c>
      <c r="C45" s="117">
        <f>'15'!$D$4</f>
        <v>0</v>
      </c>
      <c r="D45" s="117">
        <f>'15'!$H$4</f>
        <v>0</v>
      </c>
      <c r="E45" s="114">
        <f>'15'!$G$21</f>
        <v>0</v>
      </c>
      <c r="F45" s="114">
        <f>'15'!$H$21</f>
        <v>0</v>
      </c>
    </row>
    <row r="46" spans="1:6" hidden="1" x14ac:dyDescent="0.2">
      <c r="A46" s="117">
        <f>'16'!$D$2</f>
        <v>0</v>
      </c>
      <c r="B46" s="118">
        <f>'16'!$D$3</f>
        <v>0</v>
      </c>
      <c r="C46" s="117">
        <f>'16'!$D$4</f>
        <v>0</v>
      </c>
      <c r="D46" s="117">
        <f>'16'!$H$4</f>
        <v>0</v>
      </c>
      <c r="E46" s="114">
        <f>'16'!$G$21</f>
        <v>0</v>
      </c>
      <c r="F46" s="114">
        <f>'16'!$H$21</f>
        <v>0</v>
      </c>
    </row>
    <row r="47" spans="1:6" hidden="1" x14ac:dyDescent="0.2">
      <c r="A47" s="117">
        <f>'17'!$D$2</f>
        <v>0</v>
      </c>
      <c r="B47" s="118">
        <f>'17'!$D$3</f>
        <v>0</v>
      </c>
      <c r="C47" s="117">
        <f>'17'!$D$4</f>
        <v>0</v>
      </c>
      <c r="D47" s="117">
        <f>'17'!$H$4</f>
        <v>0</v>
      </c>
      <c r="E47" s="114">
        <f>'17'!$G$21</f>
        <v>0</v>
      </c>
      <c r="F47" s="114">
        <f>'17'!$H$21</f>
        <v>0</v>
      </c>
    </row>
    <row r="48" spans="1:6" hidden="1" x14ac:dyDescent="0.2">
      <c r="A48" s="117">
        <f>'18'!$D$2</f>
        <v>0</v>
      </c>
      <c r="B48" s="118">
        <f>'18'!$D$3</f>
        <v>0</v>
      </c>
      <c r="C48" s="117">
        <f>'18'!$D$4</f>
        <v>0</v>
      </c>
      <c r="D48" s="117">
        <f>'18'!$H$4</f>
        <v>0</v>
      </c>
      <c r="E48" s="114">
        <f>'18'!$G$21</f>
        <v>0</v>
      </c>
      <c r="F48" s="114">
        <f>'18'!$H$21</f>
        <v>0</v>
      </c>
    </row>
    <row r="49" spans="1:8" hidden="1" x14ac:dyDescent="0.2">
      <c r="A49" s="117">
        <f>'19'!$D$2</f>
        <v>0</v>
      </c>
      <c r="B49" s="118">
        <f>'19'!$D$3</f>
        <v>0</v>
      </c>
      <c r="C49" s="117">
        <f>'19'!$D$4</f>
        <v>0</v>
      </c>
      <c r="D49" s="117">
        <f>'19'!$H$4</f>
        <v>0</v>
      </c>
      <c r="E49" s="114">
        <f>'19'!$G$21</f>
        <v>0</v>
      </c>
      <c r="F49" s="114">
        <f>'19'!$H$21</f>
        <v>0</v>
      </c>
    </row>
    <row r="50" spans="1:8" hidden="1" x14ac:dyDescent="0.2">
      <c r="A50" s="117">
        <f>'20'!$D$2</f>
        <v>0</v>
      </c>
      <c r="B50" s="118">
        <f>'20'!$D$3</f>
        <v>0</v>
      </c>
      <c r="C50" s="117">
        <f>'20'!$D$4</f>
        <v>0</v>
      </c>
      <c r="D50" s="117">
        <f>'20'!$H$4</f>
        <v>0</v>
      </c>
      <c r="E50" s="114">
        <f>'20'!$G$21</f>
        <v>0</v>
      </c>
      <c r="F50" s="114">
        <f>'20'!$H$21</f>
        <v>0</v>
      </c>
    </row>
    <row r="51" spans="1:8" hidden="1" x14ac:dyDescent="0.2">
      <c r="A51" s="117">
        <f>'21'!$D$2</f>
        <v>0</v>
      </c>
      <c r="B51" s="118">
        <f>'21'!$D$3</f>
        <v>0</v>
      </c>
      <c r="C51" s="117">
        <f>'21'!$D$4</f>
        <v>0</v>
      </c>
      <c r="D51" s="117">
        <f>'21'!$H$4</f>
        <v>0</v>
      </c>
      <c r="E51" s="114">
        <f>'21'!$G$21</f>
        <v>0</v>
      </c>
      <c r="F51" s="114">
        <f>'21'!$H$21</f>
        <v>0</v>
      </c>
    </row>
    <row r="52" spans="1:8" hidden="1" x14ac:dyDescent="0.2">
      <c r="A52" s="117">
        <f>'22'!$D$2</f>
        <v>0</v>
      </c>
      <c r="B52" s="118">
        <f>'22'!$D$3</f>
        <v>0</v>
      </c>
      <c r="C52" s="117">
        <f>'22'!$D$4</f>
        <v>0</v>
      </c>
      <c r="D52" s="117">
        <f>'22'!$H$4</f>
        <v>0</v>
      </c>
      <c r="E52" s="114">
        <f>'22'!$G$21</f>
        <v>0</v>
      </c>
      <c r="F52" s="114">
        <f>'22'!$H$21</f>
        <v>0</v>
      </c>
    </row>
    <row r="53" spans="1:8" hidden="1" x14ac:dyDescent="0.2">
      <c r="A53" s="117">
        <f>'23'!$D$2</f>
        <v>0</v>
      </c>
      <c r="B53" s="118">
        <f>'23'!$D$3</f>
        <v>0</v>
      </c>
      <c r="C53" s="117">
        <f>'23'!$D$4</f>
        <v>0</v>
      </c>
      <c r="D53" s="117">
        <f>'23'!$H$4</f>
        <v>0</v>
      </c>
      <c r="E53" s="114">
        <f>'23'!$G$21</f>
        <v>0</v>
      </c>
      <c r="F53" s="114">
        <f>'23'!$H$21</f>
        <v>0</v>
      </c>
    </row>
    <row r="54" spans="1:8" hidden="1" x14ac:dyDescent="0.2">
      <c r="A54" s="117">
        <f>'24'!$D$2</f>
        <v>0</v>
      </c>
      <c r="B54" s="118">
        <f>'24'!$D$3</f>
        <v>0</v>
      </c>
      <c r="C54" s="117">
        <f>'24'!$D$4</f>
        <v>0</v>
      </c>
      <c r="D54" s="117">
        <f>'24'!$H$4</f>
        <v>0</v>
      </c>
      <c r="E54" s="114">
        <f>'24'!$G$21</f>
        <v>0</v>
      </c>
      <c r="F54" s="114">
        <f>'24'!$H$21</f>
        <v>0</v>
      </c>
    </row>
    <row r="55" spans="1:8" hidden="1" x14ac:dyDescent="0.2">
      <c r="A55" s="117">
        <f>'25'!$D$2</f>
        <v>0</v>
      </c>
      <c r="B55" s="118">
        <f>'25'!$D$3</f>
        <v>0</v>
      </c>
      <c r="C55" s="117">
        <f>'25'!$D$4</f>
        <v>0</v>
      </c>
      <c r="D55" s="117">
        <f>'25'!$H$4</f>
        <v>0</v>
      </c>
      <c r="E55" s="114">
        <f>'25'!$G$21</f>
        <v>0</v>
      </c>
      <c r="F55" s="114">
        <f>'25'!$H$21</f>
        <v>0</v>
      </c>
    </row>
    <row r="56" spans="1:8" hidden="1" x14ac:dyDescent="0.2">
      <c r="A56" s="133" t="s">
        <v>84</v>
      </c>
      <c r="B56" s="134"/>
      <c r="C56" s="119"/>
      <c r="D56" s="119"/>
      <c r="E56" s="95">
        <f>E4+E30</f>
        <v>0</v>
      </c>
      <c r="F56" s="95">
        <f>F4+F30</f>
        <v>0</v>
      </c>
    </row>
    <row r="57" spans="1:8" x14ac:dyDescent="0.2">
      <c r="A57" s="7"/>
      <c r="B57" s="7"/>
      <c r="C57" s="85"/>
      <c r="D57" s="85"/>
      <c r="E57" s="85"/>
      <c r="F57" s="85"/>
    </row>
    <row r="58" spans="1:8" ht="15.75" x14ac:dyDescent="0.2">
      <c r="A58" s="130" t="s">
        <v>142</v>
      </c>
      <c r="B58" s="130"/>
      <c r="C58" s="130"/>
      <c r="D58" s="130"/>
      <c r="E58" s="130"/>
      <c r="F58" s="130"/>
    </row>
    <row r="59" spans="1:8" x14ac:dyDescent="0.2">
      <c r="A59" s="11"/>
      <c r="B59" s="11"/>
      <c r="C59" s="86"/>
      <c r="D59" s="86"/>
      <c r="E59" s="86"/>
      <c r="F59" s="86"/>
    </row>
    <row r="60" spans="1:8" ht="38.25" x14ac:dyDescent="0.2">
      <c r="A60" s="54" t="s">
        <v>156</v>
      </c>
      <c r="B60" s="54" t="s">
        <v>82</v>
      </c>
      <c r="C60" s="54" t="s">
        <v>83</v>
      </c>
      <c r="D60" s="54" t="s">
        <v>86</v>
      </c>
    </row>
    <row r="61" spans="1:8" x14ac:dyDescent="0.2">
      <c r="A61" s="12">
        <v>4</v>
      </c>
      <c r="B61" s="53" t="s">
        <v>0</v>
      </c>
      <c r="C61" s="97">
        <f>'1'!G10+'2'!G10+'3'!G10+'4'!G10+'5'!G10+'6'!G10+'7'!G10+'8'!G10+'9'!G10+'10'!G10+'11'!G10+'12'!G10+'13'!G10+'14'!G10+'15'!G10+'16'!G10+'17'!G10+'18'!G10+'19'!G10+'20'!G10+'21'!G10+'22'!G10+'23'!G10+'24'!G10+'25'!G10</f>
        <v>0</v>
      </c>
      <c r="D61" s="97">
        <f>'1'!H10+'2'!H10+'3'!H10+'4'!H10+'5'!H10+'6'!H10+'7'!H10+'8'!H10+'9'!H10+'10'!H10+'11'!H10+'12'!H10+'13'!H10+'14'!H10+'15'!H10+'16'!H10+'17'!H10+'18'!H10+'19'!H10+'20'!H10+'21'!H10+'22'!H10+'23'!H10+'24'!H10+'25'!H10</f>
        <v>0</v>
      </c>
    </row>
    <row r="62" spans="1:8" x14ac:dyDescent="0.2">
      <c r="A62" s="8" t="s">
        <v>121</v>
      </c>
      <c r="B62" s="13" t="s">
        <v>122</v>
      </c>
      <c r="C62" s="97">
        <f>'1'!G21+'2'!G21+'3'!G21+'4'!G21+'5'!G21+'6'!G21+'7'!G21+'8'!G21+'9'!G21+'10'!G21+'11'!G21+'12'!G21+'13'!G21+'14'!G21+'15'!G21+'16'!G21+'17'!G21+'18'!G21+'19'!G21+'20'!G21+'21'!G21+'22'!G21+'23'!G21+'24'!G21+'25'!G21</f>
        <v>0</v>
      </c>
      <c r="D62" s="97">
        <f>'1'!H21+'2'!H21+'3'!H21+'4'!H21+'5'!H21+'6'!H21+'7'!H21+'8'!H21+'9'!H21+'10'!H21+'11'!H21+'12'!H21+'13'!H21+'14'!H21+'15'!H21+'16'!H21+'17'!H21+'18'!H21+'19'!H21+'20'!H21+'21'!H21+'22'!H21+'23'!H21+'24'!H21+'25'!H21</f>
        <v>0</v>
      </c>
      <c r="G62" s="14"/>
      <c r="H62" s="14"/>
    </row>
    <row r="63" spans="1:8" x14ac:dyDescent="0.2">
      <c r="A63" s="15" t="s">
        <v>7</v>
      </c>
      <c r="B63" s="16" t="s">
        <v>109</v>
      </c>
      <c r="C63" s="96">
        <f>'1'!G22+'2'!G22+'3'!G22+'4'!G22+'5'!G22+'6'!G22+'7'!G22+'8'!G22+'9'!G22+'10'!G22+'11'!G22+'12'!G22+'13'!G22+'14'!G22+'15'!G22+'16'!G22+'17'!G22+'18'!G22+'19'!G22+'20'!G22+'21'!G22+'22'!G22+'23'!G22+'24'!G22+'25'!G22</f>
        <v>0</v>
      </c>
      <c r="D63" s="96">
        <f>'1'!H22+'2'!H22+'3'!H22+'4'!H22+'5'!H22+'6'!H22+'7'!H22+'8'!H22+'9'!H22+'10'!H22+'11'!H22+'12'!H22+'13'!H22+'14'!H22+'15'!H22+'16'!H22+'17'!H22+'18'!H22+'19'!H22+'20'!H22+'21'!H22+'22'!H22+'23'!H22+'24'!H22+'25'!H22</f>
        <v>0</v>
      </c>
      <c r="G63" s="17"/>
    </row>
    <row r="64" spans="1:8" ht="25.5" x14ac:dyDescent="0.2">
      <c r="A64" s="15" t="s">
        <v>8</v>
      </c>
      <c r="B64" s="16" t="s">
        <v>226</v>
      </c>
      <c r="C64" s="96">
        <f>'1'!G33+'2'!G33+'3'!G33+'4'!G33+'5'!G33+'6'!G33+'7'!G33+'8'!G33+'9'!G33+'10'!G33+'11'!G33+'12'!G33+'13'!G33+'14'!G33+'15'!G33+'16'!G33+'17'!G33+'18'!G33+'19'!G33+'20'!G33+'21'!G33+'22'!G33+'23'!G33+'24'!G33+'25'!G33</f>
        <v>0</v>
      </c>
      <c r="D64" s="96">
        <f>'1'!H33+'2'!H33+'3'!H33+'4'!H33+'5'!H33+'6'!H33+'7'!H33+'8'!H33+'9'!H33+'10'!H33+'11'!H33+'12'!H33+'13'!H33+'14'!H33+'15'!H33+'16'!H33+'17'!H33+'18'!H33+'19'!H33+'20'!H33+'21'!H33+'22'!H33+'23'!H33+'24'!H33+'25'!H33</f>
        <v>0</v>
      </c>
    </row>
    <row r="65" spans="1:13" ht="25.5" x14ac:dyDescent="0.2">
      <c r="A65" s="15" t="s">
        <v>9</v>
      </c>
      <c r="B65" s="16" t="s">
        <v>249</v>
      </c>
      <c r="C65" s="96">
        <f>'1'!G44+'2'!G44+'3'!G44+'4'!G44+'5'!G44+'6'!G44+'7'!G44+'8'!G44+'9'!G44+'10'!G44+'11'!G44+'12'!G44+'13'!G44+'14'!G44+'15'!G44+'16'!G44+'17'!G44+'18'!G44+'19'!G44+'20'!G44+'21'!G44+'22'!G44+'23'!G44+'24'!G44+'25'!G44</f>
        <v>0</v>
      </c>
      <c r="D65" s="96">
        <f>'1'!H44+'2'!H44+'3'!H44+'4'!H44+'5'!H44+'6'!H44+'7'!H44+'8'!H44+'9'!H44+'10'!H44+'11'!H44+'12'!H44+'13'!H44+'14'!H44+'15'!H44+'16'!H44+'17'!H44+'18'!H44+'19'!H44+'20'!H44+'21'!H44+'22'!H44+'23'!H44+'24'!H44+'25'!H44</f>
        <v>0</v>
      </c>
    </row>
    <row r="66" spans="1:13" ht="30" customHeight="1" x14ac:dyDescent="0.2">
      <c r="A66" s="15" t="s">
        <v>10</v>
      </c>
      <c r="B66" s="16" t="s">
        <v>174</v>
      </c>
      <c r="C66" s="96">
        <f>'1'!G55+'2'!G55+'3'!G55+'4'!G55+'5'!G55+'6'!G55+'7'!G55+'8'!G55+'9'!G55+'10'!G55+'11'!G55+'12'!G55+'13'!G55+'14'!G55+'15'!G55+'16'!G55+'17'!G55+'18'!G55+'19'!G55+'20'!G55+'21'!G55+'22'!G55+'23'!G55+'24'!G55+'25'!G55</f>
        <v>0</v>
      </c>
      <c r="D66" s="96">
        <f>'1'!H55+'2'!H55+'3'!H55+'4'!H55+'5'!H55+'6'!H55+'7'!H55+'8'!H55+'9'!H55+'10'!H55+'11'!H55+'12'!H55+'13'!H55+'14'!H55+'15'!H55+'16'!H55+'17'!H55+'18'!H55+'19'!H55+'20'!H55+'21'!H55+'22'!H55+'23'!H55+'24'!H55+'25'!H55</f>
        <v>0</v>
      </c>
    </row>
    <row r="67" spans="1:13" ht="38.25" x14ac:dyDescent="0.2">
      <c r="A67" s="15" t="s">
        <v>65</v>
      </c>
      <c r="B67" s="16" t="s">
        <v>125</v>
      </c>
      <c r="C67" s="96">
        <f>'1'!G83+'2'!G83+'3'!G83+'4'!G83+'5'!G83+'6'!G83+'7'!G83+'8'!G83+'9'!G83+'10'!G83+'11'!G83+'12'!G83+'13'!G83+'14'!G83+'15'!G83+'16'!G83+'17'!G83+'18'!G83+'19'!G83+'20'!G83+'21'!G83+'22'!G83+'23'!G83+'24'!G83+'25'!G83</f>
        <v>0</v>
      </c>
      <c r="D67" s="96">
        <f>'1'!H83+'2'!H83+'3'!H83+'4'!H83+'5'!H83+'6'!H83+'7'!H83+'8'!H83+'9'!H83+'10'!H83+'11'!H83+'12'!H83+'13'!H83+'14'!H83+'15'!H83+'16'!H83+'17'!H83+'18'!H83+'19'!H83+'20'!H83+'21'!H83+'22'!H83+'23'!H83+'24'!H83+'25'!H83</f>
        <v>0</v>
      </c>
    </row>
    <row r="68" spans="1:13" ht="25.5" x14ac:dyDescent="0.2">
      <c r="A68" s="15" t="s">
        <v>71</v>
      </c>
      <c r="B68" s="18" t="s">
        <v>79</v>
      </c>
      <c r="C68" s="96">
        <f>'1'!G113+'2'!G113+'3'!G113+'4'!G113+'5'!G113+'6'!G113+'7'!G113+'8'!G113+'9'!G113+'10'!G113+'11'!G113+'12'!G113+'13'!G113+'14'!G113+'15'!G113+'16'!G113+'17'!G113+'18'!G113+'19'!G113+'20'!G113+'21'!G113+'22'!G113+'23'!G113+'24'!G113+'25'!G113</f>
        <v>0</v>
      </c>
      <c r="D68" s="96">
        <f>'1'!H113+'2'!H113+'3'!H113+'4'!H113+'5'!H113+'6'!H113+'7'!H113+'8'!H113+'9'!H113+'10'!H113+'11'!H113+'12'!H113+'13'!H113+'14'!H113+'15'!H113+'16'!H113+'17'!H113+'18'!H113+'19'!H113+'20'!H113+'21'!H113+'22'!H113+'23'!H113+'24'!H113+'25'!H113</f>
        <v>0</v>
      </c>
    </row>
    <row r="69" spans="1:13" x14ac:dyDescent="0.2">
      <c r="A69" s="15" t="s">
        <v>93</v>
      </c>
      <c r="B69" s="18" t="s">
        <v>80</v>
      </c>
      <c r="C69" s="96">
        <f>'1'!G164+'2'!G164+'3'!G164+'4'!G164+'5'!G164+'6'!G164+'7'!G164+'8'!G164+'9'!G164+'10'!G164+'11'!G164+'12'!G164+'13'!G164+'14'!G164+'15'!G164+'16'!G164+'17'!G164+'18'!G164+'19'!G164+'20'!G164+'21'!G164+'22'!G164+'23'!G164+'24'!G164+'25'!G164</f>
        <v>0</v>
      </c>
      <c r="D69" s="96">
        <f>'1'!H164+'2'!H164+'3'!H164+'4'!H164+'5'!H164+'6'!H164+'7'!H164+'8'!H164+'9'!H164+'10'!H164+'11'!H164+'12'!H164+'13'!H164+'14'!H164+'15'!H164+'16'!H164+'17'!H164+'18'!H164+'19'!H164+'20'!H164+'21'!H164+'22'!H164+'23'!H164+'24'!H164+'25'!H164</f>
        <v>0</v>
      </c>
    </row>
    <row r="70" spans="1:13" x14ac:dyDescent="0.2">
      <c r="A70" s="15" t="s">
        <v>99</v>
      </c>
      <c r="B70" s="18" t="s">
        <v>126</v>
      </c>
      <c r="C70" s="96">
        <f>'1'!G235+'2'!G235+'3'!G235+'4'!G235+'5'!G235+'6'!G235+'7'!G235+'8'!G235+'9'!G235+'10'!G235+'11'!G235+'12'!G235+'13'!G235+'14'!G235+'15'!G235+'16'!G235+'17'!G235+'18'!G235+'19'!G235+'20'!G235+'21'!G235+'22'!G235+'23'!G235+'24'!G235+'25'!G235</f>
        <v>0</v>
      </c>
      <c r="D70" s="96">
        <f>'1'!H235+'2'!H235+'3'!H235+'4'!H235+'5'!H235+'6'!H235+'7'!H235+'8'!H235+'9'!H235+'10'!H235+'11'!H235+'12'!H235+'13'!H235+'14'!H235+'15'!H235+'16'!H235+'17'!H235+'18'!H235+'19'!H235+'20'!H235+'21'!H235+'22'!H235+'23'!H235+'24'!H235+'25'!H235</f>
        <v>0</v>
      </c>
    </row>
    <row r="71" spans="1:13" x14ac:dyDescent="0.2">
      <c r="A71" s="15" t="s">
        <v>248</v>
      </c>
      <c r="B71" s="18" t="s">
        <v>127</v>
      </c>
      <c r="C71" s="96">
        <f>'1'!G253+'2'!G253+'3'!G253+'4'!G253+'5'!G253+'6'!G253+'7'!G253+'8'!G253+'9'!G253+'10'!G253+'11'!G253+'12'!G253+'13'!G253+'14'!G253+'15'!G253+'16'!G253+'17'!G253+'18'!G253+'19'!G253+'20'!G253+'21'!G253+'22'!G253+'23'!G253+'24'!G253+'25'!G253</f>
        <v>0</v>
      </c>
      <c r="D71" s="96">
        <f>'1'!H253+'2'!H253+'3'!H253+'4'!H253+'5'!H253+'6'!H253+'7'!H253+'8'!H253+'9'!H253+'10'!H253+'11'!H253+'12'!H253+'13'!H253+'14'!H253+'15'!H253+'16'!H253+'17'!H253+'18'!H253+'19'!H253+'20'!H253+'21'!H253+'22'!H253+'23'!H253+'24'!H253+'25'!H253</f>
        <v>0</v>
      </c>
    </row>
    <row r="72" spans="1:13" x14ac:dyDescent="0.2">
      <c r="A72" s="8" t="s">
        <v>123</v>
      </c>
      <c r="B72" s="19" t="s">
        <v>124</v>
      </c>
      <c r="C72" s="97">
        <f>'Netiesioginės išlaidos'!H14</f>
        <v>0</v>
      </c>
      <c r="D72" s="97">
        <f>'Netiesioginės išlaidos'!H15</f>
        <v>0</v>
      </c>
      <c r="G72" s="17"/>
    </row>
    <row r="73" spans="1:13" x14ac:dyDescent="0.2">
      <c r="A73" s="133" t="s">
        <v>84</v>
      </c>
      <c r="B73" s="134"/>
      <c r="C73" s="95">
        <f>C61+C62+C72</f>
        <v>0</v>
      </c>
      <c r="D73" s="95">
        <f>D61+D62+D72</f>
        <v>0</v>
      </c>
    </row>
    <row r="74" spans="1:13" x14ac:dyDescent="0.2">
      <c r="A74" s="20"/>
      <c r="B74" s="20"/>
      <c r="C74" s="88"/>
      <c r="D74" s="88"/>
      <c r="E74" s="88"/>
      <c r="F74" s="88"/>
    </row>
    <row r="75" spans="1:13" x14ac:dyDescent="0.2">
      <c r="A75" s="20"/>
      <c r="B75" s="20"/>
      <c r="C75" s="88"/>
      <c r="D75" s="88"/>
      <c r="E75" s="88"/>
      <c r="F75" s="88"/>
    </row>
    <row r="76" spans="1:13" x14ac:dyDescent="0.2">
      <c r="A76" s="20"/>
      <c r="B76" s="20"/>
      <c r="C76" s="88"/>
      <c r="D76" s="88"/>
      <c r="E76" s="88"/>
      <c r="F76" s="88"/>
    </row>
    <row r="77" spans="1:13" x14ac:dyDescent="0.2">
      <c r="A77" s="131" t="s">
        <v>154</v>
      </c>
      <c r="B77" s="132"/>
      <c r="C77" s="120">
        <f>C61+C63+C64</f>
        <v>0</v>
      </c>
      <c r="D77" s="112" t="str">
        <f>IFERROR(C77/C73, "0%")</f>
        <v>0%</v>
      </c>
      <c r="E77" s="121" t="str">
        <f>IF(C77&gt;(C73*0.5),"DĖMESIO! Patikrinkite, ar biudžeto eilučių Nr. 4, 5.1 ir 5.2 suma neviršija 50 proc. Aprašo 10.1 veiklai skirtų tinkamų finansuoti išlaidų","")</f>
        <v/>
      </c>
      <c r="F77" s="122"/>
      <c r="G77" s="123"/>
      <c r="H77" s="123"/>
      <c r="I77" s="123"/>
      <c r="J77" s="123"/>
      <c r="K77" s="123"/>
      <c r="L77" s="123"/>
      <c r="M77" s="123"/>
    </row>
    <row r="78" spans="1:13" x14ac:dyDescent="0.2">
      <c r="A78" s="131" t="s">
        <v>269</v>
      </c>
      <c r="B78" s="132"/>
      <c r="C78" s="120">
        <f>C71+C72+C70</f>
        <v>0</v>
      </c>
      <c r="D78" s="113" t="str">
        <f>IFERROR(C78/C73, "0%")</f>
        <v>0%</v>
      </c>
      <c r="E78" s="121" t="str">
        <f>IF(C78&gt;(C73*0.1),"DĖMESIO! Patikrinkite, ar biudžeto eilučių Nr. 5.8, 5.9 ir 7 suma neviršija 10 proc. Aprašo 10.1 veiklai skirtų tinkamų finansuoti išlaidų!","")</f>
        <v/>
      </c>
      <c r="F78" s="122"/>
      <c r="G78" s="123"/>
      <c r="H78" s="123"/>
      <c r="I78" s="123"/>
      <c r="J78" s="123"/>
      <c r="K78" s="123"/>
      <c r="L78" s="123"/>
      <c r="M78" s="123"/>
    </row>
    <row r="79" spans="1:13" x14ac:dyDescent="0.2">
      <c r="A79" s="131" t="s">
        <v>270</v>
      </c>
      <c r="B79" s="132"/>
      <c r="C79" s="120">
        <f>C67</f>
        <v>0</v>
      </c>
      <c r="D79" s="112" t="str">
        <f>IFERROR(C79/C73, "0%")</f>
        <v>0%</v>
      </c>
      <c r="E79" s="121" t="str">
        <f>IF(C79&gt;(C73*0.5),"DĖMESIO! Patikrinkite, ar biudžeto eilutės Nr. 5.5 suma neviršija 50 proc. Aprašo 10.1 veiklai skirtų tinkamų finansuoti išlaidų!","")</f>
        <v/>
      </c>
      <c r="F79" s="122"/>
      <c r="G79" s="123"/>
      <c r="H79" s="123"/>
      <c r="I79" s="123"/>
      <c r="J79" s="123"/>
      <c r="K79" s="123"/>
      <c r="L79" s="123"/>
      <c r="M79" s="123"/>
    </row>
  </sheetData>
  <sheetProtection algorithmName="SHA-512" hashValue="kpvd9Sc1Q+bgSFCWJvrfa8EhD76h1gFanjKjyEzPM1OvB8aSJ+eS8ZuESJKnEpHSfmbmu7q2tcQdG69kHYvaGg==" saltValue="wkQHaT4ps81Xi8pDR+qXeA==" spinCount="100000" sheet="1" objects="1" scenarios="1"/>
  <mergeCells count="7">
    <mergeCell ref="B1:F1"/>
    <mergeCell ref="A79:B79"/>
    <mergeCell ref="A78:B78"/>
    <mergeCell ref="A56:B56"/>
    <mergeCell ref="A58:F58"/>
    <mergeCell ref="A73:B73"/>
    <mergeCell ref="A77:B77"/>
  </mergeCells>
  <conditionalFormatting sqref="C77">
    <cfRule type="cellIs" dxfId="28" priority="14" operator="greaterThan">
      <formula>$C$73*0.5</formula>
    </cfRule>
  </conditionalFormatting>
  <conditionalFormatting sqref="C79">
    <cfRule type="cellIs" dxfId="27" priority="15" operator="greaterThan">
      <formula>$C$73*0.5</formula>
    </cfRule>
  </conditionalFormatting>
  <conditionalFormatting sqref="E4:F56">
    <cfRule type="cellIs" dxfId="26" priority="2" operator="equal">
      <formula>0</formula>
    </cfRule>
  </conditionalFormatting>
  <conditionalFormatting sqref="C78">
    <cfRule type="cellIs" dxfId="25" priority="1" operator="greaterThan">
      <formula>$C$73*0.1</formula>
    </cfRule>
  </conditionalFormatting>
  <pageMargins left="0.31496062992125984" right="0.31496062992125984" top="0.78740157480314965" bottom="0.78740157480314965" header="0.31496062992125984" footer="0.31496062992125984"/>
  <pageSetup paperSize="9" scale="64" fitToHeight="0" orientation="landscape" r:id="rId1"/>
  <headerFooter>
    <oddFooter>&amp;A&amp;RPuslapių &amp;P</oddFooter>
  </headerFooter>
  <drawing r:id="rId2"/>
  <legacyDrawing r:id="rId3"/>
  <controls>
    <mc:AlternateContent xmlns:mc="http://schemas.openxmlformats.org/markup-compatibility/2006">
      <mc:Choice Requires="x14">
        <control shapeId="31747" r:id="rId4" name="CommandButton1">
          <controlPr defaultSize="0" autoLine="0" r:id="rId5">
            <anchor moveWithCells="1">
              <from>
                <xdr:col>0</xdr:col>
                <xdr:colOff>19050</xdr:colOff>
                <xdr:row>0</xdr:row>
                <xdr:rowOff>28575</xdr:rowOff>
              </from>
              <to>
                <xdr:col>1</xdr:col>
                <xdr:colOff>438150</xdr:colOff>
                <xdr:row>1</xdr:row>
                <xdr:rowOff>142875</xdr:rowOff>
              </to>
            </anchor>
          </controlPr>
        </control>
      </mc:Choice>
      <mc:Fallback>
        <control shapeId="31747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9">
    <tabColor rgb="FF92D050"/>
    <pageSetUpPr fitToPage="1"/>
  </sheetPr>
  <dimension ref="A1:S260"/>
  <sheetViews>
    <sheetView zoomScale="85" zoomScaleNormal="85" zoomScaleSheetLayoutView="100" workbookViewId="0">
      <pane ySplit="9" topLeftCell="A10" activePane="bottomLeft" state="frozen"/>
      <selection activeCell="B26" sqref="B26"/>
      <selection pane="bottomLeft" activeCell="H7" sqref="H7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55"/>
      <c r="B1" s="55"/>
      <c r="C1" s="55" t="s">
        <v>88</v>
      </c>
      <c r="D1" s="143"/>
      <c r="E1" s="143"/>
      <c r="F1" s="143"/>
      <c r="G1" s="143"/>
      <c r="H1" s="143"/>
      <c r="I1" s="143"/>
      <c r="J1" s="21"/>
    </row>
    <row r="2" spans="1:10" ht="13.5" customHeight="1" x14ac:dyDescent="0.2">
      <c r="A2" s="55"/>
      <c r="B2" s="55"/>
      <c r="C2" s="55" t="s">
        <v>85</v>
      </c>
      <c r="D2" s="56"/>
      <c r="E2" s="21"/>
      <c r="F2" s="21"/>
      <c r="G2" s="21"/>
      <c r="H2" s="21"/>
      <c r="I2" s="21"/>
      <c r="J2" s="21"/>
    </row>
    <row r="3" spans="1:10" x14ac:dyDescent="0.2">
      <c r="A3" s="142" t="s">
        <v>73</v>
      </c>
      <c r="B3" s="142"/>
      <c r="C3" s="142"/>
      <c r="D3" s="143"/>
      <c r="E3" s="143"/>
      <c r="F3" s="143"/>
      <c r="G3" s="143"/>
      <c r="H3" s="143"/>
      <c r="I3" s="144"/>
      <c r="J3" s="21"/>
    </row>
    <row r="4" spans="1:10" x14ac:dyDescent="0.2">
      <c r="A4" s="55"/>
      <c r="B4" s="55"/>
      <c r="C4" s="55" t="s">
        <v>139</v>
      </c>
      <c r="D4" s="148"/>
      <c r="E4" s="148"/>
      <c r="F4" s="149" t="s">
        <v>140</v>
      </c>
      <c r="G4" s="149"/>
      <c r="H4" s="57"/>
      <c r="I4" s="21"/>
      <c r="J4" s="21"/>
    </row>
    <row r="5" spans="1:10" x14ac:dyDescent="0.2">
      <c r="A5" s="142" t="s">
        <v>137</v>
      </c>
      <c r="B5" s="142"/>
      <c r="C5" s="142"/>
      <c r="D5" s="147"/>
      <c r="E5" s="147"/>
      <c r="F5" s="147"/>
      <c r="G5" s="147"/>
      <c r="H5" s="147"/>
      <c r="I5" s="143"/>
      <c r="J5" s="21"/>
    </row>
    <row r="6" spans="1:10" x14ac:dyDescent="0.2">
      <c r="A6" s="55"/>
      <c r="B6" s="55"/>
      <c r="C6" s="55" t="s">
        <v>211</v>
      </c>
      <c r="D6" s="147"/>
      <c r="E6" s="147"/>
      <c r="F6" s="147"/>
      <c r="G6" s="147"/>
      <c r="H6" s="147"/>
      <c r="I6" s="147"/>
      <c r="J6" s="21"/>
    </row>
    <row r="7" spans="1:10" x14ac:dyDescent="0.2">
      <c r="A7" s="55"/>
      <c r="B7" s="55"/>
      <c r="C7" s="55" t="s">
        <v>89</v>
      </c>
      <c r="D7" s="59"/>
      <c r="E7" s="21"/>
      <c r="F7" s="21"/>
      <c r="G7" s="24" t="s">
        <v>158</v>
      </c>
      <c r="H7" s="23" t="s">
        <v>268</v>
      </c>
      <c r="I7" s="21"/>
      <c r="J7" s="21"/>
    </row>
    <row r="8" spans="1:10" ht="6" customHeight="1" x14ac:dyDescent="0.2"/>
    <row r="9" spans="1:10" ht="38.25" x14ac:dyDescent="0.2">
      <c r="A9" s="58" t="s">
        <v>4</v>
      </c>
      <c r="B9" s="145" t="s">
        <v>175</v>
      </c>
      <c r="C9" s="145"/>
      <c r="D9" s="58" t="s">
        <v>1</v>
      </c>
      <c r="E9" s="58" t="s">
        <v>2</v>
      </c>
      <c r="F9" s="58" t="s">
        <v>3</v>
      </c>
      <c r="G9" s="58" t="s">
        <v>87</v>
      </c>
      <c r="H9" s="58" t="s">
        <v>86</v>
      </c>
      <c r="I9" s="58" t="s">
        <v>11</v>
      </c>
      <c r="J9" s="25"/>
    </row>
    <row r="10" spans="1:10" ht="27.75" customHeight="1" x14ac:dyDescent="0.2">
      <c r="A10" s="26">
        <v>4</v>
      </c>
      <c r="B10" s="146" t="s">
        <v>92</v>
      </c>
      <c r="C10" s="146"/>
      <c r="D10" s="146"/>
      <c r="E10" s="146"/>
      <c r="F10" s="146"/>
      <c r="G10" s="95">
        <f>SUM(G11:G20)</f>
        <v>0</v>
      </c>
      <c r="H10" s="95">
        <f>SUM(H11:H20)</f>
        <v>0</v>
      </c>
      <c r="I10" s="27"/>
      <c r="J10" s="28"/>
    </row>
    <row r="11" spans="1:10" x14ac:dyDescent="0.2">
      <c r="A11" s="29" t="s">
        <v>13</v>
      </c>
      <c r="B11" s="135" t="s">
        <v>12</v>
      </c>
      <c r="C11" s="135"/>
      <c r="D11" s="30"/>
      <c r="E11" s="31"/>
      <c r="F11" s="32"/>
      <c r="G11" s="96">
        <f t="shared" ref="G11:G252" si="0">ROUND(E11*F11,2)</f>
        <v>0</v>
      </c>
      <c r="H11" s="96">
        <f t="shared" ref="H11:H112" si="1">ROUND(G11*$D$7,2)</f>
        <v>0</v>
      </c>
      <c r="I11" s="33"/>
      <c r="J11" s="28"/>
    </row>
    <row r="12" spans="1:10" x14ac:dyDescent="0.2">
      <c r="A12" s="29" t="s">
        <v>14</v>
      </c>
      <c r="B12" s="135" t="s">
        <v>12</v>
      </c>
      <c r="C12" s="135"/>
      <c r="D12" s="30"/>
      <c r="E12" s="31"/>
      <c r="F12" s="32"/>
      <c r="G12" s="96">
        <f t="shared" si="0"/>
        <v>0</v>
      </c>
      <c r="H12" s="96">
        <f t="shared" si="1"/>
        <v>0</v>
      </c>
      <c r="I12" s="33"/>
      <c r="J12" s="28"/>
    </row>
    <row r="13" spans="1:10" x14ac:dyDescent="0.2">
      <c r="A13" s="29" t="s">
        <v>15</v>
      </c>
      <c r="B13" s="135" t="s">
        <v>12</v>
      </c>
      <c r="C13" s="135"/>
      <c r="D13" s="30"/>
      <c r="E13" s="31"/>
      <c r="F13" s="32"/>
      <c r="G13" s="96">
        <f t="shared" si="0"/>
        <v>0</v>
      </c>
      <c r="H13" s="96">
        <f t="shared" si="1"/>
        <v>0</v>
      </c>
      <c r="I13" s="33"/>
      <c r="J13" s="28"/>
    </row>
    <row r="14" spans="1:10" x14ac:dyDescent="0.2">
      <c r="A14" s="29" t="s">
        <v>16</v>
      </c>
      <c r="B14" s="135" t="s">
        <v>12</v>
      </c>
      <c r="C14" s="135"/>
      <c r="D14" s="30"/>
      <c r="E14" s="31"/>
      <c r="F14" s="32"/>
      <c r="G14" s="96">
        <f t="shared" si="0"/>
        <v>0</v>
      </c>
      <c r="H14" s="96">
        <f t="shared" si="1"/>
        <v>0</v>
      </c>
      <c r="I14" s="33"/>
      <c r="J14" s="28"/>
    </row>
    <row r="15" spans="1:10" x14ac:dyDescent="0.2">
      <c r="A15" s="29" t="s">
        <v>17</v>
      </c>
      <c r="B15" s="135" t="s">
        <v>12</v>
      </c>
      <c r="C15" s="135"/>
      <c r="D15" s="30"/>
      <c r="E15" s="31"/>
      <c r="F15" s="32"/>
      <c r="G15" s="96">
        <f t="shared" si="0"/>
        <v>0</v>
      </c>
      <c r="H15" s="96">
        <f t="shared" si="1"/>
        <v>0</v>
      </c>
      <c r="I15" s="33"/>
      <c r="J15" s="28"/>
    </row>
    <row r="16" spans="1:10" x14ac:dyDescent="0.2">
      <c r="A16" s="29" t="s">
        <v>18</v>
      </c>
      <c r="B16" s="135" t="s">
        <v>12</v>
      </c>
      <c r="C16" s="135"/>
      <c r="D16" s="30"/>
      <c r="E16" s="31"/>
      <c r="F16" s="32"/>
      <c r="G16" s="96">
        <f t="shared" si="0"/>
        <v>0</v>
      </c>
      <c r="H16" s="96">
        <f t="shared" si="1"/>
        <v>0</v>
      </c>
      <c r="I16" s="33"/>
      <c r="J16" s="28"/>
    </row>
    <row r="17" spans="1:10" x14ac:dyDescent="0.2">
      <c r="A17" s="29" t="s">
        <v>19</v>
      </c>
      <c r="B17" s="135" t="s">
        <v>12</v>
      </c>
      <c r="C17" s="135"/>
      <c r="D17" s="30"/>
      <c r="E17" s="31"/>
      <c r="F17" s="32"/>
      <c r="G17" s="96">
        <f t="shared" si="0"/>
        <v>0</v>
      </c>
      <c r="H17" s="96">
        <f t="shared" si="1"/>
        <v>0</v>
      </c>
      <c r="I17" s="33"/>
      <c r="J17" s="28"/>
    </row>
    <row r="18" spans="1:10" x14ac:dyDescent="0.2">
      <c r="A18" s="29" t="s">
        <v>20</v>
      </c>
      <c r="B18" s="135" t="s">
        <v>12</v>
      </c>
      <c r="C18" s="135"/>
      <c r="D18" s="30"/>
      <c r="E18" s="31"/>
      <c r="F18" s="32"/>
      <c r="G18" s="96">
        <f t="shared" si="0"/>
        <v>0</v>
      </c>
      <c r="H18" s="96">
        <f t="shared" si="1"/>
        <v>0</v>
      </c>
      <c r="I18" s="33"/>
      <c r="J18" s="28"/>
    </row>
    <row r="19" spans="1:10" x14ac:dyDescent="0.2">
      <c r="A19" s="29" t="s">
        <v>21</v>
      </c>
      <c r="B19" s="135" t="s">
        <v>12</v>
      </c>
      <c r="C19" s="135"/>
      <c r="D19" s="30"/>
      <c r="E19" s="31"/>
      <c r="F19" s="32"/>
      <c r="G19" s="96">
        <f t="shared" si="0"/>
        <v>0</v>
      </c>
      <c r="H19" s="96">
        <f t="shared" si="1"/>
        <v>0</v>
      </c>
      <c r="I19" s="33"/>
      <c r="J19" s="28"/>
    </row>
    <row r="20" spans="1:10" x14ac:dyDescent="0.2">
      <c r="A20" s="29" t="s">
        <v>22</v>
      </c>
      <c r="B20" s="135" t="s">
        <v>12</v>
      </c>
      <c r="C20" s="135"/>
      <c r="D20" s="30"/>
      <c r="E20" s="31"/>
      <c r="F20" s="32"/>
      <c r="G20" s="96">
        <f t="shared" si="0"/>
        <v>0</v>
      </c>
      <c r="H20" s="96">
        <f t="shared" si="1"/>
        <v>0</v>
      </c>
      <c r="I20" s="33"/>
      <c r="J20" s="28"/>
    </row>
    <row r="21" spans="1:10" x14ac:dyDescent="0.2">
      <c r="A21" s="26">
        <v>5</v>
      </c>
      <c r="B21" s="146" t="s">
        <v>6</v>
      </c>
      <c r="C21" s="146"/>
      <c r="D21" s="146"/>
      <c r="E21" s="146"/>
      <c r="F21" s="146"/>
      <c r="G21" s="95">
        <f>G22+G33+G44+G55+G83+G113+G164+G235+G253</f>
        <v>0</v>
      </c>
      <c r="H21" s="95">
        <f>H22+H33+H44+H55+H83+H113+H164+H235+H253</f>
        <v>0</v>
      </c>
      <c r="I21" s="27"/>
      <c r="J21" s="28"/>
    </row>
    <row r="22" spans="1:10" x14ac:dyDescent="0.2">
      <c r="A22" s="34" t="s">
        <v>7</v>
      </c>
      <c r="B22" s="138" t="s">
        <v>109</v>
      </c>
      <c r="C22" s="139"/>
      <c r="D22" s="139"/>
      <c r="E22" s="139"/>
      <c r="F22" s="140"/>
      <c r="G22" s="97">
        <f>SUM(G23:G32)</f>
        <v>0</v>
      </c>
      <c r="H22" s="97">
        <f>SUM(H23:H32)</f>
        <v>0</v>
      </c>
      <c r="I22" s="35"/>
      <c r="J22" s="36"/>
    </row>
    <row r="23" spans="1:10" x14ac:dyDescent="0.2">
      <c r="A23" s="29" t="s">
        <v>23</v>
      </c>
      <c r="B23" s="135" t="s">
        <v>54</v>
      </c>
      <c r="C23" s="135"/>
      <c r="D23" s="30"/>
      <c r="E23" s="31"/>
      <c r="F23" s="32"/>
      <c r="G23" s="96">
        <f t="shared" ref="G23:G32" si="2">ROUND(E23*F23,2)</f>
        <v>0</v>
      </c>
      <c r="H23" s="96">
        <f t="shared" si="1"/>
        <v>0</v>
      </c>
      <c r="I23" s="33"/>
      <c r="J23" s="28"/>
    </row>
    <row r="24" spans="1:10" x14ac:dyDescent="0.2">
      <c r="A24" s="29" t="s">
        <v>24</v>
      </c>
      <c r="B24" s="135" t="s">
        <v>54</v>
      </c>
      <c r="C24" s="135"/>
      <c r="D24" s="30"/>
      <c r="E24" s="31"/>
      <c r="F24" s="32"/>
      <c r="G24" s="96">
        <f t="shared" si="2"/>
        <v>0</v>
      </c>
      <c r="H24" s="96">
        <f t="shared" si="1"/>
        <v>0</v>
      </c>
      <c r="I24" s="33"/>
      <c r="J24" s="28"/>
    </row>
    <row r="25" spans="1:10" x14ac:dyDescent="0.2">
      <c r="A25" s="29" t="s">
        <v>25</v>
      </c>
      <c r="B25" s="135" t="s">
        <v>54</v>
      </c>
      <c r="C25" s="135"/>
      <c r="D25" s="30"/>
      <c r="E25" s="31"/>
      <c r="F25" s="32"/>
      <c r="G25" s="96">
        <f t="shared" si="2"/>
        <v>0</v>
      </c>
      <c r="H25" s="96">
        <f t="shared" si="1"/>
        <v>0</v>
      </c>
      <c r="I25" s="33"/>
      <c r="J25" s="28"/>
    </row>
    <row r="26" spans="1:10" x14ac:dyDescent="0.2">
      <c r="A26" s="29" t="s">
        <v>26</v>
      </c>
      <c r="B26" s="135" t="s">
        <v>54</v>
      </c>
      <c r="C26" s="135"/>
      <c r="D26" s="30"/>
      <c r="E26" s="31"/>
      <c r="F26" s="32"/>
      <c r="G26" s="96">
        <f t="shared" si="2"/>
        <v>0</v>
      </c>
      <c r="H26" s="96">
        <f t="shared" si="1"/>
        <v>0</v>
      </c>
      <c r="I26" s="33"/>
      <c r="J26" s="28"/>
    </row>
    <row r="27" spans="1:10" x14ac:dyDescent="0.2">
      <c r="A27" s="29" t="s">
        <v>27</v>
      </c>
      <c r="B27" s="135" t="s">
        <v>54</v>
      </c>
      <c r="C27" s="135"/>
      <c r="D27" s="30"/>
      <c r="E27" s="31"/>
      <c r="F27" s="32"/>
      <c r="G27" s="96">
        <f t="shared" si="2"/>
        <v>0</v>
      </c>
      <c r="H27" s="96">
        <f t="shared" si="1"/>
        <v>0</v>
      </c>
      <c r="I27" s="33"/>
      <c r="J27" s="28"/>
    </row>
    <row r="28" spans="1:10" x14ac:dyDescent="0.2">
      <c r="A28" s="29" t="s">
        <v>28</v>
      </c>
      <c r="B28" s="135" t="s">
        <v>54</v>
      </c>
      <c r="C28" s="135"/>
      <c r="D28" s="30"/>
      <c r="E28" s="31"/>
      <c r="F28" s="32"/>
      <c r="G28" s="96">
        <f t="shared" si="2"/>
        <v>0</v>
      </c>
      <c r="H28" s="96">
        <f t="shared" si="1"/>
        <v>0</v>
      </c>
      <c r="I28" s="33"/>
      <c r="J28" s="28"/>
    </row>
    <row r="29" spans="1:10" x14ac:dyDescent="0.2">
      <c r="A29" s="29" t="s">
        <v>29</v>
      </c>
      <c r="B29" s="135" t="s">
        <v>54</v>
      </c>
      <c r="C29" s="135"/>
      <c r="D29" s="30"/>
      <c r="E29" s="31"/>
      <c r="F29" s="32"/>
      <c r="G29" s="96">
        <f t="shared" si="2"/>
        <v>0</v>
      </c>
      <c r="H29" s="96">
        <f t="shared" si="1"/>
        <v>0</v>
      </c>
      <c r="I29" s="33"/>
      <c r="J29" s="28"/>
    </row>
    <row r="30" spans="1:10" x14ac:dyDescent="0.2">
      <c r="A30" s="29" t="s">
        <v>30</v>
      </c>
      <c r="B30" s="135" t="s">
        <v>54</v>
      </c>
      <c r="C30" s="135"/>
      <c r="D30" s="30"/>
      <c r="E30" s="31"/>
      <c r="F30" s="32"/>
      <c r="G30" s="96">
        <f t="shared" si="2"/>
        <v>0</v>
      </c>
      <c r="H30" s="96">
        <f t="shared" si="1"/>
        <v>0</v>
      </c>
      <c r="I30" s="33"/>
      <c r="J30" s="28"/>
    </row>
    <row r="31" spans="1:10" x14ac:dyDescent="0.2">
      <c r="A31" s="29" t="s">
        <v>31</v>
      </c>
      <c r="B31" s="135" t="s">
        <v>54</v>
      </c>
      <c r="C31" s="135"/>
      <c r="D31" s="30"/>
      <c r="E31" s="31"/>
      <c r="F31" s="32"/>
      <c r="G31" s="96">
        <f t="shared" si="2"/>
        <v>0</v>
      </c>
      <c r="H31" s="96">
        <f t="shared" si="1"/>
        <v>0</v>
      </c>
      <c r="I31" s="33"/>
      <c r="J31" s="28"/>
    </row>
    <row r="32" spans="1:10" x14ac:dyDescent="0.2">
      <c r="A32" s="29" t="s">
        <v>32</v>
      </c>
      <c r="B32" s="135" t="s">
        <v>54</v>
      </c>
      <c r="C32" s="135"/>
      <c r="D32" s="30"/>
      <c r="E32" s="31"/>
      <c r="F32" s="32"/>
      <c r="G32" s="96">
        <f t="shared" si="2"/>
        <v>0</v>
      </c>
      <c r="H32" s="96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38" t="s">
        <v>250</v>
      </c>
      <c r="C33" s="139"/>
      <c r="D33" s="139"/>
      <c r="E33" s="139"/>
      <c r="F33" s="140"/>
      <c r="G33" s="97">
        <f>SUM(G34:G43)</f>
        <v>0</v>
      </c>
      <c r="H33" s="97">
        <f>SUM(H34:H43)</f>
        <v>0</v>
      </c>
      <c r="I33" s="35"/>
      <c r="J33" s="36"/>
    </row>
    <row r="34" spans="1:10" x14ac:dyDescent="0.2">
      <c r="A34" s="29" t="s">
        <v>33</v>
      </c>
      <c r="B34" s="135" t="s">
        <v>54</v>
      </c>
      <c r="C34" s="135"/>
      <c r="D34" s="30"/>
      <c r="E34" s="31"/>
      <c r="F34" s="32"/>
      <c r="G34" s="96">
        <f t="shared" ref="G34:G43" si="3">ROUND(E34*F34,2)</f>
        <v>0</v>
      </c>
      <c r="H34" s="96">
        <f t="shared" si="1"/>
        <v>0</v>
      </c>
      <c r="I34" s="33"/>
      <c r="J34" s="28"/>
    </row>
    <row r="35" spans="1:10" x14ac:dyDescent="0.2">
      <c r="A35" s="29" t="s">
        <v>34</v>
      </c>
      <c r="B35" s="135" t="s">
        <v>54</v>
      </c>
      <c r="C35" s="135"/>
      <c r="D35" s="30"/>
      <c r="E35" s="31"/>
      <c r="F35" s="32"/>
      <c r="G35" s="96">
        <f t="shared" si="3"/>
        <v>0</v>
      </c>
      <c r="H35" s="96">
        <f t="shared" si="1"/>
        <v>0</v>
      </c>
      <c r="I35" s="33"/>
      <c r="J35" s="28"/>
    </row>
    <row r="36" spans="1:10" x14ac:dyDescent="0.2">
      <c r="A36" s="29" t="s">
        <v>35</v>
      </c>
      <c r="B36" s="135" t="s">
        <v>54</v>
      </c>
      <c r="C36" s="135"/>
      <c r="D36" s="30"/>
      <c r="E36" s="31"/>
      <c r="F36" s="32"/>
      <c r="G36" s="96">
        <f t="shared" si="3"/>
        <v>0</v>
      </c>
      <c r="H36" s="96">
        <f t="shared" si="1"/>
        <v>0</v>
      </c>
      <c r="I36" s="33"/>
      <c r="J36" s="28"/>
    </row>
    <row r="37" spans="1:10" x14ac:dyDescent="0.2">
      <c r="A37" s="29" t="s">
        <v>36</v>
      </c>
      <c r="B37" s="135" t="s">
        <v>54</v>
      </c>
      <c r="C37" s="135"/>
      <c r="D37" s="30"/>
      <c r="E37" s="31"/>
      <c r="F37" s="32"/>
      <c r="G37" s="96">
        <f t="shared" si="3"/>
        <v>0</v>
      </c>
      <c r="H37" s="96">
        <f t="shared" si="1"/>
        <v>0</v>
      </c>
      <c r="I37" s="33"/>
      <c r="J37" s="28"/>
    </row>
    <row r="38" spans="1:10" x14ac:dyDescent="0.2">
      <c r="A38" s="29" t="s">
        <v>37</v>
      </c>
      <c r="B38" s="135" t="s">
        <v>54</v>
      </c>
      <c r="C38" s="135"/>
      <c r="D38" s="30"/>
      <c r="E38" s="31"/>
      <c r="F38" s="32"/>
      <c r="G38" s="96">
        <f t="shared" si="3"/>
        <v>0</v>
      </c>
      <c r="H38" s="96">
        <f t="shared" si="1"/>
        <v>0</v>
      </c>
      <c r="I38" s="33"/>
      <c r="J38" s="28"/>
    </row>
    <row r="39" spans="1:10" x14ac:dyDescent="0.2">
      <c r="A39" s="29" t="s">
        <v>38</v>
      </c>
      <c r="B39" s="135" t="s">
        <v>54</v>
      </c>
      <c r="C39" s="135"/>
      <c r="D39" s="30"/>
      <c r="E39" s="31"/>
      <c r="F39" s="32"/>
      <c r="G39" s="96">
        <f t="shared" si="3"/>
        <v>0</v>
      </c>
      <c r="H39" s="96">
        <f t="shared" si="1"/>
        <v>0</v>
      </c>
      <c r="I39" s="33"/>
      <c r="J39" s="28"/>
    </row>
    <row r="40" spans="1:10" x14ac:dyDescent="0.2">
      <c r="A40" s="29" t="s">
        <v>39</v>
      </c>
      <c r="B40" s="135" t="s">
        <v>54</v>
      </c>
      <c r="C40" s="135"/>
      <c r="D40" s="30"/>
      <c r="E40" s="31"/>
      <c r="F40" s="32"/>
      <c r="G40" s="96">
        <f t="shared" si="3"/>
        <v>0</v>
      </c>
      <c r="H40" s="96">
        <f t="shared" si="1"/>
        <v>0</v>
      </c>
      <c r="I40" s="33"/>
      <c r="J40" s="28"/>
    </row>
    <row r="41" spans="1:10" x14ac:dyDescent="0.2">
      <c r="A41" s="29" t="s">
        <v>40</v>
      </c>
      <c r="B41" s="135" t="s">
        <v>54</v>
      </c>
      <c r="C41" s="135"/>
      <c r="D41" s="30"/>
      <c r="E41" s="31"/>
      <c r="F41" s="32"/>
      <c r="G41" s="96">
        <f t="shared" si="3"/>
        <v>0</v>
      </c>
      <c r="H41" s="96">
        <f t="shared" si="1"/>
        <v>0</v>
      </c>
      <c r="I41" s="33"/>
      <c r="J41" s="28"/>
    </row>
    <row r="42" spans="1:10" x14ac:dyDescent="0.2">
      <c r="A42" s="29" t="s">
        <v>41</v>
      </c>
      <c r="B42" s="135" t="s">
        <v>54</v>
      </c>
      <c r="C42" s="135"/>
      <c r="D42" s="30"/>
      <c r="E42" s="31"/>
      <c r="F42" s="32"/>
      <c r="G42" s="96">
        <f t="shared" si="3"/>
        <v>0</v>
      </c>
      <c r="H42" s="96">
        <f t="shared" si="1"/>
        <v>0</v>
      </c>
      <c r="I42" s="33"/>
      <c r="J42" s="28"/>
    </row>
    <row r="43" spans="1:10" x14ac:dyDescent="0.2">
      <c r="A43" s="29" t="s">
        <v>42</v>
      </c>
      <c r="B43" s="135" t="s">
        <v>54</v>
      </c>
      <c r="C43" s="135"/>
      <c r="D43" s="30"/>
      <c r="E43" s="31"/>
      <c r="F43" s="32"/>
      <c r="G43" s="96">
        <f t="shared" si="3"/>
        <v>0</v>
      </c>
      <c r="H43" s="96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1" t="s">
        <v>228</v>
      </c>
      <c r="C44" s="139"/>
      <c r="D44" s="139"/>
      <c r="E44" s="139"/>
      <c r="F44" s="140"/>
      <c r="G44" s="97">
        <f>SUM(G45:G54)</f>
        <v>0</v>
      </c>
      <c r="H44" s="97">
        <f>SUM(H45:H54)</f>
        <v>0</v>
      </c>
      <c r="I44" s="35"/>
      <c r="J44" s="36"/>
    </row>
    <row r="45" spans="1:10" x14ac:dyDescent="0.2">
      <c r="A45" s="29" t="s">
        <v>44</v>
      </c>
      <c r="B45" s="135" t="s">
        <v>54</v>
      </c>
      <c r="C45" s="135"/>
      <c r="D45" s="30"/>
      <c r="E45" s="31"/>
      <c r="F45" s="32"/>
      <c r="G45" s="96">
        <f t="shared" ref="G45" si="4">ROUND(E45*F45,2)</f>
        <v>0</v>
      </c>
      <c r="H45" s="96">
        <f t="shared" ref="H45" si="5">ROUND(G45*$D$7,2)</f>
        <v>0</v>
      </c>
      <c r="I45" s="33"/>
      <c r="J45" s="36"/>
    </row>
    <row r="46" spans="1:10" x14ac:dyDescent="0.2">
      <c r="A46" s="29" t="s">
        <v>45</v>
      </c>
      <c r="B46" s="135" t="s">
        <v>54</v>
      </c>
      <c r="C46" s="135"/>
      <c r="D46" s="30"/>
      <c r="E46" s="31"/>
      <c r="F46" s="32"/>
      <c r="G46" s="96">
        <f t="shared" ref="G46:G54" si="6">ROUND(E46*F46,2)</f>
        <v>0</v>
      </c>
      <c r="H46" s="96">
        <f t="shared" ref="H46:H54" si="7">ROUND(G46*$D$7,2)</f>
        <v>0</v>
      </c>
      <c r="I46" s="33"/>
      <c r="J46" s="36"/>
    </row>
    <row r="47" spans="1:10" x14ac:dyDescent="0.2">
      <c r="A47" s="29" t="s">
        <v>46</v>
      </c>
      <c r="B47" s="135" t="s">
        <v>54</v>
      </c>
      <c r="C47" s="135"/>
      <c r="D47" s="30"/>
      <c r="E47" s="31"/>
      <c r="F47" s="32"/>
      <c r="G47" s="96">
        <f t="shared" si="6"/>
        <v>0</v>
      </c>
      <c r="H47" s="96">
        <f t="shared" si="7"/>
        <v>0</v>
      </c>
      <c r="I47" s="33"/>
      <c r="J47" s="36"/>
    </row>
    <row r="48" spans="1:10" x14ac:dyDescent="0.2">
      <c r="A48" s="29" t="s">
        <v>47</v>
      </c>
      <c r="B48" s="135" t="s">
        <v>54</v>
      </c>
      <c r="C48" s="135"/>
      <c r="D48" s="30"/>
      <c r="E48" s="31"/>
      <c r="F48" s="32"/>
      <c r="G48" s="96">
        <f t="shared" si="6"/>
        <v>0</v>
      </c>
      <c r="H48" s="96">
        <f t="shared" si="7"/>
        <v>0</v>
      </c>
      <c r="I48" s="33"/>
      <c r="J48" s="36"/>
    </row>
    <row r="49" spans="1:10" x14ac:dyDescent="0.2">
      <c r="A49" s="29" t="s">
        <v>48</v>
      </c>
      <c r="B49" s="135" t="s">
        <v>54</v>
      </c>
      <c r="C49" s="135"/>
      <c r="D49" s="30"/>
      <c r="E49" s="31"/>
      <c r="F49" s="32"/>
      <c r="G49" s="96">
        <f t="shared" si="6"/>
        <v>0</v>
      </c>
      <c r="H49" s="96">
        <f t="shared" si="7"/>
        <v>0</v>
      </c>
      <c r="I49" s="33"/>
      <c r="J49" s="36"/>
    </row>
    <row r="50" spans="1:10" x14ac:dyDescent="0.2">
      <c r="A50" s="29" t="s">
        <v>49</v>
      </c>
      <c r="B50" s="135" t="s">
        <v>54</v>
      </c>
      <c r="C50" s="135"/>
      <c r="D50" s="30"/>
      <c r="E50" s="31"/>
      <c r="F50" s="32"/>
      <c r="G50" s="96">
        <f t="shared" si="6"/>
        <v>0</v>
      </c>
      <c r="H50" s="96">
        <f t="shared" si="7"/>
        <v>0</v>
      </c>
      <c r="I50" s="33"/>
      <c r="J50" s="36"/>
    </row>
    <row r="51" spans="1:10" x14ac:dyDescent="0.2">
      <c r="A51" s="29" t="s">
        <v>50</v>
      </c>
      <c r="B51" s="135" t="s">
        <v>54</v>
      </c>
      <c r="C51" s="135"/>
      <c r="D51" s="30"/>
      <c r="E51" s="31"/>
      <c r="F51" s="32"/>
      <c r="G51" s="96">
        <f t="shared" si="6"/>
        <v>0</v>
      </c>
      <c r="H51" s="96">
        <f t="shared" si="7"/>
        <v>0</v>
      </c>
      <c r="I51" s="33"/>
      <c r="J51" s="36"/>
    </row>
    <row r="52" spans="1:10" x14ac:dyDescent="0.2">
      <c r="A52" s="29" t="s">
        <v>51</v>
      </c>
      <c r="B52" s="135" t="s">
        <v>54</v>
      </c>
      <c r="C52" s="135"/>
      <c r="D52" s="30"/>
      <c r="E52" s="31"/>
      <c r="F52" s="32"/>
      <c r="G52" s="96">
        <f t="shared" si="6"/>
        <v>0</v>
      </c>
      <c r="H52" s="96">
        <f t="shared" si="7"/>
        <v>0</v>
      </c>
      <c r="I52" s="33"/>
      <c r="J52" s="36"/>
    </row>
    <row r="53" spans="1:10" x14ac:dyDescent="0.2">
      <c r="A53" s="29" t="s">
        <v>52</v>
      </c>
      <c r="B53" s="135" t="s">
        <v>54</v>
      </c>
      <c r="C53" s="135"/>
      <c r="D53" s="30"/>
      <c r="E53" s="31"/>
      <c r="F53" s="32"/>
      <c r="G53" s="96">
        <f t="shared" si="6"/>
        <v>0</v>
      </c>
      <c r="H53" s="96">
        <f t="shared" si="7"/>
        <v>0</v>
      </c>
      <c r="I53" s="33"/>
      <c r="J53" s="36"/>
    </row>
    <row r="54" spans="1:10" x14ac:dyDescent="0.2">
      <c r="A54" s="29" t="s">
        <v>53</v>
      </c>
      <c r="B54" s="135" t="s">
        <v>54</v>
      </c>
      <c r="C54" s="135"/>
      <c r="D54" s="30"/>
      <c r="E54" s="31"/>
      <c r="F54" s="32"/>
      <c r="G54" s="96">
        <f t="shared" si="6"/>
        <v>0</v>
      </c>
      <c r="H54" s="96">
        <f t="shared" si="7"/>
        <v>0</v>
      </c>
      <c r="I54" s="33"/>
      <c r="J54" s="36"/>
    </row>
    <row r="55" spans="1:10" ht="25.5" customHeight="1" x14ac:dyDescent="0.2">
      <c r="A55" s="34" t="s">
        <v>10</v>
      </c>
      <c r="B55" s="138" t="s">
        <v>174</v>
      </c>
      <c r="C55" s="139"/>
      <c r="D55" s="139"/>
      <c r="E55" s="139"/>
      <c r="F55" s="140"/>
      <c r="G55" s="97">
        <f>SUM(G56:G82)</f>
        <v>0</v>
      </c>
      <c r="H55" s="97">
        <f>SUM(H56:H82)</f>
        <v>0</v>
      </c>
      <c r="I55" s="35"/>
      <c r="J55" s="36"/>
    </row>
    <row r="56" spans="1:10" x14ac:dyDescent="0.2">
      <c r="A56" s="29" t="s">
        <v>55</v>
      </c>
      <c r="B56" s="135" t="s">
        <v>12</v>
      </c>
      <c r="C56" s="135"/>
      <c r="D56" s="30"/>
      <c r="E56" s="31"/>
      <c r="F56" s="32"/>
      <c r="G56" s="96">
        <f t="shared" ref="G56:G59" si="8">ROUND(E56*F56,2)</f>
        <v>0</v>
      </c>
      <c r="H56" s="96">
        <f t="shared" ref="H56:H59" si="9">ROUND(G56*$D$7,2)</f>
        <v>0</v>
      </c>
      <c r="I56" s="33"/>
      <c r="J56" s="28"/>
    </row>
    <row r="57" spans="1:10" x14ac:dyDescent="0.2">
      <c r="A57" s="29" t="s">
        <v>56</v>
      </c>
      <c r="B57" s="135" t="s">
        <v>12</v>
      </c>
      <c r="C57" s="135"/>
      <c r="D57" s="30"/>
      <c r="E57" s="31"/>
      <c r="F57" s="32"/>
      <c r="G57" s="96">
        <f t="shared" si="8"/>
        <v>0</v>
      </c>
      <c r="H57" s="96">
        <f t="shared" si="9"/>
        <v>0</v>
      </c>
      <c r="I57" s="33"/>
      <c r="J57" s="28"/>
    </row>
    <row r="58" spans="1:10" x14ac:dyDescent="0.2">
      <c r="A58" s="29" t="s">
        <v>57</v>
      </c>
      <c r="B58" s="135" t="s">
        <v>12</v>
      </c>
      <c r="C58" s="135"/>
      <c r="D58" s="30"/>
      <c r="E58" s="31"/>
      <c r="F58" s="32"/>
      <c r="G58" s="96">
        <f t="shared" si="8"/>
        <v>0</v>
      </c>
      <c r="H58" s="96">
        <f t="shared" si="9"/>
        <v>0</v>
      </c>
      <c r="I58" s="33"/>
      <c r="J58" s="28"/>
    </row>
    <row r="59" spans="1:10" x14ac:dyDescent="0.2">
      <c r="A59" s="29" t="s">
        <v>58</v>
      </c>
      <c r="B59" s="135" t="s">
        <v>12</v>
      </c>
      <c r="C59" s="135"/>
      <c r="D59" s="30"/>
      <c r="E59" s="31"/>
      <c r="F59" s="32"/>
      <c r="G59" s="96">
        <f t="shared" si="8"/>
        <v>0</v>
      </c>
      <c r="H59" s="96">
        <f t="shared" si="9"/>
        <v>0</v>
      </c>
      <c r="I59" s="33"/>
      <c r="J59" s="28"/>
    </row>
    <row r="60" spans="1:10" x14ac:dyDescent="0.2">
      <c r="A60" s="29" t="s">
        <v>59</v>
      </c>
      <c r="B60" s="135" t="s">
        <v>12</v>
      </c>
      <c r="C60" s="135"/>
      <c r="D60" s="30"/>
      <c r="E60" s="31"/>
      <c r="F60" s="32"/>
      <c r="G60" s="96">
        <f t="shared" ref="G60:G82" si="10">ROUND(E60*F60,2)</f>
        <v>0</v>
      </c>
      <c r="H60" s="96">
        <f t="shared" ref="H60:H82" si="11">ROUND(G60*$D$7,2)</f>
        <v>0</v>
      </c>
      <c r="I60" s="33"/>
      <c r="J60" s="28"/>
    </row>
    <row r="61" spans="1:10" x14ac:dyDescent="0.2">
      <c r="A61" s="29" t="s">
        <v>60</v>
      </c>
      <c r="B61" s="135" t="s">
        <v>12</v>
      </c>
      <c r="C61" s="135"/>
      <c r="D61" s="30"/>
      <c r="E61" s="31"/>
      <c r="F61" s="32"/>
      <c r="G61" s="96">
        <f t="shared" si="10"/>
        <v>0</v>
      </c>
      <c r="H61" s="96">
        <f t="shared" si="11"/>
        <v>0</v>
      </c>
      <c r="I61" s="33"/>
      <c r="J61" s="28"/>
    </row>
    <row r="62" spans="1:10" x14ac:dyDescent="0.2">
      <c r="A62" s="29" t="s">
        <v>61</v>
      </c>
      <c r="B62" s="135" t="s">
        <v>12</v>
      </c>
      <c r="C62" s="135"/>
      <c r="D62" s="30"/>
      <c r="E62" s="31"/>
      <c r="F62" s="32"/>
      <c r="G62" s="96">
        <f t="shared" si="10"/>
        <v>0</v>
      </c>
      <c r="H62" s="96">
        <f t="shared" si="11"/>
        <v>0</v>
      </c>
      <c r="I62" s="33"/>
      <c r="J62" s="28"/>
    </row>
    <row r="63" spans="1:10" x14ac:dyDescent="0.2">
      <c r="A63" s="29" t="s">
        <v>62</v>
      </c>
      <c r="B63" s="135" t="s">
        <v>12</v>
      </c>
      <c r="C63" s="135"/>
      <c r="D63" s="30"/>
      <c r="E63" s="31"/>
      <c r="F63" s="32"/>
      <c r="G63" s="96">
        <f t="shared" si="10"/>
        <v>0</v>
      </c>
      <c r="H63" s="96">
        <f t="shared" si="11"/>
        <v>0</v>
      </c>
      <c r="I63" s="33"/>
      <c r="J63" s="28"/>
    </row>
    <row r="64" spans="1:10" x14ac:dyDescent="0.2">
      <c r="A64" s="29" t="s">
        <v>63</v>
      </c>
      <c r="B64" s="135" t="s">
        <v>12</v>
      </c>
      <c r="C64" s="135"/>
      <c r="D64" s="30"/>
      <c r="E64" s="31"/>
      <c r="F64" s="32"/>
      <c r="G64" s="96">
        <f t="shared" si="10"/>
        <v>0</v>
      </c>
      <c r="H64" s="96">
        <f t="shared" si="11"/>
        <v>0</v>
      </c>
      <c r="I64" s="33"/>
      <c r="J64" s="28"/>
    </row>
    <row r="65" spans="1:10" x14ac:dyDescent="0.2">
      <c r="A65" s="29" t="s">
        <v>64</v>
      </c>
      <c r="B65" s="135" t="s">
        <v>12</v>
      </c>
      <c r="C65" s="135"/>
      <c r="D65" s="30"/>
      <c r="E65" s="31"/>
      <c r="F65" s="32"/>
      <c r="G65" s="96">
        <f t="shared" si="10"/>
        <v>0</v>
      </c>
      <c r="H65" s="96">
        <f t="shared" si="11"/>
        <v>0</v>
      </c>
      <c r="I65" s="33"/>
      <c r="J65" s="28"/>
    </row>
    <row r="66" spans="1:10" x14ac:dyDescent="0.2">
      <c r="A66" s="29" t="s">
        <v>130</v>
      </c>
      <c r="B66" s="135" t="s">
        <v>12</v>
      </c>
      <c r="C66" s="135"/>
      <c r="D66" s="30"/>
      <c r="E66" s="31"/>
      <c r="F66" s="32"/>
      <c r="G66" s="96">
        <f t="shared" si="10"/>
        <v>0</v>
      </c>
      <c r="H66" s="96">
        <f t="shared" si="11"/>
        <v>0</v>
      </c>
      <c r="I66" s="33"/>
      <c r="J66" s="28"/>
    </row>
    <row r="67" spans="1:10" x14ac:dyDescent="0.2">
      <c r="A67" s="29" t="s">
        <v>131</v>
      </c>
      <c r="B67" s="135" t="s">
        <v>12</v>
      </c>
      <c r="C67" s="135"/>
      <c r="D67" s="30"/>
      <c r="E67" s="31"/>
      <c r="F67" s="32"/>
      <c r="G67" s="96">
        <f t="shared" si="10"/>
        <v>0</v>
      </c>
      <c r="H67" s="96">
        <f t="shared" si="11"/>
        <v>0</v>
      </c>
      <c r="I67" s="33"/>
      <c r="J67" s="28"/>
    </row>
    <row r="68" spans="1:10" x14ac:dyDescent="0.2">
      <c r="A68" s="29" t="s">
        <v>132</v>
      </c>
      <c r="B68" s="135" t="s">
        <v>12</v>
      </c>
      <c r="C68" s="135"/>
      <c r="D68" s="30"/>
      <c r="E68" s="31"/>
      <c r="F68" s="32"/>
      <c r="G68" s="96">
        <f t="shared" si="10"/>
        <v>0</v>
      </c>
      <c r="H68" s="96">
        <f t="shared" si="11"/>
        <v>0</v>
      </c>
      <c r="I68" s="33"/>
      <c r="J68" s="28"/>
    </row>
    <row r="69" spans="1:10" x14ac:dyDescent="0.2">
      <c r="A69" s="29" t="s">
        <v>133</v>
      </c>
      <c r="B69" s="135" t="s">
        <v>12</v>
      </c>
      <c r="C69" s="135"/>
      <c r="D69" s="30"/>
      <c r="E69" s="31"/>
      <c r="F69" s="32"/>
      <c r="G69" s="96">
        <f t="shared" si="10"/>
        <v>0</v>
      </c>
      <c r="H69" s="96">
        <f t="shared" si="11"/>
        <v>0</v>
      </c>
      <c r="I69" s="33"/>
      <c r="J69" s="28"/>
    </row>
    <row r="70" spans="1:10" x14ac:dyDescent="0.2">
      <c r="A70" s="29" t="s">
        <v>134</v>
      </c>
      <c r="B70" s="135" t="s">
        <v>12</v>
      </c>
      <c r="C70" s="135"/>
      <c r="D70" s="30"/>
      <c r="E70" s="31"/>
      <c r="F70" s="32"/>
      <c r="G70" s="96">
        <f t="shared" si="10"/>
        <v>0</v>
      </c>
      <c r="H70" s="96">
        <f t="shared" si="11"/>
        <v>0</v>
      </c>
      <c r="I70" s="33"/>
      <c r="J70" s="28"/>
    </row>
    <row r="71" spans="1:10" x14ac:dyDescent="0.2">
      <c r="A71" s="29" t="s">
        <v>188</v>
      </c>
      <c r="B71" s="135" t="s">
        <v>12</v>
      </c>
      <c r="C71" s="135"/>
      <c r="D71" s="30"/>
      <c r="E71" s="31"/>
      <c r="F71" s="32"/>
      <c r="G71" s="96">
        <f t="shared" si="10"/>
        <v>0</v>
      </c>
      <c r="H71" s="96">
        <f t="shared" si="11"/>
        <v>0</v>
      </c>
      <c r="I71" s="33"/>
      <c r="J71" s="28"/>
    </row>
    <row r="72" spans="1:10" x14ac:dyDescent="0.2">
      <c r="A72" s="29" t="s">
        <v>189</v>
      </c>
      <c r="B72" s="135" t="s">
        <v>12</v>
      </c>
      <c r="C72" s="135"/>
      <c r="D72" s="30"/>
      <c r="E72" s="31"/>
      <c r="F72" s="32"/>
      <c r="G72" s="96">
        <f t="shared" si="10"/>
        <v>0</v>
      </c>
      <c r="H72" s="96">
        <f t="shared" si="11"/>
        <v>0</v>
      </c>
      <c r="I72" s="33"/>
      <c r="J72" s="28"/>
    </row>
    <row r="73" spans="1:10" x14ac:dyDescent="0.2">
      <c r="A73" s="29" t="s">
        <v>190</v>
      </c>
      <c r="B73" s="135" t="s">
        <v>12</v>
      </c>
      <c r="C73" s="135"/>
      <c r="D73" s="30"/>
      <c r="E73" s="31"/>
      <c r="F73" s="32"/>
      <c r="G73" s="96">
        <f t="shared" si="10"/>
        <v>0</v>
      </c>
      <c r="H73" s="96">
        <f t="shared" si="11"/>
        <v>0</v>
      </c>
      <c r="I73" s="33"/>
      <c r="J73" s="28"/>
    </row>
    <row r="74" spans="1:10" x14ac:dyDescent="0.2">
      <c r="A74" s="29" t="s">
        <v>191</v>
      </c>
      <c r="B74" s="135" t="s">
        <v>12</v>
      </c>
      <c r="C74" s="135"/>
      <c r="D74" s="30"/>
      <c r="E74" s="31"/>
      <c r="F74" s="32"/>
      <c r="G74" s="96">
        <f t="shared" si="10"/>
        <v>0</v>
      </c>
      <c r="H74" s="96">
        <f t="shared" si="11"/>
        <v>0</v>
      </c>
      <c r="I74" s="33"/>
      <c r="J74" s="28"/>
    </row>
    <row r="75" spans="1:10" x14ac:dyDescent="0.2">
      <c r="A75" s="29" t="s">
        <v>192</v>
      </c>
      <c r="B75" s="135" t="s">
        <v>12</v>
      </c>
      <c r="C75" s="135"/>
      <c r="D75" s="30"/>
      <c r="E75" s="31"/>
      <c r="F75" s="32"/>
      <c r="G75" s="96">
        <f t="shared" si="10"/>
        <v>0</v>
      </c>
      <c r="H75" s="96">
        <f t="shared" si="11"/>
        <v>0</v>
      </c>
      <c r="I75" s="33"/>
      <c r="J75" s="28"/>
    </row>
    <row r="76" spans="1:10" x14ac:dyDescent="0.2">
      <c r="A76" s="29" t="s">
        <v>193</v>
      </c>
      <c r="B76" s="135" t="s">
        <v>12</v>
      </c>
      <c r="C76" s="135"/>
      <c r="D76" s="30"/>
      <c r="E76" s="31"/>
      <c r="F76" s="32"/>
      <c r="G76" s="96">
        <f t="shared" si="10"/>
        <v>0</v>
      </c>
      <c r="H76" s="96">
        <f t="shared" si="11"/>
        <v>0</v>
      </c>
      <c r="I76" s="33"/>
      <c r="J76" s="28"/>
    </row>
    <row r="77" spans="1:10" x14ac:dyDescent="0.2">
      <c r="A77" s="29" t="s">
        <v>194</v>
      </c>
      <c r="B77" s="135" t="s">
        <v>12</v>
      </c>
      <c r="C77" s="135"/>
      <c r="D77" s="30"/>
      <c r="E77" s="31"/>
      <c r="F77" s="32"/>
      <c r="G77" s="96">
        <f t="shared" si="10"/>
        <v>0</v>
      </c>
      <c r="H77" s="96">
        <f t="shared" si="11"/>
        <v>0</v>
      </c>
      <c r="I77" s="33"/>
      <c r="J77" s="28"/>
    </row>
    <row r="78" spans="1:10" x14ac:dyDescent="0.2">
      <c r="A78" s="29" t="s">
        <v>195</v>
      </c>
      <c r="B78" s="135" t="s">
        <v>12</v>
      </c>
      <c r="C78" s="135"/>
      <c r="D78" s="30"/>
      <c r="E78" s="31"/>
      <c r="F78" s="32"/>
      <c r="G78" s="96">
        <f t="shared" si="10"/>
        <v>0</v>
      </c>
      <c r="H78" s="96">
        <f t="shared" si="11"/>
        <v>0</v>
      </c>
      <c r="I78" s="33"/>
      <c r="J78" s="28"/>
    </row>
    <row r="79" spans="1:10" x14ac:dyDescent="0.2">
      <c r="A79" s="29" t="s">
        <v>196</v>
      </c>
      <c r="B79" s="135" t="s">
        <v>12</v>
      </c>
      <c r="C79" s="135"/>
      <c r="D79" s="30"/>
      <c r="E79" s="31"/>
      <c r="F79" s="32"/>
      <c r="G79" s="96">
        <f t="shared" si="10"/>
        <v>0</v>
      </c>
      <c r="H79" s="96">
        <f t="shared" si="11"/>
        <v>0</v>
      </c>
      <c r="I79" s="33"/>
      <c r="J79" s="28"/>
    </row>
    <row r="80" spans="1:10" x14ac:dyDescent="0.2">
      <c r="A80" s="29" t="s">
        <v>197</v>
      </c>
      <c r="B80" s="135" t="s">
        <v>12</v>
      </c>
      <c r="C80" s="135"/>
      <c r="D80" s="30"/>
      <c r="E80" s="31"/>
      <c r="F80" s="32"/>
      <c r="G80" s="96">
        <f t="shared" si="10"/>
        <v>0</v>
      </c>
      <c r="H80" s="96">
        <f t="shared" si="11"/>
        <v>0</v>
      </c>
      <c r="I80" s="33"/>
      <c r="J80" s="28"/>
    </row>
    <row r="81" spans="1:19" x14ac:dyDescent="0.2">
      <c r="A81" s="29" t="s">
        <v>198</v>
      </c>
      <c r="B81" s="135" t="s">
        <v>12</v>
      </c>
      <c r="C81" s="135"/>
      <c r="D81" s="30"/>
      <c r="E81" s="31"/>
      <c r="F81" s="32"/>
      <c r="G81" s="96">
        <f t="shared" si="10"/>
        <v>0</v>
      </c>
      <c r="H81" s="96">
        <f t="shared" si="11"/>
        <v>0</v>
      </c>
      <c r="I81" s="33"/>
      <c r="J81" s="28"/>
    </row>
    <row r="82" spans="1:19" x14ac:dyDescent="0.2">
      <c r="A82" s="29" t="s">
        <v>199</v>
      </c>
      <c r="B82" s="135" t="s">
        <v>12</v>
      </c>
      <c r="C82" s="135"/>
      <c r="D82" s="30"/>
      <c r="E82" s="31"/>
      <c r="F82" s="32"/>
      <c r="G82" s="96">
        <f t="shared" si="10"/>
        <v>0</v>
      </c>
      <c r="H82" s="96">
        <f t="shared" si="11"/>
        <v>0</v>
      </c>
      <c r="I82" s="33"/>
      <c r="J82" s="28"/>
    </row>
    <row r="83" spans="1:19" ht="51.75" customHeight="1" x14ac:dyDescent="0.2">
      <c r="A83" s="34" t="s">
        <v>65</v>
      </c>
      <c r="B83" s="138" t="s">
        <v>110</v>
      </c>
      <c r="C83" s="139"/>
      <c r="D83" s="139"/>
      <c r="E83" s="139"/>
      <c r="F83" s="140"/>
      <c r="G83" s="97">
        <f>SUM(G84:G112)</f>
        <v>0</v>
      </c>
      <c r="H83" s="97">
        <f>SUM(H84:H112)</f>
        <v>0</v>
      </c>
      <c r="I83" s="35"/>
      <c r="J83" s="28"/>
      <c r="K83" s="37" t="s">
        <v>112</v>
      </c>
      <c r="L83" s="37" t="s">
        <v>113</v>
      </c>
      <c r="M83" s="37" t="s">
        <v>114</v>
      </c>
      <c r="N83" s="37" t="s">
        <v>115</v>
      </c>
      <c r="O83" s="37" t="s">
        <v>116</v>
      </c>
      <c r="P83" s="37" t="s">
        <v>117</v>
      </c>
      <c r="Q83" s="37" t="s">
        <v>118</v>
      </c>
      <c r="R83" s="37" t="s">
        <v>119</v>
      </c>
    </row>
    <row r="84" spans="1:19" x14ac:dyDescent="0.2">
      <c r="A84" s="29" t="s">
        <v>66</v>
      </c>
      <c r="B84" s="135" t="s">
        <v>111</v>
      </c>
      <c r="C84" s="135"/>
      <c r="D84" s="30"/>
      <c r="E84" s="99">
        <v>1</v>
      </c>
      <c r="F84" s="96">
        <f t="shared" ref="F84:F98" si="12">R84</f>
        <v>0</v>
      </c>
      <c r="G84" s="96">
        <f t="shared" ref="G84:G112" si="13">ROUND(E84*F84,2)</f>
        <v>0</v>
      </c>
      <c r="H84" s="96">
        <f t="shared" si="1"/>
        <v>0</v>
      </c>
      <c r="I84" s="33"/>
      <c r="J84" s="28"/>
      <c r="K84" s="38"/>
      <c r="L84" s="39"/>
      <c r="M84" s="39"/>
      <c r="N84" s="39"/>
      <c r="O84" s="100" t="str">
        <f>IFERROR(ROUND((L84-N84)/M84,2),"0")</f>
        <v>0</v>
      </c>
      <c r="P84" s="39"/>
      <c r="Q84" s="40"/>
      <c r="R84" s="100">
        <f>O84*P84*Q84</f>
        <v>0</v>
      </c>
      <c r="S84" s="101" t="str">
        <f ca="1">IF(K84=0," ",IF(K84+(M84*30.5)&lt;TODAY(),"DĖMESIO! Patikrinkite, ar nurodytas turtas dar nėra nudėvėtas, amortizuotas"," "))</f>
        <v xml:space="preserve"> </v>
      </c>
    </row>
    <row r="85" spans="1:19" x14ac:dyDescent="0.2">
      <c r="A85" s="29" t="s">
        <v>67</v>
      </c>
      <c r="B85" s="135" t="s">
        <v>111</v>
      </c>
      <c r="C85" s="135"/>
      <c r="D85" s="30"/>
      <c r="E85" s="99">
        <v>1</v>
      </c>
      <c r="F85" s="96">
        <f t="shared" si="12"/>
        <v>0</v>
      </c>
      <c r="G85" s="96">
        <f t="shared" si="13"/>
        <v>0</v>
      </c>
      <c r="H85" s="96">
        <f t="shared" si="1"/>
        <v>0</v>
      </c>
      <c r="I85" s="33"/>
      <c r="J85" s="28"/>
      <c r="K85" s="38"/>
      <c r="L85" s="39"/>
      <c r="M85" s="39"/>
      <c r="N85" s="39"/>
      <c r="O85" s="100" t="str">
        <f t="shared" ref="O85:O98" si="14">IFERROR(ROUND((L85-N85)/M85,2),"0")</f>
        <v>0</v>
      </c>
      <c r="P85" s="39"/>
      <c r="Q85" s="40"/>
      <c r="R85" s="100">
        <f t="shared" ref="R85:R98" si="15">O85*P85*Q85</f>
        <v>0</v>
      </c>
      <c r="S85" s="101" t="str">
        <f t="shared" ref="S85:S112" ca="1" si="16">IF(K85=0," ",IF(K85+(M85*30.5)&lt;TODAY(),"DĖMESIO! Patikrinkite, ar nurodytas turtas dar nėra nudėvėtas, amortizuotas"," "))</f>
        <v xml:space="preserve"> </v>
      </c>
    </row>
    <row r="86" spans="1:19" x14ac:dyDescent="0.2">
      <c r="A86" s="29" t="s">
        <v>68</v>
      </c>
      <c r="B86" s="135" t="s">
        <v>111</v>
      </c>
      <c r="C86" s="135"/>
      <c r="D86" s="30"/>
      <c r="E86" s="99">
        <v>1</v>
      </c>
      <c r="F86" s="96">
        <f t="shared" si="12"/>
        <v>0</v>
      </c>
      <c r="G86" s="96">
        <f t="shared" si="13"/>
        <v>0</v>
      </c>
      <c r="H86" s="96">
        <f t="shared" si="1"/>
        <v>0</v>
      </c>
      <c r="I86" s="33"/>
      <c r="J86" s="28"/>
      <c r="K86" s="38"/>
      <c r="L86" s="39"/>
      <c r="M86" s="39"/>
      <c r="N86" s="39"/>
      <c r="O86" s="100" t="str">
        <f t="shared" si="14"/>
        <v>0</v>
      </c>
      <c r="P86" s="39"/>
      <c r="Q86" s="40"/>
      <c r="R86" s="100">
        <f t="shared" si="15"/>
        <v>0</v>
      </c>
      <c r="S86" s="101" t="str">
        <f t="shared" ca="1" si="16"/>
        <v xml:space="preserve"> </v>
      </c>
    </row>
    <row r="87" spans="1:19" x14ac:dyDescent="0.2">
      <c r="A87" s="29" t="s">
        <v>69</v>
      </c>
      <c r="B87" s="135" t="s">
        <v>111</v>
      </c>
      <c r="C87" s="135"/>
      <c r="D87" s="30"/>
      <c r="E87" s="99">
        <v>1</v>
      </c>
      <c r="F87" s="96">
        <f t="shared" si="12"/>
        <v>0</v>
      </c>
      <c r="G87" s="96">
        <f t="shared" si="13"/>
        <v>0</v>
      </c>
      <c r="H87" s="96">
        <f t="shared" si="1"/>
        <v>0</v>
      </c>
      <c r="I87" s="33"/>
      <c r="J87" s="28"/>
      <c r="K87" s="38"/>
      <c r="L87" s="39"/>
      <c r="M87" s="39"/>
      <c r="N87" s="39"/>
      <c r="O87" s="100" t="str">
        <f t="shared" si="14"/>
        <v>0</v>
      </c>
      <c r="P87" s="39"/>
      <c r="Q87" s="40"/>
      <c r="R87" s="100">
        <f t="shared" si="15"/>
        <v>0</v>
      </c>
      <c r="S87" s="101" t="str">
        <f t="shared" ca="1" si="16"/>
        <v xml:space="preserve"> </v>
      </c>
    </row>
    <row r="88" spans="1:19" x14ac:dyDescent="0.2">
      <c r="A88" s="29" t="s">
        <v>70</v>
      </c>
      <c r="B88" s="135" t="s">
        <v>111</v>
      </c>
      <c r="C88" s="135"/>
      <c r="D88" s="30"/>
      <c r="E88" s="99">
        <v>1</v>
      </c>
      <c r="F88" s="96">
        <f t="shared" si="12"/>
        <v>0</v>
      </c>
      <c r="G88" s="96">
        <f t="shared" si="13"/>
        <v>0</v>
      </c>
      <c r="H88" s="96">
        <f t="shared" si="1"/>
        <v>0</v>
      </c>
      <c r="I88" s="33"/>
      <c r="J88" s="28"/>
      <c r="K88" s="38"/>
      <c r="L88" s="39"/>
      <c r="M88" s="39"/>
      <c r="N88" s="39"/>
      <c r="O88" s="100" t="str">
        <f t="shared" si="14"/>
        <v>0</v>
      </c>
      <c r="P88" s="39"/>
      <c r="Q88" s="40"/>
      <c r="R88" s="100">
        <f t="shared" si="15"/>
        <v>0</v>
      </c>
      <c r="S88" s="101" t="str">
        <f t="shared" ca="1" si="16"/>
        <v xml:space="preserve"> </v>
      </c>
    </row>
    <row r="89" spans="1:19" x14ac:dyDescent="0.2">
      <c r="A89" s="29" t="s">
        <v>74</v>
      </c>
      <c r="B89" s="135" t="s">
        <v>111</v>
      </c>
      <c r="C89" s="135"/>
      <c r="D89" s="30"/>
      <c r="E89" s="99">
        <v>1</v>
      </c>
      <c r="F89" s="96">
        <f t="shared" si="12"/>
        <v>0</v>
      </c>
      <c r="G89" s="96">
        <f t="shared" si="13"/>
        <v>0</v>
      </c>
      <c r="H89" s="96">
        <f t="shared" si="1"/>
        <v>0</v>
      </c>
      <c r="I89" s="33"/>
      <c r="J89" s="28"/>
      <c r="K89" s="38"/>
      <c r="L89" s="39"/>
      <c r="M89" s="39"/>
      <c r="N89" s="39"/>
      <c r="O89" s="100" t="str">
        <f t="shared" si="14"/>
        <v>0</v>
      </c>
      <c r="P89" s="39"/>
      <c r="Q89" s="40"/>
      <c r="R89" s="100">
        <f t="shared" si="15"/>
        <v>0</v>
      </c>
      <c r="S89" s="101" t="str">
        <f t="shared" ca="1" si="16"/>
        <v xml:space="preserve"> </v>
      </c>
    </row>
    <row r="90" spans="1:19" x14ac:dyDescent="0.2">
      <c r="A90" s="29" t="s">
        <v>75</v>
      </c>
      <c r="B90" s="135" t="s">
        <v>111</v>
      </c>
      <c r="C90" s="135"/>
      <c r="D90" s="30"/>
      <c r="E90" s="99">
        <v>1</v>
      </c>
      <c r="F90" s="96">
        <f t="shared" si="12"/>
        <v>0</v>
      </c>
      <c r="G90" s="96">
        <f t="shared" si="13"/>
        <v>0</v>
      </c>
      <c r="H90" s="96">
        <f t="shared" si="1"/>
        <v>0</v>
      </c>
      <c r="I90" s="33"/>
      <c r="J90" s="28"/>
      <c r="K90" s="38"/>
      <c r="L90" s="39"/>
      <c r="M90" s="39"/>
      <c r="N90" s="39"/>
      <c r="O90" s="100" t="str">
        <f t="shared" si="14"/>
        <v>0</v>
      </c>
      <c r="P90" s="39"/>
      <c r="Q90" s="40"/>
      <c r="R90" s="100">
        <f t="shared" si="15"/>
        <v>0</v>
      </c>
      <c r="S90" s="101" t="str">
        <f t="shared" ca="1" si="16"/>
        <v xml:space="preserve"> </v>
      </c>
    </row>
    <row r="91" spans="1:19" x14ac:dyDescent="0.2">
      <c r="A91" s="29" t="s">
        <v>76</v>
      </c>
      <c r="B91" s="135" t="s">
        <v>111</v>
      </c>
      <c r="C91" s="135"/>
      <c r="D91" s="30"/>
      <c r="E91" s="99">
        <v>1</v>
      </c>
      <c r="F91" s="96">
        <f t="shared" si="12"/>
        <v>0</v>
      </c>
      <c r="G91" s="96">
        <f t="shared" si="13"/>
        <v>0</v>
      </c>
      <c r="H91" s="96">
        <f t="shared" si="1"/>
        <v>0</v>
      </c>
      <c r="I91" s="33"/>
      <c r="J91" s="28"/>
      <c r="K91" s="38"/>
      <c r="L91" s="39"/>
      <c r="M91" s="39"/>
      <c r="N91" s="39"/>
      <c r="O91" s="100" t="str">
        <f t="shared" si="14"/>
        <v>0</v>
      </c>
      <c r="P91" s="39"/>
      <c r="Q91" s="40"/>
      <c r="R91" s="100">
        <f t="shared" si="15"/>
        <v>0</v>
      </c>
      <c r="S91" s="101" t="str">
        <f t="shared" ca="1" si="16"/>
        <v xml:space="preserve"> </v>
      </c>
    </row>
    <row r="92" spans="1:19" x14ac:dyDescent="0.2">
      <c r="A92" s="29" t="s">
        <v>77</v>
      </c>
      <c r="B92" s="135" t="s">
        <v>111</v>
      </c>
      <c r="C92" s="135"/>
      <c r="D92" s="30"/>
      <c r="E92" s="99">
        <v>1</v>
      </c>
      <c r="F92" s="96">
        <f t="shared" si="12"/>
        <v>0</v>
      </c>
      <c r="G92" s="96">
        <f t="shared" si="13"/>
        <v>0</v>
      </c>
      <c r="H92" s="96">
        <f t="shared" si="1"/>
        <v>0</v>
      </c>
      <c r="I92" s="33"/>
      <c r="J92" s="28"/>
      <c r="K92" s="38"/>
      <c r="L92" s="39"/>
      <c r="M92" s="39"/>
      <c r="N92" s="39"/>
      <c r="O92" s="100" t="str">
        <f t="shared" si="14"/>
        <v>0</v>
      </c>
      <c r="P92" s="39"/>
      <c r="Q92" s="40"/>
      <c r="R92" s="100">
        <f t="shared" si="15"/>
        <v>0</v>
      </c>
      <c r="S92" s="101" t="str">
        <f t="shared" ca="1" si="16"/>
        <v xml:space="preserve"> </v>
      </c>
    </row>
    <row r="93" spans="1:19" x14ac:dyDescent="0.2">
      <c r="A93" s="29" t="s">
        <v>78</v>
      </c>
      <c r="B93" s="135" t="s">
        <v>111</v>
      </c>
      <c r="C93" s="135"/>
      <c r="D93" s="30"/>
      <c r="E93" s="99">
        <v>1</v>
      </c>
      <c r="F93" s="96">
        <f t="shared" si="12"/>
        <v>0</v>
      </c>
      <c r="G93" s="96">
        <f t="shared" si="13"/>
        <v>0</v>
      </c>
      <c r="H93" s="96">
        <f t="shared" si="1"/>
        <v>0</v>
      </c>
      <c r="I93" s="33"/>
      <c r="J93" s="28"/>
      <c r="K93" s="38"/>
      <c r="L93" s="39"/>
      <c r="M93" s="39"/>
      <c r="N93" s="39"/>
      <c r="O93" s="100" t="str">
        <f t="shared" si="14"/>
        <v>0</v>
      </c>
      <c r="P93" s="39"/>
      <c r="Q93" s="40"/>
      <c r="R93" s="100">
        <f t="shared" si="15"/>
        <v>0</v>
      </c>
      <c r="S93" s="101" t="str">
        <f t="shared" ca="1" si="16"/>
        <v xml:space="preserve"> </v>
      </c>
    </row>
    <row r="94" spans="1:19" x14ac:dyDescent="0.2">
      <c r="A94" s="29" t="s">
        <v>229</v>
      </c>
      <c r="B94" s="135" t="s">
        <v>111</v>
      </c>
      <c r="C94" s="135"/>
      <c r="D94" s="30"/>
      <c r="E94" s="99">
        <v>1</v>
      </c>
      <c r="F94" s="96">
        <f t="shared" si="12"/>
        <v>0</v>
      </c>
      <c r="G94" s="96">
        <f t="shared" si="13"/>
        <v>0</v>
      </c>
      <c r="H94" s="96">
        <f t="shared" si="1"/>
        <v>0</v>
      </c>
      <c r="I94" s="33"/>
      <c r="J94" s="28"/>
      <c r="K94" s="38"/>
      <c r="L94" s="39"/>
      <c r="M94" s="39"/>
      <c r="N94" s="39"/>
      <c r="O94" s="100" t="str">
        <f t="shared" si="14"/>
        <v>0</v>
      </c>
      <c r="P94" s="39"/>
      <c r="Q94" s="40"/>
      <c r="R94" s="100">
        <f t="shared" si="15"/>
        <v>0</v>
      </c>
      <c r="S94" s="101" t="str">
        <f t="shared" ca="1" si="16"/>
        <v xml:space="preserve"> </v>
      </c>
    </row>
    <row r="95" spans="1:19" x14ac:dyDescent="0.2">
      <c r="A95" s="29" t="s">
        <v>230</v>
      </c>
      <c r="B95" s="135" t="s">
        <v>111</v>
      </c>
      <c r="C95" s="135"/>
      <c r="D95" s="30"/>
      <c r="E95" s="99">
        <v>1</v>
      </c>
      <c r="F95" s="96">
        <f t="shared" si="12"/>
        <v>0</v>
      </c>
      <c r="G95" s="96">
        <f t="shared" si="13"/>
        <v>0</v>
      </c>
      <c r="H95" s="96">
        <f t="shared" si="1"/>
        <v>0</v>
      </c>
      <c r="I95" s="33"/>
      <c r="J95" s="28"/>
      <c r="K95" s="38"/>
      <c r="L95" s="39"/>
      <c r="M95" s="39"/>
      <c r="N95" s="39"/>
      <c r="O95" s="100" t="str">
        <f t="shared" si="14"/>
        <v>0</v>
      </c>
      <c r="P95" s="39"/>
      <c r="Q95" s="40"/>
      <c r="R95" s="100">
        <f t="shared" si="15"/>
        <v>0</v>
      </c>
      <c r="S95" s="101" t="str">
        <f t="shared" ca="1" si="16"/>
        <v xml:space="preserve"> </v>
      </c>
    </row>
    <row r="96" spans="1:19" x14ac:dyDescent="0.2">
      <c r="A96" s="29" t="s">
        <v>231</v>
      </c>
      <c r="B96" s="135" t="s">
        <v>111</v>
      </c>
      <c r="C96" s="135"/>
      <c r="D96" s="30"/>
      <c r="E96" s="99">
        <v>1</v>
      </c>
      <c r="F96" s="96">
        <f t="shared" si="12"/>
        <v>0</v>
      </c>
      <c r="G96" s="96">
        <f t="shared" si="13"/>
        <v>0</v>
      </c>
      <c r="H96" s="96">
        <f t="shared" si="1"/>
        <v>0</v>
      </c>
      <c r="I96" s="33"/>
      <c r="J96" s="28"/>
      <c r="K96" s="38"/>
      <c r="L96" s="39"/>
      <c r="M96" s="39"/>
      <c r="N96" s="39"/>
      <c r="O96" s="100" t="str">
        <f t="shared" si="14"/>
        <v>0</v>
      </c>
      <c r="P96" s="39"/>
      <c r="Q96" s="40"/>
      <c r="R96" s="100">
        <f t="shared" si="15"/>
        <v>0</v>
      </c>
      <c r="S96" s="101" t="str">
        <f t="shared" ca="1" si="16"/>
        <v xml:space="preserve"> </v>
      </c>
    </row>
    <row r="97" spans="1:19" x14ac:dyDescent="0.2">
      <c r="A97" s="29" t="s">
        <v>232</v>
      </c>
      <c r="B97" s="135" t="s">
        <v>111</v>
      </c>
      <c r="C97" s="135"/>
      <c r="D97" s="30"/>
      <c r="E97" s="99">
        <v>1</v>
      </c>
      <c r="F97" s="96">
        <f t="shared" si="12"/>
        <v>0</v>
      </c>
      <c r="G97" s="96">
        <f t="shared" si="13"/>
        <v>0</v>
      </c>
      <c r="H97" s="96">
        <f t="shared" si="1"/>
        <v>0</v>
      </c>
      <c r="I97" s="33"/>
      <c r="J97" s="28"/>
      <c r="K97" s="38"/>
      <c r="L97" s="39"/>
      <c r="M97" s="39"/>
      <c r="N97" s="39"/>
      <c r="O97" s="100" t="str">
        <f t="shared" si="14"/>
        <v>0</v>
      </c>
      <c r="P97" s="39"/>
      <c r="Q97" s="40"/>
      <c r="R97" s="100">
        <f t="shared" si="15"/>
        <v>0</v>
      </c>
      <c r="S97" s="101" t="str">
        <f t="shared" ca="1" si="16"/>
        <v xml:space="preserve"> </v>
      </c>
    </row>
    <row r="98" spans="1:19" x14ac:dyDescent="0.2">
      <c r="A98" s="29" t="s">
        <v>233</v>
      </c>
      <c r="B98" s="135" t="s">
        <v>111</v>
      </c>
      <c r="C98" s="135"/>
      <c r="D98" s="30"/>
      <c r="E98" s="99">
        <v>1</v>
      </c>
      <c r="F98" s="96">
        <f t="shared" si="12"/>
        <v>0</v>
      </c>
      <c r="G98" s="96">
        <f t="shared" si="13"/>
        <v>0</v>
      </c>
      <c r="H98" s="96">
        <f t="shared" si="1"/>
        <v>0</v>
      </c>
      <c r="I98" s="33"/>
      <c r="J98" s="28"/>
      <c r="K98" s="38"/>
      <c r="L98" s="39"/>
      <c r="M98" s="39"/>
      <c r="N98" s="39"/>
      <c r="O98" s="100" t="str">
        <f t="shared" si="14"/>
        <v>0</v>
      </c>
      <c r="P98" s="39"/>
      <c r="Q98" s="40"/>
      <c r="R98" s="100">
        <f t="shared" si="15"/>
        <v>0</v>
      </c>
      <c r="S98" s="101" t="str">
        <f t="shared" ca="1" si="16"/>
        <v xml:space="preserve"> </v>
      </c>
    </row>
    <row r="99" spans="1:19" x14ac:dyDescent="0.2">
      <c r="A99" s="29" t="s">
        <v>234</v>
      </c>
      <c r="B99" s="135" t="s">
        <v>111</v>
      </c>
      <c r="C99" s="135"/>
      <c r="D99" s="30"/>
      <c r="E99" s="99">
        <v>1</v>
      </c>
      <c r="F99" s="96">
        <f t="shared" ref="F99:F112" si="17">R99</f>
        <v>0</v>
      </c>
      <c r="G99" s="96">
        <f t="shared" si="13"/>
        <v>0</v>
      </c>
      <c r="H99" s="96">
        <f t="shared" si="1"/>
        <v>0</v>
      </c>
      <c r="I99" s="33"/>
      <c r="J99" s="28"/>
      <c r="K99" s="38"/>
      <c r="L99" s="39"/>
      <c r="M99" s="39"/>
      <c r="N99" s="39"/>
      <c r="O99" s="100" t="str">
        <f t="shared" ref="O99:O112" si="18">IFERROR(ROUND((L99-N99)/M99,2),"0")</f>
        <v>0</v>
      </c>
      <c r="P99" s="39"/>
      <c r="Q99" s="40"/>
      <c r="R99" s="100">
        <f t="shared" ref="R99:R112" si="19">O99*P99*Q99</f>
        <v>0</v>
      </c>
      <c r="S99" s="101" t="str">
        <f t="shared" ca="1" si="16"/>
        <v xml:space="preserve"> </v>
      </c>
    </row>
    <row r="100" spans="1:19" x14ac:dyDescent="0.2">
      <c r="A100" s="29" t="s">
        <v>235</v>
      </c>
      <c r="B100" s="135" t="s">
        <v>111</v>
      </c>
      <c r="C100" s="135"/>
      <c r="D100" s="30"/>
      <c r="E100" s="99">
        <v>1</v>
      </c>
      <c r="F100" s="96">
        <f t="shared" si="17"/>
        <v>0</v>
      </c>
      <c r="G100" s="96">
        <f t="shared" si="13"/>
        <v>0</v>
      </c>
      <c r="H100" s="96">
        <f t="shared" si="1"/>
        <v>0</v>
      </c>
      <c r="I100" s="33"/>
      <c r="J100" s="28"/>
      <c r="K100" s="38"/>
      <c r="L100" s="39"/>
      <c r="M100" s="39"/>
      <c r="N100" s="39"/>
      <c r="O100" s="100" t="str">
        <f t="shared" si="18"/>
        <v>0</v>
      </c>
      <c r="P100" s="39"/>
      <c r="Q100" s="40"/>
      <c r="R100" s="100">
        <f t="shared" si="19"/>
        <v>0</v>
      </c>
      <c r="S100" s="101" t="str">
        <f t="shared" ca="1" si="16"/>
        <v xml:space="preserve"> </v>
      </c>
    </row>
    <row r="101" spans="1:19" x14ac:dyDescent="0.2">
      <c r="A101" s="29" t="s">
        <v>236</v>
      </c>
      <c r="B101" s="135" t="s">
        <v>111</v>
      </c>
      <c r="C101" s="135"/>
      <c r="D101" s="30"/>
      <c r="E101" s="99">
        <v>1</v>
      </c>
      <c r="F101" s="96">
        <f t="shared" ref="F101:F106" si="20">R101</f>
        <v>0</v>
      </c>
      <c r="G101" s="96">
        <f t="shared" ref="G101:G106" si="21">ROUND(E101*F101,2)</f>
        <v>0</v>
      </c>
      <c r="H101" s="96">
        <f t="shared" ref="H101:H106" si="22">ROUND(G101*$D$7,2)</f>
        <v>0</v>
      </c>
      <c r="I101" s="33"/>
      <c r="J101" s="28"/>
      <c r="K101" s="38"/>
      <c r="L101" s="39"/>
      <c r="M101" s="39"/>
      <c r="N101" s="39"/>
      <c r="O101" s="100" t="str">
        <f t="shared" si="18"/>
        <v>0</v>
      </c>
      <c r="P101" s="39"/>
      <c r="Q101" s="40"/>
      <c r="R101" s="100">
        <f t="shared" si="19"/>
        <v>0</v>
      </c>
      <c r="S101" s="101" t="str">
        <f t="shared" ca="1" si="16"/>
        <v xml:space="preserve"> </v>
      </c>
    </row>
    <row r="102" spans="1:19" x14ac:dyDescent="0.2">
      <c r="A102" s="29" t="s">
        <v>237</v>
      </c>
      <c r="B102" s="135" t="s">
        <v>111</v>
      </c>
      <c r="C102" s="135"/>
      <c r="D102" s="30"/>
      <c r="E102" s="99">
        <v>1</v>
      </c>
      <c r="F102" s="96">
        <f t="shared" si="20"/>
        <v>0</v>
      </c>
      <c r="G102" s="96">
        <f t="shared" si="21"/>
        <v>0</v>
      </c>
      <c r="H102" s="96">
        <f t="shared" si="22"/>
        <v>0</v>
      </c>
      <c r="I102" s="33"/>
      <c r="J102" s="28"/>
      <c r="K102" s="38"/>
      <c r="L102" s="39"/>
      <c r="M102" s="39"/>
      <c r="N102" s="39"/>
      <c r="O102" s="100" t="str">
        <f t="shared" si="18"/>
        <v>0</v>
      </c>
      <c r="P102" s="39"/>
      <c r="Q102" s="40"/>
      <c r="R102" s="100">
        <f t="shared" si="19"/>
        <v>0</v>
      </c>
      <c r="S102" s="101" t="str">
        <f t="shared" ca="1" si="16"/>
        <v xml:space="preserve"> </v>
      </c>
    </row>
    <row r="103" spans="1:19" x14ac:dyDescent="0.2">
      <c r="A103" s="29" t="s">
        <v>238</v>
      </c>
      <c r="B103" s="135" t="s">
        <v>111</v>
      </c>
      <c r="C103" s="135"/>
      <c r="D103" s="30"/>
      <c r="E103" s="99">
        <v>1</v>
      </c>
      <c r="F103" s="96">
        <f t="shared" si="20"/>
        <v>0</v>
      </c>
      <c r="G103" s="96">
        <f t="shared" si="21"/>
        <v>0</v>
      </c>
      <c r="H103" s="96">
        <f t="shared" si="22"/>
        <v>0</v>
      </c>
      <c r="I103" s="33"/>
      <c r="J103" s="28"/>
      <c r="K103" s="38"/>
      <c r="L103" s="39"/>
      <c r="M103" s="39"/>
      <c r="N103" s="39"/>
      <c r="O103" s="100" t="str">
        <f t="shared" si="18"/>
        <v>0</v>
      </c>
      <c r="P103" s="39"/>
      <c r="Q103" s="40"/>
      <c r="R103" s="100">
        <f t="shared" si="19"/>
        <v>0</v>
      </c>
      <c r="S103" s="101" t="str">
        <f t="shared" ca="1" si="16"/>
        <v xml:space="preserve"> </v>
      </c>
    </row>
    <row r="104" spans="1:19" x14ac:dyDescent="0.2">
      <c r="A104" s="29" t="s">
        <v>239</v>
      </c>
      <c r="B104" s="135" t="s">
        <v>111</v>
      </c>
      <c r="C104" s="135"/>
      <c r="D104" s="30"/>
      <c r="E104" s="99">
        <v>1</v>
      </c>
      <c r="F104" s="96">
        <f t="shared" si="20"/>
        <v>0</v>
      </c>
      <c r="G104" s="96">
        <f t="shared" si="21"/>
        <v>0</v>
      </c>
      <c r="H104" s="96">
        <f t="shared" si="22"/>
        <v>0</v>
      </c>
      <c r="I104" s="33"/>
      <c r="J104" s="28"/>
      <c r="K104" s="38"/>
      <c r="L104" s="39"/>
      <c r="M104" s="39"/>
      <c r="N104" s="39"/>
      <c r="O104" s="100" t="str">
        <f t="shared" si="18"/>
        <v>0</v>
      </c>
      <c r="P104" s="39"/>
      <c r="Q104" s="40"/>
      <c r="R104" s="100">
        <f t="shared" si="19"/>
        <v>0</v>
      </c>
      <c r="S104" s="101" t="str">
        <f t="shared" ca="1" si="16"/>
        <v xml:space="preserve"> </v>
      </c>
    </row>
    <row r="105" spans="1:19" x14ac:dyDescent="0.2">
      <c r="A105" s="29" t="s">
        <v>240</v>
      </c>
      <c r="B105" s="135" t="s">
        <v>111</v>
      </c>
      <c r="C105" s="135"/>
      <c r="D105" s="30"/>
      <c r="E105" s="99">
        <v>1</v>
      </c>
      <c r="F105" s="96">
        <f t="shared" si="20"/>
        <v>0</v>
      </c>
      <c r="G105" s="96">
        <f t="shared" si="21"/>
        <v>0</v>
      </c>
      <c r="H105" s="96">
        <f t="shared" si="22"/>
        <v>0</v>
      </c>
      <c r="I105" s="33"/>
      <c r="J105" s="28"/>
      <c r="K105" s="38"/>
      <c r="L105" s="39"/>
      <c r="M105" s="39"/>
      <c r="N105" s="39"/>
      <c r="O105" s="100" t="str">
        <f t="shared" si="18"/>
        <v>0</v>
      </c>
      <c r="P105" s="39"/>
      <c r="Q105" s="40"/>
      <c r="R105" s="100">
        <f t="shared" si="19"/>
        <v>0</v>
      </c>
      <c r="S105" s="101" t="str">
        <f t="shared" ca="1" si="16"/>
        <v xml:space="preserve"> </v>
      </c>
    </row>
    <row r="106" spans="1:19" x14ac:dyDescent="0.2">
      <c r="A106" s="29" t="s">
        <v>241</v>
      </c>
      <c r="B106" s="135" t="s">
        <v>111</v>
      </c>
      <c r="C106" s="135"/>
      <c r="D106" s="30"/>
      <c r="E106" s="99">
        <v>1</v>
      </c>
      <c r="F106" s="96">
        <f t="shared" si="20"/>
        <v>0</v>
      </c>
      <c r="G106" s="96">
        <f t="shared" si="21"/>
        <v>0</v>
      </c>
      <c r="H106" s="96">
        <f t="shared" si="22"/>
        <v>0</v>
      </c>
      <c r="I106" s="33"/>
      <c r="J106" s="28"/>
      <c r="K106" s="38"/>
      <c r="L106" s="39"/>
      <c r="M106" s="39"/>
      <c r="N106" s="39"/>
      <c r="O106" s="100" t="str">
        <f t="shared" si="18"/>
        <v>0</v>
      </c>
      <c r="P106" s="39"/>
      <c r="Q106" s="40"/>
      <c r="R106" s="100">
        <f t="shared" si="19"/>
        <v>0</v>
      </c>
      <c r="S106" s="101" t="str">
        <f t="shared" ca="1" si="16"/>
        <v xml:space="preserve"> </v>
      </c>
    </row>
    <row r="107" spans="1:19" x14ac:dyDescent="0.2">
      <c r="A107" s="29" t="s">
        <v>242</v>
      </c>
      <c r="B107" s="135" t="s">
        <v>111</v>
      </c>
      <c r="C107" s="135"/>
      <c r="D107" s="30"/>
      <c r="E107" s="99">
        <v>1</v>
      </c>
      <c r="F107" s="96">
        <f t="shared" si="17"/>
        <v>0</v>
      </c>
      <c r="G107" s="96">
        <f t="shared" si="13"/>
        <v>0</v>
      </c>
      <c r="H107" s="96">
        <f t="shared" si="1"/>
        <v>0</v>
      </c>
      <c r="I107" s="33"/>
      <c r="J107" s="28"/>
      <c r="K107" s="38"/>
      <c r="L107" s="39"/>
      <c r="M107" s="39"/>
      <c r="N107" s="39"/>
      <c r="O107" s="100" t="str">
        <f t="shared" si="18"/>
        <v>0</v>
      </c>
      <c r="P107" s="39"/>
      <c r="Q107" s="40"/>
      <c r="R107" s="100">
        <f t="shared" si="19"/>
        <v>0</v>
      </c>
      <c r="S107" s="101" t="str">
        <f t="shared" ca="1" si="16"/>
        <v xml:space="preserve"> </v>
      </c>
    </row>
    <row r="108" spans="1:19" x14ac:dyDescent="0.2">
      <c r="A108" s="29" t="s">
        <v>243</v>
      </c>
      <c r="B108" s="135" t="s">
        <v>111</v>
      </c>
      <c r="C108" s="135"/>
      <c r="D108" s="30"/>
      <c r="E108" s="99">
        <v>1</v>
      </c>
      <c r="F108" s="96">
        <f t="shared" si="17"/>
        <v>0</v>
      </c>
      <c r="G108" s="96">
        <f t="shared" si="13"/>
        <v>0</v>
      </c>
      <c r="H108" s="96">
        <f t="shared" si="1"/>
        <v>0</v>
      </c>
      <c r="I108" s="33"/>
      <c r="J108" s="28"/>
      <c r="K108" s="38"/>
      <c r="L108" s="39"/>
      <c r="M108" s="39"/>
      <c r="N108" s="39"/>
      <c r="O108" s="100" t="str">
        <f t="shared" si="18"/>
        <v>0</v>
      </c>
      <c r="P108" s="39"/>
      <c r="Q108" s="40"/>
      <c r="R108" s="100">
        <f t="shared" si="19"/>
        <v>0</v>
      </c>
      <c r="S108" s="101" t="str">
        <f t="shared" ca="1" si="16"/>
        <v xml:space="preserve"> </v>
      </c>
    </row>
    <row r="109" spans="1:19" x14ac:dyDescent="0.2">
      <c r="A109" s="29" t="s">
        <v>244</v>
      </c>
      <c r="B109" s="135" t="s">
        <v>111</v>
      </c>
      <c r="C109" s="135"/>
      <c r="D109" s="30"/>
      <c r="E109" s="99">
        <v>1</v>
      </c>
      <c r="F109" s="96">
        <f t="shared" si="17"/>
        <v>0</v>
      </c>
      <c r="G109" s="96">
        <f t="shared" si="13"/>
        <v>0</v>
      </c>
      <c r="H109" s="96">
        <f t="shared" si="1"/>
        <v>0</v>
      </c>
      <c r="I109" s="33"/>
      <c r="J109" s="28"/>
      <c r="K109" s="38"/>
      <c r="L109" s="39"/>
      <c r="M109" s="39"/>
      <c r="N109" s="39"/>
      <c r="O109" s="100" t="str">
        <f t="shared" si="18"/>
        <v>0</v>
      </c>
      <c r="P109" s="39"/>
      <c r="Q109" s="40"/>
      <c r="R109" s="100">
        <f t="shared" si="19"/>
        <v>0</v>
      </c>
      <c r="S109" s="101" t="str">
        <f t="shared" ca="1" si="16"/>
        <v xml:space="preserve"> </v>
      </c>
    </row>
    <row r="110" spans="1:19" x14ac:dyDescent="0.2">
      <c r="A110" s="29" t="s">
        <v>245</v>
      </c>
      <c r="B110" s="135" t="s">
        <v>111</v>
      </c>
      <c r="C110" s="135"/>
      <c r="D110" s="30"/>
      <c r="E110" s="99">
        <v>1</v>
      </c>
      <c r="F110" s="96">
        <f t="shared" si="17"/>
        <v>0</v>
      </c>
      <c r="G110" s="96">
        <f t="shared" si="13"/>
        <v>0</v>
      </c>
      <c r="H110" s="96">
        <f t="shared" si="1"/>
        <v>0</v>
      </c>
      <c r="I110" s="33"/>
      <c r="J110" s="28"/>
      <c r="K110" s="38"/>
      <c r="L110" s="39"/>
      <c r="M110" s="39"/>
      <c r="N110" s="39"/>
      <c r="O110" s="100" t="str">
        <f t="shared" si="18"/>
        <v>0</v>
      </c>
      <c r="P110" s="39"/>
      <c r="Q110" s="40"/>
      <c r="R110" s="100">
        <f t="shared" si="19"/>
        <v>0</v>
      </c>
      <c r="S110" s="101" t="str">
        <f t="shared" ca="1" si="16"/>
        <v xml:space="preserve"> </v>
      </c>
    </row>
    <row r="111" spans="1:19" x14ac:dyDescent="0.2">
      <c r="A111" s="29" t="s">
        <v>246</v>
      </c>
      <c r="B111" s="135" t="s">
        <v>111</v>
      </c>
      <c r="C111" s="135"/>
      <c r="D111" s="30"/>
      <c r="E111" s="99">
        <v>1</v>
      </c>
      <c r="F111" s="96">
        <f t="shared" si="17"/>
        <v>0</v>
      </c>
      <c r="G111" s="96">
        <f t="shared" si="13"/>
        <v>0</v>
      </c>
      <c r="H111" s="96">
        <f t="shared" si="1"/>
        <v>0</v>
      </c>
      <c r="I111" s="33"/>
      <c r="J111" s="28"/>
      <c r="K111" s="38"/>
      <c r="L111" s="39"/>
      <c r="M111" s="39"/>
      <c r="N111" s="39"/>
      <c r="O111" s="100" t="str">
        <f t="shared" si="18"/>
        <v>0</v>
      </c>
      <c r="P111" s="39"/>
      <c r="Q111" s="40"/>
      <c r="R111" s="100">
        <f t="shared" si="19"/>
        <v>0</v>
      </c>
      <c r="S111" s="101" t="str">
        <f t="shared" ca="1" si="16"/>
        <v xml:space="preserve"> </v>
      </c>
    </row>
    <row r="112" spans="1:19" x14ac:dyDescent="0.2">
      <c r="A112" s="29" t="s">
        <v>247</v>
      </c>
      <c r="B112" s="135" t="s">
        <v>111</v>
      </c>
      <c r="C112" s="135"/>
      <c r="D112" s="30"/>
      <c r="E112" s="99">
        <v>1</v>
      </c>
      <c r="F112" s="96">
        <f t="shared" si="17"/>
        <v>0</v>
      </c>
      <c r="G112" s="96">
        <f t="shared" si="13"/>
        <v>0</v>
      </c>
      <c r="H112" s="96">
        <f t="shared" si="1"/>
        <v>0</v>
      </c>
      <c r="I112" s="33"/>
      <c r="J112" s="28"/>
      <c r="K112" s="38"/>
      <c r="L112" s="39"/>
      <c r="M112" s="39"/>
      <c r="N112" s="39"/>
      <c r="O112" s="100" t="str">
        <f t="shared" si="18"/>
        <v>0</v>
      </c>
      <c r="P112" s="39"/>
      <c r="Q112" s="40"/>
      <c r="R112" s="100">
        <f t="shared" si="19"/>
        <v>0</v>
      </c>
      <c r="S112" s="101" t="str">
        <f t="shared" ca="1" si="16"/>
        <v xml:space="preserve"> </v>
      </c>
    </row>
    <row r="113" spans="1:11" ht="57" customHeight="1" x14ac:dyDescent="0.2">
      <c r="A113" s="34" t="s">
        <v>71</v>
      </c>
      <c r="B113" s="174" t="s">
        <v>79</v>
      </c>
      <c r="C113" s="175"/>
      <c r="D113" s="175"/>
      <c r="E113" s="175"/>
      <c r="F113" s="176"/>
      <c r="G113" s="97">
        <f>SUM(G114:G163)</f>
        <v>0</v>
      </c>
      <c r="H113" s="97">
        <f>SUM(H114:H163)</f>
        <v>0</v>
      </c>
      <c r="I113" s="41"/>
      <c r="J113" s="28"/>
      <c r="K113" s="37" t="s">
        <v>176</v>
      </c>
    </row>
    <row r="114" spans="1:11" x14ac:dyDescent="0.2">
      <c r="A114" s="150" t="s">
        <v>177</v>
      </c>
      <c r="B114" s="159" t="s">
        <v>107</v>
      </c>
      <c r="C114" s="33" t="s">
        <v>108</v>
      </c>
      <c r="D114" s="162" t="s">
        <v>5</v>
      </c>
      <c r="E114" s="165"/>
      <c r="F114" s="153" t="str">
        <f>IFERROR(ROUND(AVERAGE(K114:K118),2),"0")</f>
        <v>0</v>
      </c>
      <c r="G114" s="153">
        <f>ROUND(E114*F114,2)</f>
        <v>0</v>
      </c>
      <c r="H114" s="153">
        <f>ROUND(G114*$D$7,2)</f>
        <v>0</v>
      </c>
      <c r="I114" s="156"/>
      <c r="J114" s="42"/>
      <c r="K114" s="39"/>
    </row>
    <row r="115" spans="1:11" x14ac:dyDescent="0.2">
      <c r="A115" s="151"/>
      <c r="B115" s="160"/>
      <c r="C115" s="33" t="s">
        <v>108</v>
      </c>
      <c r="D115" s="163"/>
      <c r="E115" s="166"/>
      <c r="F115" s="154"/>
      <c r="G115" s="154"/>
      <c r="H115" s="154"/>
      <c r="I115" s="157"/>
      <c r="J115" s="42"/>
      <c r="K115" s="39"/>
    </row>
    <row r="116" spans="1:11" x14ac:dyDescent="0.2">
      <c r="A116" s="151"/>
      <c r="B116" s="160"/>
      <c r="C116" s="33" t="s">
        <v>108</v>
      </c>
      <c r="D116" s="163"/>
      <c r="E116" s="166"/>
      <c r="F116" s="154"/>
      <c r="G116" s="154"/>
      <c r="H116" s="154"/>
      <c r="I116" s="157"/>
      <c r="J116" s="42"/>
      <c r="K116" s="39"/>
    </row>
    <row r="117" spans="1:11" x14ac:dyDescent="0.2">
      <c r="A117" s="151"/>
      <c r="B117" s="160"/>
      <c r="C117" s="33" t="s">
        <v>108</v>
      </c>
      <c r="D117" s="163"/>
      <c r="E117" s="166"/>
      <c r="F117" s="154"/>
      <c r="G117" s="154"/>
      <c r="H117" s="154"/>
      <c r="I117" s="157"/>
      <c r="J117" s="42"/>
      <c r="K117" s="39"/>
    </row>
    <row r="118" spans="1:11" x14ac:dyDescent="0.2">
      <c r="A118" s="152"/>
      <c r="B118" s="161"/>
      <c r="C118" s="33" t="s">
        <v>108</v>
      </c>
      <c r="D118" s="164"/>
      <c r="E118" s="167"/>
      <c r="F118" s="155"/>
      <c r="G118" s="155"/>
      <c r="H118" s="155"/>
      <c r="I118" s="158"/>
      <c r="J118" s="42"/>
      <c r="K118" s="39"/>
    </row>
    <row r="119" spans="1:11" x14ac:dyDescent="0.2">
      <c r="A119" s="150" t="s">
        <v>178</v>
      </c>
      <c r="B119" s="159" t="s">
        <v>107</v>
      </c>
      <c r="C119" s="33" t="s">
        <v>108</v>
      </c>
      <c r="D119" s="162" t="s">
        <v>5</v>
      </c>
      <c r="E119" s="165"/>
      <c r="F119" s="153" t="str">
        <f t="shared" ref="F119" si="23">IFERROR(ROUND(AVERAGE(K119:K123),2),"0")</f>
        <v>0</v>
      </c>
      <c r="G119" s="153">
        <f>ROUND(E119*F119,2)</f>
        <v>0</v>
      </c>
      <c r="H119" s="153">
        <f>ROUND(G119*$D$7,2)</f>
        <v>0</v>
      </c>
      <c r="I119" s="156"/>
      <c r="J119" s="42"/>
      <c r="K119" s="39"/>
    </row>
    <row r="120" spans="1:11" x14ac:dyDescent="0.2">
      <c r="A120" s="151"/>
      <c r="B120" s="160"/>
      <c r="C120" s="33" t="s">
        <v>108</v>
      </c>
      <c r="D120" s="163"/>
      <c r="E120" s="166"/>
      <c r="F120" s="154"/>
      <c r="G120" s="154"/>
      <c r="H120" s="154"/>
      <c r="I120" s="157"/>
      <c r="J120" s="42"/>
      <c r="K120" s="39"/>
    </row>
    <row r="121" spans="1:11" x14ac:dyDescent="0.2">
      <c r="A121" s="151"/>
      <c r="B121" s="160"/>
      <c r="C121" s="33" t="s">
        <v>108</v>
      </c>
      <c r="D121" s="163"/>
      <c r="E121" s="166"/>
      <c r="F121" s="154"/>
      <c r="G121" s="154"/>
      <c r="H121" s="154"/>
      <c r="I121" s="157"/>
      <c r="J121" s="42"/>
      <c r="K121" s="39"/>
    </row>
    <row r="122" spans="1:11" x14ac:dyDescent="0.2">
      <c r="A122" s="151"/>
      <c r="B122" s="160"/>
      <c r="C122" s="33" t="s">
        <v>108</v>
      </c>
      <c r="D122" s="163"/>
      <c r="E122" s="166"/>
      <c r="F122" s="154"/>
      <c r="G122" s="154"/>
      <c r="H122" s="154"/>
      <c r="I122" s="157"/>
      <c r="J122" s="42"/>
      <c r="K122" s="39"/>
    </row>
    <row r="123" spans="1:11" x14ac:dyDescent="0.2">
      <c r="A123" s="152"/>
      <c r="B123" s="161"/>
      <c r="C123" s="33" t="s">
        <v>108</v>
      </c>
      <c r="D123" s="164"/>
      <c r="E123" s="167"/>
      <c r="F123" s="155"/>
      <c r="G123" s="155"/>
      <c r="H123" s="155"/>
      <c r="I123" s="158"/>
      <c r="J123" s="42"/>
      <c r="K123" s="39"/>
    </row>
    <row r="124" spans="1:11" x14ac:dyDescent="0.2">
      <c r="A124" s="150" t="s">
        <v>179</v>
      </c>
      <c r="B124" s="159" t="s">
        <v>107</v>
      </c>
      <c r="C124" s="33" t="s">
        <v>108</v>
      </c>
      <c r="D124" s="162" t="s">
        <v>5</v>
      </c>
      <c r="E124" s="165"/>
      <c r="F124" s="153" t="str">
        <f t="shared" ref="F124" si="24">IFERROR(ROUND(AVERAGE(K124:K128),2),"0")</f>
        <v>0</v>
      </c>
      <c r="G124" s="153">
        <f>ROUND(E124*F124,2)</f>
        <v>0</v>
      </c>
      <c r="H124" s="153">
        <f>ROUND(G124*$D$7,2)</f>
        <v>0</v>
      </c>
      <c r="I124" s="156"/>
      <c r="J124" s="42"/>
      <c r="K124" s="39"/>
    </row>
    <row r="125" spans="1:11" x14ac:dyDescent="0.2">
      <c r="A125" s="151"/>
      <c r="B125" s="160"/>
      <c r="C125" s="33" t="s">
        <v>108</v>
      </c>
      <c r="D125" s="163"/>
      <c r="E125" s="166"/>
      <c r="F125" s="154"/>
      <c r="G125" s="154"/>
      <c r="H125" s="154"/>
      <c r="I125" s="157"/>
      <c r="J125" s="42"/>
      <c r="K125" s="39"/>
    </row>
    <row r="126" spans="1:11" x14ac:dyDescent="0.2">
      <c r="A126" s="151"/>
      <c r="B126" s="160"/>
      <c r="C126" s="33" t="s">
        <v>108</v>
      </c>
      <c r="D126" s="163"/>
      <c r="E126" s="166"/>
      <c r="F126" s="154"/>
      <c r="G126" s="154"/>
      <c r="H126" s="154"/>
      <c r="I126" s="157"/>
      <c r="J126" s="42"/>
      <c r="K126" s="39"/>
    </row>
    <row r="127" spans="1:11" x14ac:dyDescent="0.2">
      <c r="A127" s="151"/>
      <c r="B127" s="160"/>
      <c r="C127" s="33" t="s">
        <v>108</v>
      </c>
      <c r="D127" s="163"/>
      <c r="E127" s="166"/>
      <c r="F127" s="154"/>
      <c r="G127" s="154"/>
      <c r="H127" s="154"/>
      <c r="I127" s="157"/>
      <c r="J127" s="42"/>
      <c r="K127" s="39"/>
    </row>
    <row r="128" spans="1:11" x14ac:dyDescent="0.2">
      <c r="A128" s="152"/>
      <c r="B128" s="161"/>
      <c r="C128" s="33" t="s">
        <v>108</v>
      </c>
      <c r="D128" s="164"/>
      <c r="E128" s="167"/>
      <c r="F128" s="155"/>
      <c r="G128" s="155"/>
      <c r="H128" s="155"/>
      <c r="I128" s="158"/>
      <c r="J128" s="42"/>
      <c r="K128" s="39"/>
    </row>
    <row r="129" spans="1:11" x14ac:dyDescent="0.2">
      <c r="A129" s="150" t="s">
        <v>180</v>
      </c>
      <c r="B129" s="159" t="s">
        <v>107</v>
      </c>
      <c r="C129" s="33" t="s">
        <v>108</v>
      </c>
      <c r="D129" s="162" t="s">
        <v>5</v>
      </c>
      <c r="E129" s="165"/>
      <c r="F129" s="153" t="str">
        <f t="shared" ref="F129" si="25">IFERROR(ROUND(AVERAGE(K129:K133),2),"0")</f>
        <v>0</v>
      </c>
      <c r="G129" s="153">
        <f>ROUND(E129*F129,2)</f>
        <v>0</v>
      </c>
      <c r="H129" s="153">
        <f>ROUND(G129*$D$7,2)</f>
        <v>0</v>
      </c>
      <c r="I129" s="156"/>
      <c r="J129" s="42"/>
      <c r="K129" s="39"/>
    </row>
    <row r="130" spans="1:11" x14ac:dyDescent="0.2">
      <c r="A130" s="151"/>
      <c r="B130" s="160"/>
      <c r="C130" s="33" t="s">
        <v>108</v>
      </c>
      <c r="D130" s="163"/>
      <c r="E130" s="166"/>
      <c r="F130" s="154"/>
      <c r="G130" s="154"/>
      <c r="H130" s="154"/>
      <c r="I130" s="157"/>
      <c r="J130" s="42"/>
      <c r="K130" s="39"/>
    </row>
    <row r="131" spans="1:11" x14ac:dyDescent="0.2">
      <c r="A131" s="151"/>
      <c r="B131" s="160"/>
      <c r="C131" s="33" t="s">
        <v>108</v>
      </c>
      <c r="D131" s="163"/>
      <c r="E131" s="166"/>
      <c r="F131" s="154"/>
      <c r="G131" s="154"/>
      <c r="H131" s="154"/>
      <c r="I131" s="157"/>
      <c r="J131" s="42"/>
      <c r="K131" s="39"/>
    </row>
    <row r="132" spans="1:11" x14ac:dyDescent="0.2">
      <c r="A132" s="151"/>
      <c r="B132" s="160"/>
      <c r="C132" s="33" t="s">
        <v>108</v>
      </c>
      <c r="D132" s="163"/>
      <c r="E132" s="166"/>
      <c r="F132" s="154"/>
      <c r="G132" s="154"/>
      <c r="H132" s="154"/>
      <c r="I132" s="157"/>
      <c r="J132" s="42"/>
      <c r="K132" s="39"/>
    </row>
    <row r="133" spans="1:11" x14ac:dyDescent="0.2">
      <c r="A133" s="152"/>
      <c r="B133" s="161"/>
      <c r="C133" s="33" t="s">
        <v>108</v>
      </c>
      <c r="D133" s="164"/>
      <c r="E133" s="167"/>
      <c r="F133" s="155"/>
      <c r="G133" s="155"/>
      <c r="H133" s="155"/>
      <c r="I133" s="158"/>
      <c r="J133" s="42"/>
      <c r="K133" s="39"/>
    </row>
    <row r="134" spans="1:11" x14ac:dyDescent="0.2">
      <c r="A134" s="150" t="s">
        <v>181</v>
      </c>
      <c r="B134" s="159" t="s">
        <v>107</v>
      </c>
      <c r="C134" s="33" t="s">
        <v>108</v>
      </c>
      <c r="D134" s="162" t="s">
        <v>5</v>
      </c>
      <c r="E134" s="165"/>
      <c r="F134" s="153" t="str">
        <f t="shared" ref="F134" si="26">IFERROR(ROUND(AVERAGE(K134:K138),2),"0")</f>
        <v>0</v>
      </c>
      <c r="G134" s="153">
        <f>ROUND(E134*F134,2)</f>
        <v>0</v>
      </c>
      <c r="H134" s="153">
        <f>ROUND(G134*$D$7,2)</f>
        <v>0</v>
      </c>
      <c r="I134" s="156"/>
      <c r="J134" s="42"/>
      <c r="K134" s="39"/>
    </row>
    <row r="135" spans="1:11" x14ac:dyDescent="0.2">
      <c r="A135" s="151"/>
      <c r="B135" s="160"/>
      <c r="C135" s="33" t="s">
        <v>108</v>
      </c>
      <c r="D135" s="163"/>
      <c r="E135" s="166"/>
      <c r="F135" s="154"/>
      <c r="G135" s="154"/>
      <c r="H135" s="154"/>
      <c r="I135" s="157"/>
      <c r="J135" s="42"/>
      <c r="K135" s="39"/>
    </row>
    <row r="136" spans="1:11" x14ac:dyDescent="0.2">
      <c r="A136" s="151"/>
      <c r="B136" s="160"/>
      <c r="C136" s="33" t="s">
        <v>108</v>
      </c>
      <c r="D136" s="163"/>
      <c r="E136" s="166"/>
      <c r="F136" s="154"/>
      <c r="G136" s="154"/>
      <c r="H136" s="154"/>
      <c r="I136" s="157"/>
      <c r="J136" s="42"/>
      <c r="K136" s="39"/>
    </row>
    <row r="137" spans="1:11" x14ac:dyDescent="0.2">
      <c r="A137" s="151"/>
      <c r="B137" s="160"/>
      <c r="C137" s="33" t="s">
        <v>108</v>
      </c>
      <c r="D137" s="163"/>
      <c r="E137" s="166"/>
      <c r="F137" s="154"/>
      <c r="G137" s="154"/>
      <c r="H137" s="154"/>
      <c r="I137" s="157"/>
      <c r="J137" s="42"/>
      <c r="K137" s="39"/>
    </row>
    <row r="138" spans="1:11" x14ac:dyDescent="0.2">
      <c r="A138" s="152"/>
      <c r="B138" s="161"/>
      <c r="C138" s="33" t="s">
        <v>108</v>
      </c>
      <c r="D138" s="164"/>
      <c r="E138" s="167"/>
      <c r="F138" s="155"/>
      <c r="G138" s="155"/>
      <c r="H138" s="155"/>
      <c r="I138" s="158"/>
      <c r="J138" s="42"/>
      <c r="K138" s="39"/>
    </row>
    <row r="139" spans="1:11" x14ac:dyDescent="0.2">
      <c r="A139" s="150" t="s">
        <v>182</v>
      </c>
      <c r="B139" s="159" t="s">
        <v>107</v>
      </c>
      <c r="C139" s="33" t="s">
        <v>108</v>
      </c>
      <c r="D139" s="162" t="s">
        <v>5</v>
      </c>
      <c r="E139" s="165"/>
      <c r="F139" s="153" t="str">
        <f t="shared" ref="F139" si="27">IFERROR(ROUND(AVERAGE(K139:K143),2),"0")</f>
        <v>0</v>
      </c>
      <c r="G139" s="153">
        <f>ROUND(E139*F139,2)</f>
        <v>0</v>
      </c>
      <c r="H139" s="153">
        <f>ROUND(G139*$D$7,2)</f>
        <v>0</v>
      </c>
      <c r="I139" s="156"/>
      <c r="J139" s="42"/>
      <c r="K139" s="39"/>
    </row>
    <row r="140" spans="1:11" x14ac:dyDescent="0.2">
      <c r="A140" s="151"/>
      <c r="B140" s="160"/>
      <c r="C140" s="33" t="s">
        <v>108</v>
      </c>
      <c r="D140" s="163"/>
      <c r="E140" s="166"/>
      <c r="F140" s="154"/>
      <c r="G140" s="154"/>
      <c r="H140" s="154"/>
      <c r="I140" s="157"/>
      <c r="J140" s="42"/>
      <c r="K140" s="39"/>
    </row>
    <row r="141" spans="1:11" x14ac:dyDescent="0.2">
      <c r="A141" s="151"/>
      <c r="B141" s="160"/>
      <c r="C141" s="33" t="s">
        <v>108</v>
      </c>
      <c r="D141" s="163"/>
      <c r="E141" s="166"/>
      <c r="F141" s="154"/>
      <c r="G141" s="154"/>
      <c r="H141" s="154"/>
      <c r="I141" s="157"/>
      <c r="J141" s="42"/>
      <c r="K141" s="39"/>
    </row>
    <row r="142" spans="1:11" x14ac:dyDescent="0.2">
      <c r="A142" s="151"/>
      <c r="B142" s="160"/>
      <c r="C142" s="33" t="s">
        <v>108</v>
      </c>
      <c r="D142" s="163"/>
      <c r="E142" s="166"/>
      <c r="F142" s="154"/>
      <c r="G142" s="154"/>
      <c r="H142" s="154"/>
      <c r="I142" s="157"/>
      <c r="J142" s="42"/>
      <c r="K142" s="39"/>
    </row>
    <row r="143" spans="1:11" x14ac:dyDescent="0.2">
      <c r="A143" s="152"/>
      <c r="B143" s="161"/>
      <c r="C143" s="33" t="s">
        <v>108</v>
      </c>
      <c r="D143" s="164"/>
      <c r="E143" s="167"/>
      <c r="F143" s="155"/>
      <c r="G143" s="155"/>
      <c r="H143" s="155"/>
      <c r="I143" s="158"/>
      <c r="J143" s="42"/>
      <c r="K143" s="39"/>
    </row>
    <row r="144" spans="1:11" x14ac:dyDescent="0.2">
      <c r="A144" s="150" t="s">
        <v>183</v>
      </c>
      <c r="B144" s="159" t="s">
        <v>107</v>
      </c>
      <c r="C144" s="33" t="s">
        <v>108</v>
      </c>
      <c r="D144" s="162" t="s">
        <v>5</v>
      </c>
      <c r="E144" s="165"/>
      <c r="F144" s="153" t="str">
        <f t="shared" ref="F144" si="28">IFERROR(ROUND(AVERAGE(K144:K148),2),"0")</f>
        <v>0</v>
      </c>
      <c r="G144" s="153">
        <f>ROUND(E144*F144,2)</f>
        <v>0</v>
      </c>
      <c r="H144" s="153">
        <f>ROUND(G144*$D$7,2)</f>
        <v>0</v>
      </c>
      <c r="I144" s="156"/>
      <c r="J144" s="42"/>
      <c r="K144" s="39"/>
    </row>
    <row r="145" spans="1:11" x14ac:dyDescent="0.2">
      <c r="A145" s="151"/>
      <c r="B145" s="160"/>
      <c r="C145" s="33" t="s">
        <v>108</v>
      </c>
      <c r="D145" s="163"/>
      <c r="E145" s="166"/>
      <c r="F145" s="154"/>
      <c r="G145" s="154"/>
      <c r="H145" s="154"/>
      <c r="I145" s="157"/>
      <c r="J145" s="42"/>
      <c r="K145" s="39"/>
    </row>
    <row r="146" spans="1:11" x14ac:dyDescent="0.2">
      <c r="A146" s="151"/>
      <c r="B146" s="160"/>
      <c r="C146" s="33" t="s">
        <v>108</v>
      </c>
      <c r="D146" s="163"/>
      <c r="E146" s="166"/>
      <c r="F146" s="154"/>
      <c r="G146" s="154"/>
      <c r="H146" s="154"/>
      <c r="I146" s="157"/>
      <c r="J146" s="42"/>
      <c r="K146" s="39"/>
    </row>
    <row r="147" spans="1:11" x14ac:dyDescent="0.2">
      <c r="A147" s="151"/>
      <c r="B147" s="160"/>
      <c r="C147" s="33" t="s">
        <v>108</v>
      </c>
      <c r="D147" s="163"/>
      <c r="E147" s="166"/>
      <c r="F147" s="154"/>
      <c r="G147" s="154"/>
      <c r="H147" s="154"/>
      <c r="I147" s="157"/>
      <c r="J147" s="42"/>
      <c r="K147" s="39"/>
    </row>
    <row r="148" spans="1:11" x14ac:dyDescent="0.2">
      <c r="A148" s="152"/>
      <c r="B148" s="161"/>
      <c r="C148" s="33" t="s">
        <v>108</v>
      </c>
      <c r="D148" s="164"/>
      <c r="E148" s="167"/>
      <c r="F148" s="155"/>
      <c r="G148" s="155"/>
      <c r="H148" s="155"/>
      <c r="I148" s="158"/>
      <c r="J148" s="42"/>
      <c r="K148" s="39"/>
    </row>
    <row r="149" spans="1:11" x14ac:dyDescent="0.2">
      <c r="A149" s="150" t="s">
        <v>184</v>
      </c>
      <c r="B149" s="159" t="s">
        <v>107</v>
      </c>
      <c r="C149" s="33" t="s">
        <v>108</v>
      </c>
      <c r="D149" s="162" t="s">
        <v>5</v>
      </c>
      <c r="E149" s="165"/>
      <c r="F149" s="153" t="str">
        <f t="shared" ref="F149" si="29">IFERROR(ROUND(AVERAGE(K149:K153),2),"0")</f>
        <v>0</v>
      </c>
      <c r="G149" s="153">
        <f>ROUND(E149*F149,2)</f>
        <v>0</v>
      </c>
      <c r="H149" s="153">
        <f>ROUND(G149*$D$7,2)</f>
        <v>0</v>
      </c>
      <c r="I149" s="156"/>
      <c r="J149" s="42"/>
      <c r="K149" s="39"/>
    </row>
    <row r="150" spans="1:11" x14ac:dyDescent="0.2">
      <c r="A150" s="151"/>
      <c r="B150" s="160"/>
      <c r="C150" s="33" t="s">
        <v>108</v>
      </c>
      <c r="D150" s="163"/>
      <c r="E150" s="166"/>
      <c r="F150" s="154"/>
      <c r="G150" s="154"/>
      <c r="H150" s="154"/>
      <c r="I150" s="157"/>
      <c r="J150" s="42"/>
      <c r="K150" s="39"/>
    </row>
    <row r="151" spans="1:11" x14ac:dyDescent="0.2">
      <c r="A151" s="151"/>
      <c r="B151" s="160"/>
      <c r="C151" s="33" t="s">
        <v>108</v>
      </c>
      <c r="D151" s="163"/>
      <c r="E151" s="166"/>
      <c r="F151" s="154"/>
      <c r="G151" s="154"/>
      <c r="H151" s="154"/>
      <c r="I151" s="157"/>
      <c r="J151" s="42"/>
      <c r="K151" s="39"/>
    </row>
    <row r="152" spans="1:11" x14ac:dyDescent="0.2">
      <c r="A152" s="151"/>
      <c r="B152" s="160"/>
      <c r="C152" s="33" t="s">
        <v>108</v>
      </c>
      <c r="D152" s="163"/>
      <c r="E152" s="166"/>
      <c r="F152" s="154"/>
      <c r="G152" s="154"/>
      <c r="H152" s="154"/>
      <c r="I152" s="157"/>
      <c r="J152" s="42"/>
      <c r="K152" s="39"/>
    </row>
    <row r="153" spans="1:11" x14ac:dyDescent="0.2">
      <c r="A153" s="152"/>
      <c r="B153" s="161"/>
      <c r="C153" s="33" t="s">
        <v>108</v>
      </c>
      <c r="D153" s="164"/>
      <c r="E153" s="167"/>
      <c r="F153" s="155"/>
      <c r="G153" s="155"/>
      <c r="H153" s="155"/>
      <c r="I153" s="158"/>
      <c r="J153" s="42"/>
      <c r="K153" s="39"/>
    </row>
    <row r="154" spans="1:11" x14ac:dyDescent="0.2">
      <c r="A154" s="150" t="s">
        <v>185</v>
      </c>
      <c r="B154" s="159" t="s">
        <v>107</v>
      </c>
      <c r="C154" s="33" t="s">
        <v>108</v>
      </c>
      <c r="D154" s="162" t="s">
        <v>5</v>
      </c>
      <c r="E154" s="165"/>
      <c r="F154" s="153" t="str">
        <f t="shared" ref="F154" si="30">IFERROR(ROUND(AVERAGE(K154:K158),2),"0")</f>
        <v>0</v>
      </c>
      <c r="G154" s="153">
        <f>ROUND(E154*F154,2)</f>
        <v>0</v>
      </c>
      <c r="H154" s="153">
        <f>ROUND(G154*$D$7,2)</f>
        <v>0</v>
      </c>
      <c r="I154" s="156"/>
      <c r="J154" s="42"/>
      <c r="K154" s="39"/>
    </row>
    <row r="155" spans="1:11" x14ac:dyDescent="0.2">
      <c r="A155" s="151"/>
      <c r="B155" s="160"/>
      <c r="C155" s="33" t="s">
        <v>108</v>
      </c>
      <c r="D155" s="163"/>
      <c r="E155" s="166"/>
      <c r="F155" s="154"/>
      <c r="G155" s="154"/>
      <c r="H155" s="154"/>
      <c r="I155" s="157"/>
      <c r="J155" s="42"/>
      <c r="K155" s="39"/>
    </row>
    <row r="156" spans="1:11" x14ac:dyDescent="0.2">
      <c r="A156" s="151"/>
      <c r="B156" s="160"/>
      <c r="C156" s="33" t="s">
        <v>108</v>
      </c>
      <c r="D156" s="163"/>
      <c r="E156" s="166"/>
      <c r="F156" s="154"/>
      <c r="G156" s="154"/>
      <c r="H156" s="154"/>
      <c r="I156" s="157"/>
      <c r="J156" s="42"/>
      <c r="K156" s="39"/>
    </row>
    <row r="157" spans="1:11" x14ac:dyDescent="0.2">
      <c r="A157" s="151"/>
      <c r="B157" s="160"/>
      <c r="C157" s="33" t="s">
        <v>108</v>
      </c>
      <c r="D157" s="163"/>
      <c r="E157" s="166"/>
      <c r="F157" s="154"/>
      <c r="G157" s="154"/>
      <c r="H157" s="154"/>
      <c r="I157" s="157"/>
      <c r="J157" s="42"/>
      <c r="K157" s="39"/>
    </row>
    <row r="158" spans="1:11" x14ac:dyDescent="0.2">
      <c r="A158" s="152"/>
      <c r="B158" s="161"/>
      <c r="C158" s="33" t="s">
        <v>108</v>
      </c>
      <c r="D158" s="164"/>
      <c r="E158" s="167"/>
      <c r="F158" s="155"/>
      <c r="G158" s="155"/>
      <c r="H158" s="155"/>
      <c r="I158" s="158"/>
      <c r="J158" s="42"/>
      <c r="K158" s="39"/>
    </row>
    <row r="159" spans="1:11" x14ac:dyDescent="0.2">
      <c r="A159" s="150" t="s">
        <v>186</v>
      </c>
      <c r="B159" s="159" t="s">
        <v>107</v>
      </c>
      <c r="C159" s="33" t="s">
        <v>108</v>
      </c>
      <c r="D159" s="162" t="s">
        <v>5</v>
      </c>
      <c r="E159" s="165"/>
      <c r="F159" s="153" t="str">
        <f t="shared" ref="F159" si="31">IFERROR(ROUND(AVERAGE(K159:K163),2),"0")</f>
        <v>0</v>
      </c>
      <c r="G159" s="153">
        <f>ROUND(E159*F159,2)</f>
        <v>0</v>
      </c>
      <c r="H159" s="153">
        <f>ROUND(G159*$D$7,2)</f>
        <v>0</v>
      </c>
      <c r="I159" s="156"/>
      <c r="J159" s="42"/>
      <c r="K159" s="39"/>
    </row>
    <row r="160" spans="1:11" x14ac:dyDescent="0.2">
      <c r="A160" s="151"/>
      <c r="B160" s="160"/>
      <c r="C160" s="33" t="s">
        <v>108</v>
      </c>
      <c r="D160" s="163"/>
      <c r="E160" s="166"/>
      <c r="F160" s="154"/>
      <c r="G160" s="154"/>
      <c r="H160" s="154"/>
      <c r="I160" s="157"/>
      <c r="J160" s="42"/>
      <c r="K160" s="39"/>
    </row>
    <row r="161" spans="1:11" x14ac:dyDescent="0.2">
      <c r="A161" s="151"/>
      <c r="B161" s="160"/>
      <c r="C161" s="33" t="s">
        <v>108</v>
      </c>
      <c r="D161" s="163"/>
      <c r="E161" s="166"/>
      <c r="F161" s="154"/>
      <c r="G161" s="154"/>
      <c r="H161" s="154"/>
      <c r="I161" s="157"/>
      <c r="J161" s="42"/>
      <c r="K161" s="39"/>
    </row>
    <row r="162" spans="1:11" x14ac:dyDescent="0.2">
      <c r="A162" s="151"/>
      <c r="B162" s="160"/>
      <c r="C162" s="33" t="s">
        <v>108</v>
      </c>
      <c r="D162" s="163"/>
      <c r="E162" s="166"/>
      <c r="F162" s="154"/>
      <c r="G162" s="154"/>
      <c r="H162" s="154"/>
      <c r="I162" s="157"/>
      <c r="J162" s="42"/>
      <c r="K162" s="39"/>
    </row>
    <row r="163" spans="1:11" x14ac:dyDescent="0.2">
      <c r="A163" s="152"/>
      <c r="B163" s="161"/>
      <c r="C163" s="33" t="s">
        <v>108</v>
      </c>
      <c r="D163" s="164"/>
      <c r="E163" s="167"/>
      <c r="F163" s="155"/>
      <c r="G163" s="155"/>
      <c r="H163" s="155"/>
      <c r="I163" s="158"/>
      <c r="J163" s="42"/>
      <c r="K163" s="39"/>
    </row>
    <row r="164" spans="1:11" ht="12.75" customHeight="1" x14ac:dyDescent="0.2">
      <c r="A164" s="34" t="s">
        <v>93</v>
      </c>
      <c r="B164" s="174" t="s">
        <v>80</v>
      </c>
      <c r="C164" s="175"/>
      <c r="D164" s="175"/>
      <c r="E164" s="175"/>
      <c r="F164" s="176"/>
      <c r="G164" s="97">
        <f>SUM(G165,G172,G179,G186,G193,G200,G207,G214,G221,G228)</f>
        <v>0</v>
      </c>
      <c r="H164" s="97">
        <f>SUM(H165,H172,H179,H186,H193,H200,H207,H214,H221,H228)</f>
        <v>0</v>
      </c>
      <c r="I164" s="41"/>
      <c r="J164" s="28"/>
    </row>
    <row r="165" spans="1:11" x14ac:dyDescent="0.2">
      <c r="A165" s="168" t="s">
        <v>94</v>
      </c>
      <c r="B165" s="171" t="s">
        <v>144</v>
      </c>
      <c r="C165" s="103" t="s">
        <v>145</v>
      </c>
      <c r="D165" s="105"/>
      <c r="E165" s="106"/>
      <c r="F165" s="100"/>
      <c r="G165" s="98">
        <f>SUM(G166:G171)</f>
        <v>0</v>
      </c>
      <c r="H165" s="98">
        <f>ROUND(G165*$D$7,2)</f>
        <v>0</v>
      </c>
      <c r="I165" s="171"/>
    </row>
    <row r="166" spans="1:11" x14ac:dyDescent="0.2">
      <c r="A166" s="169"/>
      <c r="B166" s="172"/>
      <c r="C166" s="104" t="s">
        <v>146</v>
      </c>
      <c r="D166" s="43"/>
      <c r="E166" s="44"/>
      <c r="F166" s="39"/>
      <c r="G166" s="100">
        <f t="shared" ref="G166:G171" si="32">ROUND(E166*F166,2)</f>
        <v>0</v>
      </c>
      <c r="H166" s="45"/>
      <c r="I166" s="172"/>
    </row>
    <row r="167" spans="1:11" ht="13.5" customHeight="1" x14ac:dyDescent="0.2">
      <c r="A167" s="169"/>
      <c r="B167" s="172"/>
      <c r="C167" s="104" t="s">
        <v>147</v>
      </c>
      <c r="D167" s="43"/>
      <c r="E167" s="44"/>
      <c r="F167" s="39"/>
      <c r="G167" s="100">
        <f t="shared" si="32"/>
        <v>0</v>
      </c>
      <c r="H167" s="45"/>
      <c r="I167" s="172"/>
    </row>
    <row r="168" spans="1:11" x14ac:dyDescent="0.2">
      <c r="A168" s="169"/>
      <c r="B168" s="172"/>
      <c r="C168" s="104" t="s">
        <v>148</v>
      </c>
      <c r="D168" s="43"/>
      <c r="E168" s="44"/>
      <c r="F168" s="39"/>
      <c r="G168" s="100">
        <f t="shared" si="32"/>
        <v>0</v>
      </c>
      <c r="H168" s="45"/>
      <c r="I168" s="172"/>
    </row>
    <row r="169" spans="1:11" x14ac:dyDescent="0.2">
      <c r="A169" s="169"/>
      <c r="B169" s="172"/>
      <c r="C169" s="104" t="s">
        <v>149</v>
      </c>
      <c r="D169" s="43"/>
      <c r="E169" s="44"/>
      <c r="F169" s="39"/>
      <c r="G169" s="100">
        <f t="shared" si="32"/>
        <v>0</v>
      </c>
      <c r="H169" s="45"/>
      <c r="I169" s="172"/>
    </row>
    <row r="170" spans="1:11" x14ac:dyDescent="0.2">
      <c r="A170" s="169"/>
      <c r="B170" s="172"/>
      <c r="C170" s="45" t="s">
        <v>150</v>
      </c>
      <c r="D170" s="43"/>
      <c r="E170" s="44"/>
      <c r="F170" s="39"/>
      <c r="G170" s="100">
        <f t="shared" si="32"/>
        <v>0</v>
      </c>
      <c r="H170" s="45"/>
      <c r="I170" s="172"/>
    </row>
    <row r="171" spans="1:11" x14ac:dyDescent="0.2">
      <c r="A171" s="170"/>
      <c r="B171" s="173"/>
      <c r="C171" s="45" t="s">
        <v>150</v>
      </c>
      <c r="D171" s="43"/>
      <c r="E171" s="44"/>
      <c r="F171" s="39"/>
      <c r="G171" s="100">
        <f t="shared" si="32"/>
        <v>0</v>
      </c>
      <c r="H171" s="45"/>
      <c r="I171" s="173"/>
    </row>
    <row r="172" spans="1:11" ht="12.75" customHeight="1" x14ac:dyDescent="0.2">
      <c r="A172" s="168" t="s">
        <v>95</v>
      </c>
      <c r="B172" s="171" t="s">
        <v>144</v>
      </c>
      <c r="C172" s="103" t="s">
        <v>145</v>
      </c>
      <c r="D172" s="105"/>
      <c r="E172" s="106"/>
      <c r="F172" s="100"/>
      <c r="G172" s="98">
        <f>SUM(G173:G178)</f>
        <v>0</v>
      </c>
      <c r="H172" s="98">
        <f>ROUND(G172*$D$7,2)</f>
        <v>0</v>
      </c>
      <c r="I172" s="171"/>
    </row>
    <row r="173" spans="1:11" x14ac:dyDescent="0.2">
      <c r="A173" s="169"/>
      <c r="B173" s="172"/>
      <c r="C173" s="104" t="s">
        <v>146</v>
      </c>
      <c r="D173" s="43"/>
      <c r="E173" s="44"/>
      <c r="F173" s="39"/>
      <c r="G173" s="100">
        <f t="shared" ref="G173:G178" si="33">ROUND(E173*F173,2)</f>
        <v>0</v>
      </c>
      <c r="H173" s="45"/>
      <c r="I173" s="172"/>
    </row>
    <row r="174" spans="1:11" x14ac:dyDescent="0.2">
      <c r="A174" s="169"/>
      <c r="B174" s="172"/>
      <c r="C174" s="104" t="s">
        <v>147</v>
      </c>
      <c r="D174" s="43"/>
      <c r="E174" s="44"/>
      <c r="F174" s="39"/>
      <c r="G174" s="100">
        <f t="shared" si="33"/>
        <v>0</v>
      </c>
      <c r="H174" s="45"/>
      <c r="I174" s="172"/>
    </row>
    <row r="175" spans="1:11" x14ac:dyDescent="0.2">
      <c r="A175" s="169"/>
      <c r="B175" s="172"/>
      <c r="C175" s="104" t="s">
        <v>148</v>
      </c>
      <c r="D175" s="43"/>
      <c r="E175" s="44"/>
      <c r="F175" s="39"/>
      <c r="G175" s="100">
        <f t="shared" si="33"/>
        <v>0</v>
      </c>
      <c r="H175" s="45"/>
      <c r="I175" s="172"/>
    </row>
    <row r="176" spans="1:11" x14ac:dyDescent="0.2">
      <c r="A176" s="169"/>
      <c r="B176" s="172"/>
      <c r="C176" s="104" t="s">
        <v>149</v>
      </c>
      <c r="D176" s="43"/>
      <c r="E176" s="44"/>
      <c r="F176" s="39"/>
      <c r="G176" s="100">
        <f t="shared" si="33"/>
        <v>0</v>
      </c>
      <c r="H176" s="45"/>
      <c r="I176" s="172"/>
    </row>
    <row r="177" spans="1:9" x14ac:dyDescent="0.2">
      <c r="A177" s="169"/>
      <c r="B177" s="172"/>
      <c r="C177" s="45" t="s">
        <v>150</v>
      </c>
      <c r="D177" s="43"/>
      <c r="E177" s="44"/>
      <c r="F177" s="39"/>
      <c r="G177" s="100">
        <f t="shared" si="33"/>
        <v>0</v>
      </c>
      <c r="H177" s="45"/>
      <c r="I177" s="172"/>
    </row>
    <row r="178" spans="1:9" x14ac:dyDescent="0.2">
      <c r="A178" s="170"/>
      <c r="B178" s="173"/>
      <c r="C178" s="45" t="s">
        <v>150</v>
      </c>
      <c r="D178" s="43"/>
      <c r="E178" s="44"/>
      <c r="F178" s="39"/>
      <c r="G178" s="100">
        <f t="shared" si="33"/>
        <v>0</v>
      </c>
      <c r="H178" s="45"/>
      <c r="I178" s="173"/>
    </row>
    <row r="179" spans="1:9" ht="12.75" customHeight="1" x14ac:dyDescent="0.2">
      <c r="A179" s="168" t="s">
        <v>96</v>
      </c>
      <c r="B179" s="171" t="s">
        <v>144</v>
      </c>
      <c r="C179" s="103" t="s">
        <v>145</v>
      </c>
      <c r="D179" s="105"/>
      <c r="E179" s="106"/>
      <c r="F179" s="100"/>
      <c r="G179" s="98">
        <f>SUM(G180:G185)</f>
        <v>0</v>
      </c>
      <c r="H179" s="98">
        <f>ROUND(G179*$D$7,2)</f>
        <v>0</v>
      </c>
      <c r="I179" s="171"/>
    </row>
    <row r="180" spans="1:9" x14ac:dyDescent="0.2">
      <c r="A180" s="169"/>
      <c r="B180" s="172"/>
      <c r="C180" s="104" t="s">
        <v>146</v>
      </c>
      <c r="D180" s="43"/>
      <c r="E180" s="44"/>
      <c r="F180" s="39"/>
      <c r="G180" s="100">
        <f t="shared" ref="G180:G185" si="34">ROUND(E180*F180,2)</f>
        <v>0</v>
      </c>
      <c r="H180" s="45"/>
      <c r="I180" s="172"/>
    </row>
    <row r="181" spans="1:9" x14ac:dyDescent="0.2">
      <c r="A181" s="169"/>
      <c r="B181" s="172"/>
      <c r="C181" s="104" t="s">
        <v>147</v>
      </c>
      <c r="D181" s="43"/>
      <c r="E181" s="44"/>
      <c r="F181" s="39"/>
      <c r="G181" s="100">
        <f t="shared" si="34"/>
        <v>0</v>
      </c>
      <c r="H181" s="45"/>
      <c r="I181" s="172"/>
    </row>
    <row r="182" spans="1:9" x14ac:dyDescent="0.2">
      <c r="A182" s="169"/>
      <c r="B182" s="172"/>
      <c r="C182" s="104" t="s">
        <v>148</v>
      </c>
      <c r="D182" s="43"/>
      <c r="E182" s="44"/>
      <c r="F182" s="39"/>
      <c r="G182" s="100">
        <f t="shared" si="34"/>
        <v>0</v>
      </c>
      <c r="H182" s="45"/>
      <c r="I182" s="172"/>
    </row>
    <row r="183" spans="1:9" x14ac:dyDescent="0.2">
      <c r="A183" s="169"/>
      <c r="B183" s="172"/>
      <c r="C183" s="104" t="s">
        <v>149</v>
      </c>
      <c r="D183" s="43"/>
      <c r="E183" s="44"/>
      <c r="F183" s="39"/>
      <c r="G183" s="100">
        <f t="shared" si="34"/>
        <v>0</v>
      </c>
      <c r="H183" s="45"/>
      <c r="I183" s="172"/>
    </row>
    <row r="184" spans="1:9" x14ac:dyDescent="0.2">
      <c r="A184" s="169"/>
      <c r="B184" s="172"/>
      <c r="C184" s="45" t="s">
        <v>150</v>
      </c>
      <c r="D184" s="43"/>
      <c r="E184" s="44"/>
      <c r="F184" s="39"/>
      <c r="G184" s="100">
        <f t="shared" si="34"/>
        <v>0</v>
      </c>
      <c r="H184" s="45"/>
      <c r="I184" s="172"/>
    </row>
    <row r="185" spans="1:9" x14ac:dyDescent="0.2">
      <c r="A185" s="170"/>
      <c r="B185" s="173"/>
      <c r="C185" s="45" t="s">
        <v>150</v>
      </c>
      <c r="D185" s="43"/>
      <c r="E185" s="44"/>
      <c r="F185" s="39"/>
      <c r="G185" s="100">
        <f t="shared" si="34"/>
        <v>0</v>
      </c>
      <c r="H185" s="45"/>
      <c r="I185" s="173"/>
    </row>
    <row r="186" spans="1:9" ht="12.75" customHeight="1" x14ac:dyDescent="0.2">
      <c r="A186" s="168" t="s">
        <v>97</v>
      </c>
      <c r="B186" s="171" t="s">
        <v>144</v>
      </c>
      <c r="C186" s="103" t="s">
        <v>145</v>
      </c>
      <c r="D186" s="105"/>
      <c r="E186" s="106"/>
      <c r="F186" s="100"/>
      <c r="G186" s="98">
        <f>SUM(G187:G192)</f>
        <v>0</v>
      </c>
      <c r="H186" s="98">
        <f>ROUND(G186*$D$7,2)</f>
        <v>0</v>
      </c>
      <c r="I186" s="171"/>
    </row>
    <row r="187" spans="1:9" ht="12.75" customHeight="1" x14ac:dyDescent="0.2">
      <c r="A187" s="169"/>
      <c r="B187" s="172"/>
      <c r="C187" s="104" t="s">
        <v>146</v>
      </c>
      <c r="D187" s="43"/>
      <c r="E187" s="44"/>
      <c r="F187" s="39"/>
      <c r="G187" s="100">
        <f t="shared" ref="G187:G192" si="35">ROUND(E187*F187,2)</f>
        <v>0</v>
      </c>
      <c r="H187" s="45"/>
      <c r="I187" s="172"/>
    </row>
    <row r="188" spans="1:9" ht="12.75" customHeight="1" x14ac:dyDescent="0.2">
      <c r="A188" s="169"/>
      <c r="B188" s="172"/>
      <c r="C188" s="104" t="s">
        <v>147</v>
      </c>
      <c r="D188" s="43"/>
      <c r="E188" s="44"/>
      <c r="F188" s="39"/>
      <c r="G188" s="100">
        <f t="shared" si="35"/>
        <v>0</v>
      </c>
      <c r="H188" s="45"/>
      <c r="I188" s="172"/>
    </row>
    <row r="189" spans="1:9" ht="12.75" customHeight="1" x14ac:dyDescent="0.2">
      <c r="A189" s="169"/>
      <c r="B189" s="172"/>
      <c r="C189" s="104" t="s">
        <v>148</v>
      </c>
      <c r="D189" s="43"/>
      <c r="E189" s="44"/>
      <c r="F189" s="39"/>
      <c r="G189" s="100">
        <f t="shared" si="35"/>
        <v>0</v>
      </c>
      <c r="H189" s="45"/>
      <c r="I189" s="172"/>
    </row>
    <row r="190" spans="1:9" ht="12.75" customHeight="1" x14ac:dyDescent="0.2">
      <c r="A190" s="169"/>
      <c r="B190" s="172"/>
      <c r="C190" s="104" t="s">
        <v>149</v>
      </c>
      <c r="D190" s="43"/>
      <c r="E190" s="44"/>
      <c r="F190" s="39"/>
      <c r="G190" s="100">
        <f t="shared" si="35"/>
        <v>0</v>
      </c>
      <c r="H190" s="45"/>
      <c r="I190" s="172"/>
    </row>
    <row r="191" spans="1:9" ht="12.75" customHeight="1" x14ac:dyDescent="0.2">
      <c r="A191" s="169"/>
      <c r="B191" s="172"/>
      <c r="C191" s="45" t="s">
        <v>150</v>
      </c>
      <c r="D191" s="43"/>
      <c r="E191" s="44"/>
      <c r="F191" s="39"/>
      <c r="G191" s="100">
        <f t="shared" si="35"/>
        <v>0</v>
      </c>
      <c r="H191" s="45"/>
      <c r="I191" s="172"/>
    </row>
    <row r="192" spans="1:9" ht="12.75" customHeight="1" x14ac:dyDescent="0.2">
      <c r="A192" s="170"/>
      <c r="B192" s="173"/>
      <c r="C192" s="45" t="s">
        <v>150</v>
      </c>
      <c r="D192" s="43"/>
      <c r="E192" s="44"/>
      <c r="F192" s="39"/>
      <c r="G192" s="100">
        <f t="shared" si="35"/>
        <v>0</v>
      </c>
      <c r="H192" s="45"/>
      <c r="I192" s="173"/>
    </row>
    <row r="193" spans="1:9" ht="12.75" customHeight="1" x14ac:dyDescent="0.2">
      <c r="A193" s="168" t="s">
        <v>98</v>
      </c>
      <c r="B193" s="171" t="s">
        <v>144</v>
      </c>
      <c r="C193" s="103" t="s">
        <v>145</v>
      </c>
      <c r="D193" s="105"/>
      <c r="E193" s="106"/>
      <c r="F193" s="100"/>
      <c r="G193" s="98">
        <f>SUM(G194:G199)</f>
        <v>0</v>
      </c>
      <c r="H193" s="98">
        <f>ROUND(G193*$D$7,2)</f>
        <v>0</v>
      </c>
      <c r="I193" s="171"/>
    </row>
    <row r="194" spans="1:9" ht="12.75" customHeight="1" x14ac:dyDescent="0.2">
      <c r="A194" s="169"/>
      <c r="B194" s="172"/>
      <c r="C194" s="104" t="s">
        <v>146</v>
      </c>
      <c r="D194" s="43"/>
      <c r="E194" s="44"/>
      <c r="F194" s="39"/>
      <c r="G194" s="100">
        <f t="shared" ref="G194:G199" si="36">ROUND(E194*F194,2)</f>
        <v>0</v>
      </c>
      <c r="H194" s="45"/>
      <c r="I194" s="172"/>
    </row>
    <row r="195" spans="1:9" ht="12.75" customHeight="1" x14ac:dyDescent="0.2">
      <c r="A195" s="169"/>
      <c r="B195" s="172"/>
      <c r="C195" s="104" t="s">
        <v>147</v>
      </c>
      <c r="D195" s="43"/>
      <c r="E195" s="44"/>
      <c r="F195" s="39"/>
      <c r="G195" s="100">
        <f t="shared" si="36"/>
        <v>0</v>
      </c>
      <c r="H195" s="45"/>
      <c r="I195" s="172"/>
    </row>
    <row r="196" spans="1:9" ht="12.75" customHeight="1" x14ac:dyDescent="0.2">
      <c r="A196" s="169"/>
      <c r="B196" s="172"/>
      <c r="C196" s="104" t="s">
        <v>148</v>
      </c>
      <c r="D196" s="43"/>
      <c r="E196" s="44"/>
      <c r="F196" s="39"/>
      <c r="G196" s="100">
        <f t="shared" si="36"/>
        <v>0</v>
      </c>
      <c r="H196" s="45"/>
      <c r="I196" s="172"/>
    </row>
    <row r="197" spans="1:9" ht="12.75" customHeight="1" x14ac:dyDescent="0.2">
      <c r="A197" s="169"/>
      <c r="B197" s="172"/>
      <c r="C197" s="104" t="s">
        <v>149</v>
      </c>
      <c r="D197" s="43"/>
      <c r="E197" s="44"/>
      <c r="F197" s="39"/>
      <c r="G197" s="100">
        <f t="shared" si="36"/>
        <v>0</v>
      </c>
      <c r="H197" s="45"/>
      <c r="I197" s="172"/>
    </row>
    <row r="198" spans="1:9" ht="12.75" customHeight="1" x14ac:dyDescent="0.2">
      <c r="A198" s="169"/>
      <c r="B198" s="172"/>
      <c r="C198" s="45" t="s">
        <v>150</v>
      </c>
      <c r="D198" s="43"/>
      <c r="E198" s="44"/>
      <c r="F198" s="39"/>
      <c r="G198" s="100">
        <f t="shared" si="36"/>
        <v>0</v>
      </c>
      <c r="H198" s="45"/>
      <c r="I198" s="172"/>
    </row>
    <row r="199" spans="1:9" ht="12.75" customHeight="1" x14ac:dyDescent="0.2">
      <c r="A199" s="170"/>
      <c r="B199" s="173"/>
      <c r="C199" s="45" t="s">
        <v>150</v>
      </c>
      <c r="D199" s="43"/>
      <c r="E199" s="44"/>
      <c r="F199" s="39"/>
      <c r="G199" s="100">
        <f t="shared" si="36"/>
        <v>0</v>
      </c>
      <c r="H199" s="45"/>
      <c r="I199" s="173"/>
    </row>
    <row r="200" spans="1:9" ht="12.75" customHeight="1" x14ac:dyDescent="0.2">
      <c r="A200" s="168" t="s">
        <v>200</v>
      </c>
      <c r="B200" s="171" t="s">
        <v>144</v>
      </c>
      <c r="C200" s="103" t="s">
        <v>145</v>
      </c>
      <c r="D200" s="105"/>
      <c r="E200" s="106"/>
      <c r="F200" s="100"/>
      <c r="G200" s="98">
        <f>SUM(G201:G206)</f>
        <v>0</v>
      </c>
      <c r="H200" s="98">
        <f>ROUND(G200*$D$7,2)</f>
        <v>0</v>
      </c>
      <c r="I200" s="171"/>
    </row>
    <row r="201" spans="1:9" ht="12.75" customHeight="1" x14ac:dyDescent="0.2">
      <c r="A201" s="169"/>
      <c r="B201" s="172"/>
      <c r="C201" s="104" t="s">
        <v>146</v>
      </c>
      <c r="D201" s="43"/>
      <c r="E201" s="44"/>
      <c r="F201" s="39"/>
      <c r="G201" s="100">
        <f t="shared" ref="G201:G206" si="37">ROUND(E201*F201,2)</f>
        <v>0</v>
      </c>
      <c r="H201" s="45"/>
      <c r="I201" s="172"/>
    </row>
    <row r="202" spans="1:9" ht="12.75" customHeight="1" x14ac:dyDescent="0.2">
      <c r="A202" s="169"/>
      <c r="B202" s="172"/>
      <c r="C202" s="104" t="s">
        <v>147</v>
      </c>
      <c r="D202" s="43"/>
      <c r="E202" s="44"/>
      <c r="F202" s="39"/>
      <c r="G202" s="100">
        <f t="shared" si="37"/>
        <v>0</v>
      </c>
      <c r="H202" s="45"/>
      <c r="I202" s="172"/>
    </row>
    <row r="203" spans="1:9" ht="12.75" customHeight="1" x14ac:dyDescent="0.2">
      <c r="A203" s="169"/>
      <c r="B203" s="172"/>
      <c r="C203" s="104" t="s">
        <v>148</v>
      </c>
      <c r="D203" s="43"/>
      <c r="E203" s="44"/>
      <c r="F203" s="39"/>
      <c r="G203" s="100">
        <f t="shared" si="37"/>
        <v>0</v>
      </c>
      <c r="H203" s="45"/>
      <c r="I203" s="172"/>
    </row>
    <row r="204" spans="1:9" ht="12.75" customHeight="1" x14ac:dyDescent="0.2">
      <c r="A204" s="169"/>
      <c r="B204" s="172"/>
      <c r="C204" s="104" t="s">
        <v>149</v>
      </c>
      <c r="D204" s="43"/>
      <c r="E204" s="44"/>
      <c r="F204" s="39"/>
      <c r="G204" s="100">
        <f t="shared" si="37"/>
        <v>0</v>
      </c>
      <c r="H204" s="45"/>
      <c r="I204" s="172"/>
    </row>
    <row r="205" spans="1:9" ht="12.75" customHeight="1" x14ac:dyDescent="0.2">
      <c r="A205" s="169"/>
      <c r="B205" s="172"/>
      <c r="C205" s="45" t="s">
        <v>150</v>
      </c>
      <c r="D205" s="43"/>
      <c r="E205" s="44"/>
      <c r="F205" s="39"/>
      <c r="G205" s="100">
        <f t="shared" si="37"/>
        <v>0</v>
      </c>
      <c r="H205" s="45"/>
      <c r="I205" s="172"/>
    </row>
    <row r="206" spans="1:9" ht="12.75" customHeight="1" x14ac:dyDescent="0.2">
      <c r="A206" s="170"/>
      <c r="B206" s="173"/>
      <c r="C206" s="45" t="s">
        <v>150</v>
      </c>
      <c r="D206" s="43"/>
      <c r="E206" s="44"/>
      <c r="F206" s="39"/>
      <c r="G206" s="100">
        <f t="shared" si="37"/>
        <v>0</v>
      </c>
      <c r="H206" s="45"/>
      <c r="I206" s="173"/>
    </row>
    <row r="207" spans="1:9" ht="12.75" customHeight="1" x14ac:dyDescent="0.2">
      <c r="A207" s="168" t="s">
        <v>201</v>
      </c>
      <c r="B207" s="171" t="s">
        <v>144</v>
      </c>
      <c r="C207" s="103" t="s">
        <v>145</v>
      </c>
      <c r="D207" s="105"/>
      <c r="E207" s="106"/>
      <c r="F207" s="100"/>
      <c r="G207" s="98">
        <f>SUM(G208:G213)</f>
        <v>0</v>
      </c>
      <c r="H207" s="98">
        <f>ROUND(G207*$D$7,2)</f>
        <v>0</v>
      </c>
      <c r="I207" s="171"/>
    </row>
    <row r="208" spans="1:9" ht="12.75" customHeight="1" x14ac:dyDescent="0.2">
      <c r="A208" s="169"/>
      <c r="B208" s="172"/>
      <c r="C208" s="104" t="s">
        <v>146</v>
      </c>
      <c r="D208" s="43"/>
      <c r="E208" s="44"/>
      <c r="F208" s="39"/>
      <c r="G208" s="100">
        <f t="shared" ref="G208:G213" si="38">ROUND(E208*F208,2)</f>
        <v>0</v>
      </c>
      <c r="H208" s="45"/>
      <c r="I208" s="172"/>
    </row>
    <row r="209" spans="1:9" ht="12.75" customHeight="1" x14ac:dyDescent="0.2">
      <c r="A209" s="169"/>
      <c r="B209" s="172"/>
      <c r="C209" s="104" t="s">
        <v>147</v>
      </c>
      <c r="D209" s="43"/>
      <c r="E209" s="44"/>
      <c r="F209" s="39"/>
      <c r="G209" s="100">
        <f t="shared" si="38"/>
        <v>0</v>
      </c>
      <c r="H209" s="45"/>
      <c r="I209" s="172"/>
    </row>
    <row r="210" spans="1:9" ht="12.75" customHeight="1" x14ac:dyDescent="0.2">
      <c r="A210" s="169"/>
      <c r="B210" s="172"/>
      <c r="C210" s="104" t="s">
        <v>148</v>
      </c>
      <c r="D210" s="43"/>
      <c r="E210" s="44"/>
      <c r="F210" s="39"/>
      <c r="G210" s="100">
        <f t="shared" si="38"/>
        <v>0</v>
      </c>
      <c r="H210" s="45"/>
      <c r="I210" s="172"/>
    </row>
    <row r="211" spans="1:9" ht="12.75" customHeight="1" x14ac:dyDescent="0.2">
      <c r="A211" s="169"/>
      <c r="B211" s="172"/>
      <c r="C211" s="104" t="s">
        <v>149</v>
      </c>
      <c r="D211" s="43"/>
      <c r="E211" s="44"/>
      <c r="F211" s="39"/>
      <c r="G211" s="100">
        <f t="shared" si="38"/>
        <v>0</v>
      </c>
      <c r="H211" s="45"/>
      <c r="I211" s="172"/>
    </row>
    <row r="212" spans="1:9" ht="12.75" customHeight="1" x14ac:dyDescent="0.2">
      <c r="A212" s="169"/>
      <c r="B212" s="172"/>
      <c r="C212" s="45" t="s">
        <v>150</v>
      </c>
      <c r="D212" s="43"/>
      <c r="E212" s="44"/>
      <c r="F212" s="39"/>
      <c r="G212" s="100">
        <f t="shared" si="38"/>
        <v>0</v>
      </c>
      <c r="H212" s="45"/>
      <c r="I212" s="172"/>
    </row>
    <row r="213" spans="1:9" ht="12.75" customHeight="1" x14ac:dyDescent="0.2">
      <c r="A213" s="170"/>
      <c r="B213" s="173"/>
      <c r="C213" s="45" t="s">
        <v>150</v>
      </c>
      <c r="D213" s="43"/>
      <c r="E213" s="44"/>
      <c r="F213" s="39"/>
      <c r="G213" s="100">
        <f t="shared" si="38"/>
        <v>0</v>
      </c>
      <c r="H213" s="45"/>
      <c r="I213" s="173"/>
    </row>
    <row r="214" spans="1:9" ht="12.75" customHeight="1" x14ac:dyDescent="0.2">
      <c r="A214" s="168" t="s">
        <v>202</v>
      </c>
      <c r="B214" s="171" t="s">
        <v>144</v>
      </c>
      <c r="C214" s="103" t="s">
        <v>145</v>
      </c>
      <c r="D214" s="105"/>
      <c r="E214" s="106"/>
      <c r="F214" s="100"/>
      <c r="G214" s="98">
        <f>SUM(G215:G220)</f>
        <v>0</v>
      </c>
      <c r="H214" s="98">
        <f>ROUND(G214*$D$7,2)</f>
        <v>0</v>
      </c>
      <c r="I214" s="171"/>
    </row>
    <row r="215" spans="1:9" ht="12.75" customHeight="1" x14ac:dyDescent="0.2">
      <c r="A215" s="169"/>
      <c r="B215" s="172"/>
      <c r="C215" s="104" t="s">
        <v>146</v>
      </c>
      <c r="D215" s="43"/>
      <c r="E215" s="44"/>
      <c r="F215" s="39"/>
      <c r="G215" s="100">
        <f t="shared" ref="G215:G220" si="39">ROUND(E215*F215,2)</f>
        <v>0</v>
      </c>
      <c r="H215" s="45"/>
      <c r="I215" s="172"/>
    </row>
    <row r="216" spans="1:9" ht="12.75" customHeight="1" x14ac:dyDescent="0.2">
      <c r="A216" s="169"/>
      <c r="B216" s="172"/>
      <c r="C216" s="104" t="s">
        <v>147</v>
      </c>
      <c r="D216" s="43"/>
      <c r="E216" s="44"/>
      <c r="F216" s="39"/>
      <c r="G216" s="100">
        <f t="shared" si="39"/>
        <v>0</v>
      </c>
      <c r="H216" s="45"/>
      <c r="I216" s="172"/>
    </row>
    <row r="217" spans="1:9" ht="12.75" customHeight="1" x14ac:dyDescent="0.2">
      <c r="A217" s="169"/>
      <c r="B217" s="172"/>
      <c r="C217" s="104" t="s">
        <v>148</v>
      </c>
      <c r="D217" s="43"/>
      <c r="E217" s="44"/>
      <c r="F217" s="39"/>
      <c r="G217" s="100">
        <f t="shared" si="39"/>
        <v>0</v>
      </c>
      <c r="H217" s="45"/>
      <c r="I217" s="172"/>
    </row>
    <row r="218" spans="1:9" ht="12.75" customHeight="1" x14ac:dyDescent="0.2">
      <c r="A218" s="169"/>
      <c r="B218" s="172"/>
      <c r="C218" s="104" t="s">
        <v>149</v>
      </c>
      <c r="D218" s="43"/>
      <c r="E218" s="44"/>
      <c r="F218" s="39"/>
      <c r="G218" s="100">
        <f t="shared" si="39"/>
        <v>0</v>
      </c>
      <c r="H218" s="45"/>
      <c r="I218" s="172"/>
    </row>
    <row r="219" spans="1:9" ht="12.75" customHeight="1" x14ac:dyDescent="0.2">
      <c r="A219" s="169"/>
      <c r="B219" s="172"/>
      <c r="C219" s="45" t="s">
        <v>150</v>
      </c>
      <c r="D219" s="43"/>
      <c r="E219" s="44"/>
      <c r="F219" s="39"/>
      <c r="G219" s="100">
        <f t="shared" si="39"/>
        <v>0</v>
      </c>
      <c r="H219" s="45"/>
      <c r="I219" s="172"/>
    </row>
    <row r="220" spans="1:9" ht="12.75" customHeight="1" x14ac:dyDescent="0.2">
      <c r="A220" s="170"/>
      <c r="B220" s="173"/>
      <c r="C220" s="45" t="s">
        <v>150</v>
      </c>
      <c r="D220" s="43"/>
      <c r="E220" s="44"/>
      <c r="F220" s="39"/>
      <c r="G220" s="100">
        <f t="shared" si="39"/>
        <v>0</v>
      </c>
      <c r="H220" s="45"/>
      <c r="I220" s="173"/>
    </row>
    <row r="221" spans="1:9" ht="12.75" customHeight="1" x14ac:dyDescent="0.2">
      <c r="A221" s="168" t="s">
        <v>203</v>
      </c>
      <c r="B221" s="171" t="s">
        <v>144</v>
      </c>
      <c r="C221" s="103" t="s">
        <v>145</v>
      </c>
      <c r="D221" s="105"/>
      <c r="E221" s="106"/>
      <c r="F221" s="100"/>
      <c r="G221" s="98">
        <f>SUM(G222:G227)</f>
        <v>0</v>
      </c>
      <c r="H221" s="98">
        <f>ROUND(G221*$D$7,2)</f>
        <v>0</v>
      </c>
      <c r="I221" s="171"/>
    </row>
    <row r="222" spans="1:9" ht="12.75" customHeight="1" x14ac:dyDescent="0.2">
      <c r="A222" s="169"/>
      <c r="B222" s="172"/>
      <c r="C222" s="104" t="s">
        <v>146</v>
      </c>
      <c r="D222" s="43"/>
      <c r="E222" s="44"/>
      <c r="F222" s="39"/>
      <c r="G222" s="100">
        <f t="shared" ref="G222:G227" si="40">ROUND(E222*F222,2)</f>
        <v>0</v>
      </c>
      <c r="H222" s="45"/>
      <c r="I222" s="172"/>
    </row>
    <row r="223" spans="1:9" ht="12.75" customHeight="1" x14ac:dyDescent="0.2">
      <c r="A223" s="169"/>
      <c r="B223" s="172"/>
      <c r="C223" s="104" t="s">
        <v>147</v>
      </c>
      <c r="D223" s="43"/>
      <c r="E223" s="44"/>
      <c r="F223" s="39"/>
      <c r="G223" s="100">
        <f t="shared" si="40"/>
        <v>0</v>
      </c>
      <c r="H223" s="45"/>
      <c r="I223" s="172"/>
    </row>
    <row r="224" spans="1:9" ht="12.75" customHeight="1" x14ac:dyDescent="0.2">
      <c r="A224" s="169"/>
      <c r="B224" s="172"/>
      <c r="C224" s="104" t="s">
        <v>148</v>
      </c>
      <c r="D224" s="43"/>
      <c r="E224" s="44"/>
      <c r="F224" s="39"/>
      <c r="G224" s="100">
        <f t="shared" si="40"/>
        <v>0</v>
      </c>
      <c r="H224" s="45"/>
      <c r="I224" s="172"/>
    </row>
    <row r="225" spans="1:12" ht="12.75" customHeight="1" x14ac:dyDescent="0.2">
      <c r="A225" s="169"/>
      <c r="B225" s="172"/>
      <c r="C225" s="104" t="s">
        <v>149</v>
      </c>
      <c r="D225" s="43"/>
      <c r="E225" s="44"/>
      <c r="F225" s="39"/>
      <c r="G225" s="100">
        <f t="shared" si="40"/>
        <v>0</v>
      </c>
      <c r="H225" s="45"/>
      <c r="I225" s="172"/>
    </row>
    <row r="226" spans="1:12" ht="12.75" customHeight="1" x14ac:dyDescent="0.2">
      <c r="A226" s="169"/>
      <c r="B226" s="172"/>
      <c r="C226" s="45" t="s">
        <v>150</v>
      </c>
      <c r="D226" s="43"/>
      <c r="E226" s="44"/>
      <c r="F226" s="39"/>
      <c r="G226" s="100">
        <f t="shared" si="40"/>
        <v>0</v>
      </c>
      <c r="H226" s="45"/>
      <c r="I226" s="172"/>
    </row>
    <row r="227" spans="1:12" ht="12.75" customHeight="1" x14ac:dyDescent="0.2">
      <c r="A227" s="170"/>
      <c r="B227" s="173"/>
      <c r="C227" s="45" t="s">
        <v>150</v>
      </c>
      <c r="D227" s="43"/>
      <c r="E227" s="44"/>
      <c r="F227" s="39"/>
      <c r="G227" s="100">
        <f t="shared" si="40"/>
        <v>0</v>
      </c>
      <c r="H227" s="45"/>
      <c r="I227" s="173"/>
    </row>
    <row r="228" spans="1:12" ht="12.75" customHeight="1" x14ac:dyDescent="0.2">
      <c r="A228" s="168" t="s">
        <v>204</v>
      </c>
      <c r="B228" s="171" t="s">
        <v>144</v>
      </c>
      <c r="C228" s="103" t="s">
        <v>145</v>
      </c>
      <c r="D228" s="105"/>
      <c r="E228" s="106"/>
      <c r="F228" s="100"/>
      <c r="G228" s="98">
        <f>SUM(G229:G234)</f>
        <v>0</v>
      </c>
      <c r="H228" s="98">
        <f>ROUND(G228*$D$7,2)</f>
        <v>0</v>
      </c>
      <c r="I228" s="171"/>
    </row>
    <row r="229" spans="1:12" ht="12.75" customHeight="1" x14ac:dyDescent="0.2">
      <c r="A229" s="169"/>
      <c r="B229" s="172"/>
      <c r="C229" s="104" t="s">
        <v>146</v>
      </c>
      <c r="D229" s="43"/>
      <c r="E229" s="44"/>
      <c r="F229" s="39"/>
      <c r="G229" s="100">
        <f t="shared" ref="G229:G234" si="41">ROUND(E229*F229,2)</f>
        <v>0</v>
      </c>
      <c r="H229" s="45"/>
      <c r="I229" s="172"/>
    </row>
    <row r="230" spans="1:12" ht="12.75" customHeight="1" x14ac:dyDescent="0.2">
      <c r="A230" s="169"/>
      <c r="B230" s="172"/>
      <c r="C230" s="104" t="s">
        <v>147</v>
      </c>
      <c r="D230" s="43"/>
      <c r="E230" s="44"/>
      <c r="F230" s="39"/>
      <c r="G230" s="100">
        <f t="shared" si="41"/>
        <v>0</v>
      </c>
      <c r="H230" s="45"/>
      <c r="I230" s="172"/>
    </row>
    <row r="231" spans="1:12" ht="12.75" customHeight="1" x14ac:dyDescent="0.2">
      <c r="A231" s="169"/>
      <c r="B231" s="172"/>
      <c r="C231" s="104" t="s">
        <v>148</v>
      </c>
      <c r="D231" s="43"/>
      <c r="E231" s="44"/>
      <c r="F231" s="39"/>
      <c r="G231" s="100">
        <f t="shared" si="41"/>
        <v>0</v>
      </c>
      <c r="H231" s="45"/>
      <c r="I231" s="172"/>
    </row>
    <row r="232" spans="1:12" x14ac:dyDescent="0.2">
      <c r="A232" s="169"/>
      <c r="B232" s="172"/>
      <c r="C232" s="104" t="s">
        <v>149</v>
      </c>
      <c r="D232" s="43"/>
      <c r="E232" s="44"/>
      <c r="F232" s="39"/>
      <c r="G232" s="100">
        <f t="shared" si="41"/>
        <v>0</v>
      </c>
      <c r="H232" s="45"/>
      <c r="I232" s="172"/>
    </row>
    <row r="233" spans="1:12" x14ac:dyDescent="0.2">
      <c r="A233" s="169"/>
      <c r="B233" s="172"/>
      <c r="C233" s="45" t="s">
        <v>150</v>
      </c>
      <c r="D233" s="43"/>
      <c r="E233" s="44"/>
      <c r="F233" s="39"/>
      <c r="G233" s="100">
        <f t="shared" si="41"/>
        <v>0</v>
      </c>
      <c r="H233" s="45"/>
      <c r="I233" s="172"/>
    </row>
    <row r="234" spans="1:12" x14ac:dyDescent="0.2">
      <c r="A234" s="170"/>
      <c r="B234" s="173"/>
      <c r="C234" s="45" t="s">
        <v>150</v>
      </c>
      <c r="D234" s="43"/>
      <c r="E234" s="44"/>
      <c r="F234" s="39"/>
      <c r="G234" s="100">
        <f t="shared" si="41"/>
        <v>0</v>
      </c>
      <c r="H234" s="45"/>
      <c r="I234" s="173"/>
    </row>
    <row r="235" spans="1:12" ht="26.25" customHeight="1" x14ac:dyDescent="0.2">
      <c r="A235" s="34" t="s">
        <v>99</v>
      </c>
      <c r="B235" s="137" t="s">
        <v>81</v>
      </c>
      <c r="C235" s="137"/>
      <c r="D235" s="137"/>
      <c r="E235" s="137"/>
      <c r="F235" s="137"/>
      <c r="G235" s="97">
        <f>SUM(G236:G252)</f>
        <v>0</v>
      </c>
      <c r="H235" s="97">
        <f>SUM(H236:H252)</f>
        <v>0</v>
      </c>
      <c r="I235" s="41"/>
      <c r="J235" s="28"/>
      <c r="K235" s="37" t="s">
        <v>143</v>
      </c>
      <c r="L235" s="37" t="s">
        <v>138</v>
      </c>
    </row>
    <row r="236" spans="1:12" x14ac:dyDescent="0.2">
      <c r="A236" s="29" t="s">
        <v>100</v>
      </c>
      <c r="B236" s="135" t="s">
        <v>72</v>
      </c>
      <c r="C236" s="135"/>
      <c r="D236" s="102" t="s">
        <v>120</v>
      </c>
      <c r="E236" s="46"/>
      <c r="F236" s="96">
        <f>K236*L236</f>
        <v>0</v>
      </c>
      <c r="G236" s="96">
        <f t="shared" si="0"/>
        <v>0</v>
      </c>
      <c r="H236" s="96">
        <f>ROUND(G236*$D$7,2)</f>
        <v>0</v>
      </c>
      <c r="I236" s="33"/>
      <c r="J236" s="28"/>
      <c r="K236" s="39"/>
      <c r="L236" s="39"/>
    </row>
    <row r="237" spans="1:12" x14ac:dyDescent="0.2">
      <c r="A237" s="29" t="s">
        <v>101</v>
      </c>
      <c r="B237" s="135" t="s">
        <v>72</v>
      </c>
      <c r="C237" s="135"/>
      <c r="D237" s="102" t="s">
        <v>120</v>
      </c>
      <c r="E237" s="46"/>
      <c r="F237" s="96">
        <f t="shared" ref="F237:F248" si="42">K237*L237</f>
        <v>0</v>
      </c>
      <c r="G237" s="96">
        <f t="shared" si="0"/>
        <v>0</v>
      </c>
      <c r="H237" s="96">
        <f t="shared" ref="H237:H248" si="43">ROUND(G237*$D$7,2)</f>
        <v>0</v>
      </c>
      <c r="I237" s="33"/>
      <c r="J237" s="28"/>
      <c r="K237" s="39"/>
      <c r="L237" s="39"/>
    </row>
    <row r="238" spans="1:12" x14ac:dyDescent="0.2">
      <c r="A238" s="29" t="s">
        <v>102</v>
      </c>
      <c r="B238" s="135" t="s">
        <v>72</v>
      </c>
      <c r="C238" s="135"/>
      <c r="D238" s="102" t="s">
        <v>120</v>
      </c>
      <c r="E238" s="46"/>
      <c r="F238" s="96">
        <f t="shared" si="42"/>
        <v>0</v>
      </c>
      <c r="G238" s="96">
        <f t="shared" si="0"/>
        <v>0</v>
      </c>
      <c r="H238" s="96">
        <f t="shared" si="43"/>
        <v>0</v>
      </c>
      <c r="I238" s="33"/>
      <c r="J238" s="28"/>
      <c r="K238" s="39"/>
      <c r="L238" s="39"/>
    </row>
    <row r="239" spans="1:12" x14ac:dyDescent="0.2">
      <c r="A239" s="29" t="s">
        <v>103</v>
      </c>
      <c r="B239" s="135" t="s">
        <v>72</v>
      </c>
      <c r="C239" s="135"/>
      <c r="D239" s="102" t="s">
        <v>120</v>
      </c>
      <c r="E239" s="46"/>
      <c r="F239" s="96">
        <f t="shared" si="42"/>
        <v>0</v>
      </c>
      <c r="G239" s="96">
        <f t="shared" si="0"/>
        <v>0</v>
      </c>
      <c r="H239" s="96">
        <f t="shared" si="43"/>
        <v>0</v>
      </c>
      <c r="I239" s="33"/>
      <c r="J239" s="28"/>
      <c r="K239" s="39"/>
      <c r="L239" s="39"/>
    </row>
    <row r="240" spans="1:12" x14ac:dyDescent="0.2">
      <c r="A240" s="29" t="s">
        <v>104</v>
      </c>
      <c r="B240" s="135" t="s">
        <v>72</v>
      </c>
      <c r="C240" s="135"/>
      <c r="D240" s="102" t="s">
        <v>120</v>
      </c>
      <c r="E240" s="46"/>
      <c r="F240" s="96">
        <f t="shared" si="42"/>
        <v>0</v>
      </c>
      <c r="G240" s="96">
        <f t="shared" si="0"/>
        <v>0</v>
      </c>
      <c r="H240" s="96">
        <f t="shared" si="43"/>
        <v>0</v>
      </c>
      <c r="I240" s="33"/>
      <c r="J240" s="28"/>
      <c r="K240" s="39"/>
      <c r="L240" s="39"/>
    </row>
    <row r="241" spans="1:12" x14ac:dyDescent="0.2">
      <c r="A241" s="29" t="s">
        <v>251</v>
      </c>
      <c r="B241" s="135" t="s">
        <v>72</v>
      </c>
      <c r="C241" s="135"/>
      <c r="D241" s="102" t="s">
        <v>120</v>
      </c>
      <c r="E241" s="46"/>
      <c r="F241" s="96">
        <f t="shared" si="42"/>
        <v>0</v>
      </c>
      <c r="G241" s="96">
        <f t="shared" si="0"/>
        <v>0</v>
      </c>
      <c r="H241" s="96">
        <f t="shared" si="43"/>
        <v>0</v>
      </c>
      <c r="I241" s="33"/>
      <c r="J241" s="28"/>
      <c r="K241" s="39"/>
      <c r="L241" s="39"/>
    </row>
    <row r="242" spans="1:12" x14ac:dyDescent="0.2">
      <c r="A242" s="29" t="s">
        <v>252</v>
      </c>
      <c r="B242" s="135" t="s">
        <v>72</v>
      </c>
      <c r="C242" s="135"/>
      <c r="D242" s="102" t="s">
        <v>120</v>
      </c>
      <c r="E242" s="46"/>
      <c r="F242" s="96">
        <f t="shared" si="42"/>
        <v>0</v>
      </c>
      <c r="G242" s="96">
        <f t="shared" si="0"/>
        <v>0</v>
      </c>
      <c r="H242" s="96">
        <f t="shared" si="43"/>
        <v>0</v>
      </c>
      <c r="I242" s="33"/>
      <c r="J242" s="28"/>
      <c r="K242" s="39"/>
      <c r="L242" s="39"/>
    </row>
    <row r="243" spans="1:12" x14ac:dyDescent="0.2">
      <c r="A243" s="29" t="s">
        <v>253</v>
      </c>
      <c r="B243" s="135" t="s">
        <v>72</v>
      </c>
      <c r="C243" s="135"/>
      <c r="D243" s="102" t="s">
        <v>120</v>
      </c>
      <c r="E243" s="46"/>
      <c r="F243" s="96">
        <f t="shared" si="42"/>
        <v>0</v>
      </c>
      <c r="G243" s="96">
        <f t="shared" si="0"/>
        <v>0</v>
      </c>
      <c r="H243" s="96">
        <f t="shared" si="43"/>
        <v>0</v>
      </c>
      <c r="I243" s="33"/>
      <c r="J243" s="28"/>
      <c r="K243" s="39"/>
      <c r="L243" s="39"/>
    </row>
    <row r="244" spans="1:12" x14ac:dyDescent="0.2">
      <c r="A244" s="29" t="s">
        <v>254</v>
      </c>
      <c r="B244" s="135" t="s">
        <v>72</v>
      </c>
      <c r="C244" s="135"/>
      <c r="D244" s="102" t="s">
        <v>120</v>
      </c>
      <c r="E244" s="46"/>
      <c r="F244" s="96">
        <f t="shared" si="42"/>
        <v>0</v>
      </c>
      <c r="G244" s="96">
        <f t="shared" si="0"/>
        <v>0</v>
      </c>
      <c r="H244" s="96">
        <f t="shared" si="43"/>
        <v>0</v>
      </c>
      <c r="I244" s="33"/>
      <c r="J244" s="28"/>
      <c r="K244" s="39"/>
      <c r="L244" s="39"/>
    </row>
    <row r="245" spans="1:12" x14ac:dyDescent="0.2">
      <c r="A245" s="29" t="s">
        <v>255</v>
      </c>
      <c r="B245" s="135" t="s">
        <v>72</v>
      </c>
      <c r="C245" s="135"/>
      <c r="D245" s="102" t="s">
        <v>120</v>
      </c>
      <c r="E245" s="46"/>
      <c r="F245" s="96">
        <f t="shared" si="42"/>
        <v>0</v>
      </c>
      <c r="G245" s="96">
        <f t="shared" si="0"/>
        <v>0</v>
      </c>
      <c r="H245" s="96">
        <f t="shared" si="43"/>
        <v>0</v>
      </c>
      <c r="I245" s="33"/>
      <c r="J245" s="28"/>
      <c r="K245" s="39"/>
      <c r="L245" s="39"/>
    </row>
    <row r="246" spans="1:12" x14ac:dyDescent="0.2">
      <c r="A246" s="29" t="s">
        <v>256</v>
      </c>
      <c r="B246" s="135" t="s">
        <v>72</v>
      </c>
      <c r="C246" s="135"/>
      <c r="D246" s="102" t="s">
        <v>120</v>
      </c>
      <c r="E246" s="46"/>
      <c r="F246" s="96">
        <f t="shared" si="42"/>
        <v>0</v>
      </c>
      <c r="G246" s="96">
        <f t="shared" si="0"/>
        <v>0</v>
      </c>
      <c r="H246" s="96">
        <f t="shared" si="43"/>
        <v>0</v>
      </c>
      <c r="I246" s="33"/>
      <c r="J246" s="28"/>
      <c r="K246" s="39"/>
      <c r="L246" s="39"/>
    </row>
    <row r="247" spans="1:12" x14ac:dyDescent="0.2">
      <c r="A247" s="29" t="s">
        <v>257</v>
      </c>
      <c r="B247" s="135" t="s">
        <v>72</v>
      </c>
      <c r="C247" s="135"/>
      <c r="D247" s="102" t="s">
        <v>120</v>
      </c>
      <c r="E247" s="46"/>
      <c r="F247" s="96">
        <f t="shared" si="42"/>
        <v>0</v>
      </c>
      <c r="G247" s="96">
        <f t="shared" si="0"/>
        <v>0</v>
      </c>
      <c r="H247" s="96">
        <f t="shared" si="43"/>
        <v>0</v>
      </c>
      <c r="I247" s="33"/>
      <c r="J247" s="28"/>
      <c r="K247" s="39"/>
      <c r="L247" s="39"/>
    </row>
    <row r="248" spans="1:12" x14ac:dyDescent="0.2">
      <c r="A248" s="29" t="s">
        <v>258</v>
      </c>
      <c r="B248" s="135" t="s">
        <v>72</v>
      </c>
      <c r="C248" s="135"/>
      <c r="D248" s="102" t="s">
        <v>120</v>
      </c>
      <c r="E248" s="46"/>
      <c r="F248" s="96">
        <f t="shared" si="42"/>
        <v>0</v>
      </c>
      <c r="G248" s="96">
        <f t="shared" si="0"/>
        <v>0</v>
      </c>
      <c r="H248" s="96">
        <f t="shared" si="43"/>
        <v>0</v>
      </c>
      <c r="I248" s="33"/>
      <c r="J248" s="28"/>
      <c r="K248" s="39"/>
      <c r="L248" s="39"/>
    </row>
    <row r="249" spans="1:12" x14ac:dyDescent="0.2">
      <c r="A249" s="29" t="s">
        <v>259</v>
      </c>
      <c r="B249" s="135" t="s">
        <v>72</v>
      </c>
      <c r="C249" s="135"/>
      <c r="D249" s="102" t="s">
        <v>120</v>
      </c>
      <c r="E249" s="46"/>
      <c r="F249" s="96">
        <f t="shared" ref="F249:F252" si="44">K249*L249</f>
        <v>0</v>
      </c>
      <c r="G249" s="96">
        <f t="shared" si="0"/>
        <v>0</v>
      </c>
      <c r="H249" s="96">
        <f t="shared" ref="H249:H252" si="45">ROUND(G249*$D$7,2)</f>
        <v>0</v>
      </c>
      <c r="I249" s="33"/>
      <c r="J249" s="28"/>
      <c r="K249" s="39"/>
      <c r="L249" s="39"/>
    </row>
    <row r="250" spans="1:12" x14ac:dyDescent="0.2">
      <c r="A250" s="29" t="s">
        <v>260</v>
      </c>
      <c r="B250" s="135" t="s">
        <v>72</v>
      </c>
      <c r="C250" s="135"/>
      <c r="D250" s="102" t="s">
        <v>120</v>
      </c>
      <c r="E250" s="46"/>
      <c r="F250" s="96">
        <f t="shared" si="44"/>
        <v>0</v>
      </c>
      <c r="G250" s="96">
        <f t="shared" si="0"/>
        <v>0</v>
      </c>
      <c r="H250" s="96">
        <f t="shared" si="45"/>
        <v>0</v>
      </c>
      <c r="I250" s="33"/>
      <c r="J250" s="28"/>
      <c r="K250" s="39"/>
      <c r="L250" s="39"/>
    </row>
    <row r="251" spans="1:12" x14ac:dyDescent="0.2">
      <c r="A251" s="29" t="s">
        <v>261</v>
      </c>
      <c r="B251" s="135" t="s">
        <v>72</v>
      </c>
      <c r="C251" s="135"/>
      <c r="D251" s="102" t="s">
        <v>120</v>
      </c>
      <c r="E251" s="46"/>
      <c r="F251" s="96">
        <f t="shared" si="44"/>
        <v>0</v>
      </c>
      <c r="G251" s="96">
        <f t="shared" si="0"/>
        <v>0</v>
      </c>
      <c r="H251" s="96">
        <f t="shared" si="45"/>
        <v>0</v>
      </c>
      <c r="I251" s="33"/>
      <c r="J251" s="28"/>
      <c r="K251" s="39"/>
      <c r="L251" s="39"/>
    </row>
    <row r="252" spans="1:12" x14ac:dyDescent="0.2">
      <c r="A252" s="29" t="s">
        <v>262</v>
      </c>
      <c r="B252" s="135" t="s">
        <v>72</v>
      </c>
      <c r="C252" s="135"/>
      <c r="D252" s="102" t="s">
        <v>120</v>
      </c>
      <c r="E252" s="46"/>
      <c r="F252" s="96">
        <f t="shared" si="44"/>
        <v>0</v>
      </c>
      <c r="G252" s="96">
        <f t="shared" si="0"/>
        <v>0</v>
      </c>
      <c r="H252" s="96">
        <f t="shared" si="45"/>
        <v>0</v>
      </c>
      <c r="I252" s="33"/>
      <c r="J252" s="28"/>
      <c r="K252" s="39"/>
      <c r="L252" s="39"/>
    </row>
    <row r="253" spans="1:12" ht="26.25" customHeight="1" x14ac:dyDescent="0.2">
      <c r="A253" s="34" t="s">
        <v>248</v>
      </c>
      <c r="B253" s="137" t="s">
        <v>105</v>
      </c>
      <c r="C253" s="137"/>
      <c r="D253" s="137"/>
      <c r="E253" s="137"/>
      <c r="F253" s="137"/>
      <c r="G253" s="97">
        <f>SUM(G254:G258)</f>
        <v>0</v>
      </c>
      <c r="H253" s="97">
        <f>SUM(H254:H258)</f>
        <v>0</v>
      </c>
      <c r="I253" s="41"/>
      <c r="J253" s="28"/>
      <c r="K253" s="37" t="s">
        <v>143</v>
      </c>
      <c r="L253" s="37" t="s">
        <v>138</v>
      </c>
    </row>
    <row r="254" spans="1:12" x14ac:dyDescent="0.2">
      <c r="A254" s="29" t="s">
        <v>263</v>
      </c>
      <c r="B254" s="135" t="s">
        <v>106</v>
      </c>
      <c r="C254" s="135"/>
      <c r="D254" s="102" t="s">
        <v>120</v>
      </c>
      <c r="E254" s="46"/>
      <c r="F254" s="96">
        <f>K254*L254</f>
        <v>0</v>
      </c>
      <c r="G254" s="96">
        <f t="shared" ref="G254:G258" si="46">ROUND(E254*F254,2)</f>
        <v>0</v>
      </c>
      <c r="H254" s="96">
        <f t="shared" ref="H254:H258" si="47">ROUND(G254*$D$7,2)</f>
        <v>0</v>
      </c>
      <c r="I254" s="33"/>
      <c r="J254" s="28"/>
      <c r="K254" s="39"/>
      <c r="L254" s="39"/>
    </row>
    <row r="255" spans="1:12" x14ac:dyDescent="0.2">
      <c r="A255" s="29" t="s">
        <v>264</v>
      </c>
      <c r="B255" s="135" t="s">
        <v>106</v>
      </c>
      <c r="C255" s="135"/>
      <c r="D255" s="102" t="s">
        <v>120</v>
      </c>
      <c r="E255" s="46"/>
      <c r="F255" s="96">
        <f t="shared" ref="F255:F258" si="48">K255*L255</f>
        <v>0</v>
      </c>
      <c r="G255" s="96">
        <f t="shared" si="46"/>
        <v>0</v>
      </c>
      <c r="H255" s="96">
        <f t="shared" si="47"/>
        <v>0</v>
      </c>
      <c r="I255" s="33"/>
      <c r="J255" s="28"/>
      <c r="K255" s="39"/>
      <c r="L255" s="39"/>
    </row>
    <row r="256" spans="1:12" x14ac:dyDescent="0.2">
      <c r="A256" s="29" t="s">
        <v>265</v>
      </c>
      <c r="B256" s="135" t="s">
        <v>106</v>
      </c>
      <c r="C256" s="135"/>
      <c r="D256" s="102" t="s">
        <v>120</v>
      </c>
      <c r="E256" s="46"/>
      <c r="F256" s="96">
        <f t="shared" si="48"/>
        <v>0</v>
      </c>
      <c r="G256" s="96">
        <f t="shared" si="46"/>
        <v>0</v>
      </c>
      <c r="H256" s="96">
        <f t="shared" si="47"/>
        <v>0</v>
      </c>
      <c r="I256" s="33"/>
      <c r="J256" s="28"/>
      <c r="K256" s="39"/>
      <c r="L256" s="39"/>
    </row>
    <row r="257" spans="1:12" x14ac:dyDescent="0.2">
      <c r="A257" s="29" t="s">
        <v>266</v>
      </c>
      <c r="B257" s="135" t="s">
        <v>106</v>
      </c>
      <c r="C257" s="135"/>
      <c r="D257" s="102" t="s">
        <v>120</v>
      </c>
      <c r="E257" s="46"/>
      <c r="F257" s="96">
        <f t="shared" si="48"/>
        <v>0</v>
      </c>
      <c r="G257" s="96">
        <f t="shared" si="46"/>
        <v>0</v>
      </c>
      <c r="H257" s="96">
        <f t="shared" si="47"/>
        <v>0</v>
      </c>
      <c r="I257" s="33"/>
      <c r="J257" s="28"/>
      <c r="K257" s="39"/>
      <c r="L257" s="39"/>
    </row>
    <row r="258" spans="1:12" x14ac:dyDescent="0.2">
      <c r="A258" s="29" t="s">
        <v>267</v>
      </c>
      <c r="B258" s="135" t="s">
        <v>106</v>
      </c>
      <c r="C258" s="135"/>
      <c r="D258" s="102" t="s">
        <v>120</v>
      </c>
      <c r="E258" s="46"/>
      <c r="F258" s="96">
        <f t="shared" si="48"/>
        <v>0</v>
      </c>
      <c r="G258" s="96">
        <f t="shared" si="46"/>
        <v>0</v>
      </c>
      <c r="H258" s="96">
        <f t="shared" si="47"/>
        <v>0</v>
      </c>
      <c r="I258" s="33"/>
      <c r="J258" s="28"/>
      <c r="K258" s="39"/>
      <c r="L258" s="39"/>
    </row>
    <row r="259" spans="1:12" x14ac:dyDescent="0.2">
      <c r="A259" s="136" t="s">
        <v>43</v>
      </c>
      <c r="B259" s="136"/>
      <c r="C259" s="136"/>
      <c r="D259" s="136"/>
      <c r="E259" s="136"/>
      <c r="F259" s="136"/>
      <c r="G259" s="95">
        <f>G10+G21</f>
        <v>0</v>
      </c>
      <c r="H259" s="95">
        <f>H10+H21</f>
        <v>0</v>
      </c>
      <c r="I259" s="27"/>
      <c r="J259" s="28"/>
    </row>
    <row r="260" spans="1:12" x14ac:dyDescent="0.2">
      <c r="G260" s="47"/>
      <c r="H260" s="47"/>
    </row>
  </sheetData>
  <sheetProtection algorithmName="SHA-512" hashValue="FraBT8qGOXIqzhA19iy8/clZOPnI5kaTA6Q5IoyBZxzI4GPPW4faYDrrasML7jblWgVDMG4zB8NGYG/iJkfNWA==" saltValue="ubm4mA//w8zowLdGiIuSNw==" spinCount="100000" sheet="1" formatRows="0"/>
  <sortState ref="L11:L20">
    <sortCondition ref="L11"/>
  </sortState>
  <mergeCells count="249">
    <mergeCell ref="B54:C54"/>
    <mergeCell ref="B55:F55"/>
    <mergeCell ref="B45:C45"/>
    <mergeCell ref="B52:C52"/>
    <mergeCell ref="B53:C53"/>
    <mergeCell ref="B46:C46"/>
    <mergeCell ref="B47:C47"/>
    <mergeCell ref="B48:C48"/>
    <mergeCell ref="B49:C49"/>
    <mergeCell ref="B50:C50"/>
    <mergeCell ref="B51:C51"/>
    <mergeCell ref="B97:C97"/>
    <mergeCell ref="B98:C98"/>
    <mergeCell ref="B237:C237"/>
    <mergeCell ref="B101:C101"/>
    <mergeCell ref="B112:C112"/>
    <mergeCell ref="B113:F113"/>
    <mergeCell ref="B164:F164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71:C71"/>
    <mergeCell ref="B72:C72"/>
    <mergeCell ref="B73:C73"/>
    <mergeCell ref="B74:C74"/>
    <mergeCell ref="B75:C75"/>
    <mergeCell ref="B76:C76"/>
    <mergeCell ref="B85:C85"/>
    <mergeCell ref="B86:C86"/>
    <mergeCell ref="B87:C87"/>
    <mergeCell ref="I165:I171"/>
    <mergeCell ref="I172:I178"/>
    <mergeCell ref="I179:I185"/>
    <mergeCell ref="I186:I192"/>
    <mergeCell ref="I193:I199"/>
    <mergeCell ref="I200:I206"/>
    <mergeCell ref="I207:I213"/>
    <mergeCell ref="I214:I220"/>
    <mergeCell ref="I221:I227"/>
    <mergeCell ref="I228:I234"/>
    <mergeCell ref="A200:A206"/>
    <mergeCell ref="B200:B206"/>
    <mergeCell ref="A207:A213"/>
    <mergeCell ref="B207:B213"/>
    <mergeCell ref="A214:A220"/>
    <mergeCell ref="B214:B220"/>
    <mergeCell ref="A221:A227"/>
    <mergeCell ref="B221:B227"/>
    <mergeCell ref="A228:A234"/>
    <mergeCell ref="B228:B234"/>
    <mergeCell ref="A165:A171"/>
    <mergeCell ref="B165:B171"/>
    <mergeCell ref="A172:A178"/>
    <mergeCell ref="B172:B178"/>
    <mergeCell ref="A179:A185"/>
    <mergeCell ref="B179:B185"/>
    <mergeCell ref="A186:A192"/>
    <mergeCell ref="B186:B192"/>
    <mergeCell ref="A193:A199"/>
    <mergeCell ref="B193:B199"/>
    <mergeCell ref="G159:G163"/>
    <mergeCell ref="H159:H163"/>
    <mergeCell ref="I159:I163"/>
    <mergeCell ref="A154:A158"/>
    <mergeCell ref="B154:B158"/>
    <mergeCell ref="D154:D158"/>
    <mergeCell ref="E154:E158"/>
    <mergeCell ref="F154:F158"/>
    <mergeCell ref="G154:G158"/>
    <mergeCell ref="H154:H158"/>
    <mergeCell ref="I154:I158"/>
    <mergeCell ref="A159:A163"/>
    <mergeCell ref="B159:B163"/>
    <mergeCell ref="D159:D163"/>
    <mergeCell ref="E159:E163"/>
    <mergeCell ref="F159:F163"/>
    <mergeCell ref="G144:G148"/>
    <mergeCell ref="H144:H148"/>
    <mergeCell ref="I144:I148"/>
    <mergeCell ref="A149:A153"/>
    <mergeCell ref="B149:B153"/>
    <mergeCell ref="D149:D153"/>
    <mergeCell ref="E149:E153"/>
    <mergeCell ref="F149:F153"/>
    <mergeCell ref="G149:G153"/>
    <mergeCell ref="H149:H153"/>
    <mergeCell ref="I149:I153"/>
    <mergeCell ref="A144:A148"/>
    <mergeCell ref="B144:B148"/>
    <mergeCell ref="D144:D148"/>
    <mergeCell ref="E144:E148"/>
    <mergeCell ref="F144:F148"/>
    <mergeCell ref="G134:G138"/>
    <mergeCell ref="H134:H138"/>
    <mergeCell ref="I134:I138"/>
    <mergeCell ref="A139:A143"/>
    <mergeCell ref="B139:B143"/>
    <mergeCell ref="D139:D143"/>
    <mergeCell ref="E139:E143"/>
    <mergeCell ref="F139:F143"/>
    <mergeCell ref="G139:G143"/>
    <mergeCell ref="H139:H143"/>
    <mergeCell ref="I139:I143"/>
    <mergeCell ref="A134:A138"/>
    <mergeCell ref="B134:B138"/>
    <mergeCell ref="D134:D138"/>
    <mergeCell ref="E134:E138"/>
    <mergeCell ref="F134:F138"/>
    <mergeCell ref="G124:G128"/>
    <mergeCell ref="H124:H128"/>
    <mergeCell ref="I124:I128"/>
    <mergeCell ref="A129:A133"/>
    <mergeCell ref="B129:B133"/>
    <mergeCell ref="D129:D133"/>
    <mergeCell ref="E129:E133"/>
    <mergeCell ref="F129:F133"/>
    <mergeCell ref="G129:G133"/>
    <mergeCell ref="H129:H133"/>
    <mergeCell ref="I129:I133"/>
    <mergeCell ref="A124:A128"/>
    <mergeCell ref="B124:B128"/>
    <mergeCell ref="D124:D128"/>
    <mergeCell ref="E124:E128"/>
    <mergeCell ref="F124:F128"/>
    <mergeCell ref="A114:A118"/>
    <mergeCell ref="G114:G118"/>
    <mergeCell ref="H114:H118"/>
    <mergeCell ref="I114:I118"/>
    <mergeCell ref="A119:A123"/>
    <mergeCell ref="B119:B123"/>
    <mergeCell ref="D119:D123"/>
    <mergeCell ref="E119:E123"/>
    <mergeCell ref="F119:F123"/>
    <mergeCell ref="G119:G123"/>
    <mergeCell ref="H119:H123"/>
    <mergeCell ref="I119:I123"/>
    <mergeCell ref="B114:B118"/>
    <mergeCell ref="D114:D118"/>
    <mergeCell ref="E114:E118"/>
    <mergeCell ref="F114:F118"/>
    <mergeCell ref="B14:C14"/>
    <mergeCell ref="B15:C15"/>
    <mergeCell ref="B16:C16"/>
    <mergeCell ref="B17:C17"/>
    <mergeCell ref="B18:C18"/>
    <mergeCell ref="B19:C19"/>
    <mergeCell ref="B20:C20"/>
    <mergeCell ref="B31:C31"/>
    <mergeCell ref="B23:C23"/>
    <mergeCell ref="B24:C24"/>
    <mergeCell ref="B25:C25"/>
    <mergeCell ref="B26:C26"/>
    <mergeCell ref="B27:C27"/>
    <mergeCell ref="B21:F21"/>
    <mergeCell ref="B28:C28"/>
    <mergeCell ref="B29:C29"/>
    <mergeCell ref="B30:C30"/>
    <mergeCell ref="B22:F22"/>
    <mergeCell ref="A3:C3"/>
    <mergeCell ref="D3:I3"/>
    <mergeCell ref="B9:C9"/>
    <mergeCell ref="D1:I1"/>
    <mergeCell ref="B10:F10"/>
    <mergeCell ref="B11:C11"/>
    <mergeCell ref="B12:C12"/>
    <mergeCell ref="B13:C13"/>
    <mergeCell ref="A5:C5"/>
    <mergeCell ref="D5:I5"/>
    <mergeCell ref="D4:E4"/>
    <mergeCell ref="F4:G4"/>
    <mergeCell ref="D6:I6"/>
    <mergeCell ref="B34:C34"/>
    <mergeCell ref="B35:C35"/>
    <mergeCell ref="B36:C36"/>
    <mergeCell ref="B37:C37"/>
    <mergeCell ref="B38:C38"/>
    <mergeCell ref="B32:C32"/>
    <mergeCell ref="B99:C99"/>
    <mergeCell ref="B41:C41"/>
    <mergeCell ref="B42:C42"/>
    <mergeCell ref="B43:C43"/>
    <mergeCell ref="B56:C56"/>
    <mergeCell ref="B57:C57"/>
    <mergeCell ref="B58:C58"/>
    <mergeCell ref="B59:C59"/>
    <mergeCell ref="B60:C60"/>
    <mergeCell ref="B82:C82"/>
    <mergeCell ref="B84:C84"/>
    <mergeCell ref="B39:C39"/>
    <mergeCell ref="B80:C80"/>
    <mergeCell ref="B33:F33"/>
    <mergeCell ref="B44:F44"/>
    <mergeCell ref="B83:F83"/>
    <mergeCell ref="B61:C61"/>
    <mergeCell ref="B62:C62"/>
    <mergeCell ref="A259:F259"/>
    <mergeCell ref="B235:F235"/>
    <mergeCell ref="B236:C236"/>
    <mergeCell ref="B249:C249"/>
    <mergeCell ref="B250:C250"/>
    <mergeCell ref="B251:C251"/>
    <mergeCell ref="B252:C252"/>
    <mergeCell ref="B257:C257"/>
    <mergeCell ref="B258:C258"/>
    <mergeCell ref="B253:F253"/>
    <mergeCell ref="B254:C254"/>
    <mergeCell ref="B255:C255"/>
    <mergeCell ref="B256:C256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40:C40"/>
    <mergeCell ref="B81:C81"/>
    <mergeCell ref="B102:C102"/>
    <mergeCell ref="B103:C103"/>
    <mergeCell ref="B104:C104"/>
    <mergeCell ref="B105:C105"/>
    <mergeCell ref="B63:C63"/>
    <mergeCell ref="B64:C64"/>
    <mergeCell ref="B111:C111"/>
    <mergeCell ref="B100:C100"/>
    <mergeCell ref="B106:C106"/>
    <mergeCell ref="B107:C107"/>
    <mergeCell ref="B108:C108"/>
    <mergeCell ref="B109:C109"/>
    <mergeCell ref="B110:C110"/>
    <mergeCell ref="B77:C77"/>
    <mergeCell ref="B78:C78"/>
    <mergeCell ref="B79:C79"/>
    <mergeCell ref="B65:C65"/>
    <mergeCell ref="B66:C66"/>
    <mergeCell ref="B67:C67"/>
    <mergeCell ref="B68:C68"/>
    <mergeCell ref="B69:C69"/>
    <mergeCell ref="B70:C70"/>
  </mergeCells>
  <conditionalFormatting sqref="L10:L20">
    <cfRule type="duplicateValues" dxfId="24" priority="4"/>
  </conditionalFormatting>
  <dataValidations xWindow="702" yWindow="462" count="9"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 vadovaudamiesi Aprašo 52 punktu." sqref="D7">
      <formula1>"0%,25%,35%,40%,45%,50%,60%,65%,70%,75%,80%"</formula1>
    </dataValidation>
    <dataValidation allowBlank="1" showInputMessage="1" showErrorMessage="1" prompt="Įveskite vienos pareigybės darbuotojų fizinio rodiklio pasiekimui skiriamą darbo laiką valandomis." sqref="E114:E163"/>
    <dataValidation allowBlank="1" showErrorMessage="1" sqref="F114:F163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14:I163"/>
    <dataValidation allowBlank="1" showInputMessage="1" showErrorMessage="1" prompt="Fizinio rodiklio numeris turi sutapti su paraiškoje nurodytu numeriu." sqref="D2"/>
    <dataValidation type="list" allowBlank="1" showInputMessage="1" showErrorMessage="1" sqref="H7">
      <formula1>"Visos,4,5"</formula1>
    </dataValidation>
    <dataValidation type="list" allowBlank="1" showInputMessage="1" showErrorMessage="1" sqref="D6:I6">
      <formula1>"Pareiškėjas,Partneris Nr. 1,Partneris Nr. 2,Partneris Nr. 3"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18" max="17" man="1"/>
    <brk id="163" max="17" man="1"/>
    <brk id="206" max="17" man="1"/>
  </rowBreaks>
  <colBreaks count="1" manualBreakCount="1">
    <brk id="9" max="20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9">
    <tabColor rgb="FF92D050"/>
    <pageSetUpPr fitToPage="1"/>
  </sheetPr>
  <dimension ref="A1:S260"/>
  <sheetViews>
    <sheetView zoomScale="85" zoomScaleNormal="85" zoomScaleSheetLayoutView="100" workbookViewId="0">
      <pane ySplit="9" topLeftCell="A10" activePane="bottomLeft" state="frozen"/>
      <selection activeCell="B26" sqref="B26"/>
      <selection pane="bottomLeft" activeCell="H7" sqref="H7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ht="12.75" customHeight="1" x14ac:dyDescent="0.2">
      <c r="A1" s="91"/>
      <c r="B1" s="91"/>
      <c r="C1" s="91" t="s">
        <v>88</v>
      </c>
      <c r="D1" s="143"/>
      <c r="E1" s="143"/>
      <c r="F1" s="143"/>
      <c r="G1" s="143"/>
      <c r="H1" s="143"/>
      <c r="I1" s="143"/>
      <c r="J1" s="21"/>
    </row>
    <row r="2" spans="1:10" ht="13.5" customHeight="1" x14ac:dyDescent="0.2">
      <c r="A2" s="91"/>
      <c r="B2" s="91"/>
      <c r="C2" s="91" t="s">
        <v>85</v>
      </c>
      <c r="D2" s="92"/>
      <c r="E2" s="21"/>
      <c r="F2" s="21"/>
      <c r="G2" s="21"/>
      <c r="H2" s="21"/>
      <c r="I2" s="21"/>
      <c r="J2" s="21"/>
    </row>
    <row r="3" spans="1:10" x14ac:dyDescent="0.2">
      <c r="A3" s="142" t="s">
        <v>73</v>
      </c>
      <c r="B3" s="142"/>
      <c r="C3" s="142"/>
      <c r="D3" s="143"/>
      <c r="E3" s="143"/>
      <c r="F3" s="143"/>
      <c r="G3" s="143"/>
      <c r="H3" s="143"/>
      <c r="I3" s="144"/>
      <c r="J3" s="21"/>
    </row>
    <row r="4" spans="1:10" ht="12.75" customHeight="1" x14ac:dyDescent="0.2">
      <c r="A4" s="91"/>
      <c r="B4" s="91"/>
      <c r="C4" s="91" t="s">
        <v>139</v>
      </c>
      <c r="D4" s="148"/>
      <c r="E4" s="148"/>
      <c r="F4" s="149" t="s">
        <v>140</v>
      </c>
      <c r="G4" s="149"/>
      <c r="H4" s="94"/>
      <c r="I4" s="21"/>
      <c r="J4" s="21"/>
    </row>
    <row r="5" spans="1:10" x14ac:dyDescent="0.2">
      <c r="A5" s="142" t="s">
        <v>137</v>
      </c>
      <c r="B5" s="142"/>
      <c r="C5" s="142"/>
      <c r="D5" s="147"/>
      <c r="E5" s="147"/>
      <c r="F5" s="147"/>
      <c r="G5" s="147"/>
      <c r="H5" s="147"/>
      <c r="I5" s="143"/>
      <c r="J5" s="21"/>
    </row>
    <row r="6" spans="1:10" x14ac:dyDescent="0.2">
      <c r="A6" s="91"/>
      <c r="B6" s="91"/>
      <c r="C6" s="91" t="s">
        <v>211</v>
      </c>
      <c r="D6" s="147"/>
      <c r="E6" s="147"/>
      <c r="F6" s="147"/>
      <c r="G6" s="147"/>
      <c r="H6" s="147"/>
      <c r="I6" s="147"/>
      <c r="J6" s="21"/>
    </row>
    <row r="7" spans="1:10" x14ac:dyDescent="0.2">
      <c r="A7" s="91"/>
      <c r="B7" s="91"/>
      <c r="C7" s="91" t="s">
        <v>89</v>
      </c>
      <c r="D7" s="59"/>
      <c r="E7" s="21"/>
      <c r="F7" s="21"/>
      <c r="G7" s="24" t="s">
        <v>158</v>
      </c>
      <c r="H7" s="23" t="s">
        <v>268</v>
      </c>
      <c r="I7" s="21"/>
      <c r="J7" s="21"/>
    </row>
    <row r="8" spans="1:10" ht="6" customHeight="1" x14ac:dyDescent="0.2"/>
    <row r="9" spans="1:10" ht="38.25" x14ac:dyDescent="0.2">
      <c r="A9" s="93" t="s">
        <v>4</v>
      </c>
      <c r="B9" s="145" t="s">
        <v>175</v>
      </c>
      <c r="C9" s="145"/>
      <c r="D9" s="93" t="s">
        <v>1</v>
      </c>
      <c r="E9" s="93" t="s">
        <v>2</v>
      </c>
      <c r="F9" s="93" t="s">
        <v>3</v>
      </c>
      <c r="G9" s="93" t="s">
        <v>87</v>
      </c>
      <c r="H9" s="93" t="s">
        <v>86</v>
      </c>
      <c r="I9" s="93" t="s">
        <v>11</v>
      </c>
      <c r="J9" s="25"/>
    </row>
    <row r="10" spans="1:10" ht="27.75" customHeight="1" x14ac:dyDescent="0.2">
      <c r="A10" s="26">
        <v>4</v>
      </c>
      <c r="B10" s="146" t="s">
        <v>92</v>
      </c>
      <c r="C10" s="146"/>
      <c r="D10" s="146"/>
      <c r="E10" s="146"/>
      <c r="F10" s="146"/>
      <c r="G10" s="95">
        <f>SUM(G11:G20)</f>
        <v>0</v>
      </c>
      <c r="H10" s="95">
        <f>SUM(H11:H20)</f>
        <v>0</v>
      </c>
      <c r="I10" s="27"/>
      <c r="J10" s="28"/>
    </row>
    <row r="11" spans="1:10" ht="12.75" customHeight="1" x14ac:dyDescent="0.2">
      <c r="A11" s="29" t="s">
        <v>13</v>
      </c>
      <c r="B11" s="135" t="s">
        <v>12</v>
      </c>
      <c r="C11" s="135"/>
      <c r="D11" s="30"/>
      <c r="E11" s="31"/>
      <c r="F11" s="32"/>
      <c r="G11" s="96">
        <f t="shared" ref="G11:G252" si="0">ROUND(E11*F11,2)</f>
        <v>0</v>
      </c>
      <c r="H11" s="96">
        <f t="shared" ref="H11:H112" si="1">ROUND(G11*$D$7,2)</f>
        <v>0</v>
      </c>
      <c r="I11" s="33"/>
      <c r="J11" s="28"/>
    </row>
    <row r="12" spans="1:10" ht="12.75" customHeight="1" x14ac:dyDescent="0.2">
      <c r="A12" s="29" t="s">
        <v>14</v>
      </c>
      <c r="B12" s="135" t="s">
        <v>12</v>
      </c>
      <c r="C12" s="135"/>
      <c r="D12" s="30"/>
      <c r="E12" s="31"/>
      <c r="F12" s="32"/>
      <c r="G12" s="96">
        <f t="shared" si="0"/>
        <v>0</v>
      </c>
      <c r="H12" s="96">
        <f t="shared" si="1"/>
        <v>0</v>
      </c>
      <c r="I12" s="33"/>
      <c r="J12" s="28"/>
    </row>
    <row r="13" spans="1:10" ht="12.75" customHeight="1" x14ac:dyDescent="0.2">
      <c r="A13" s="29" t="s">
        <v>15</v>
      </c>
      <c r="B13" s="135" t="s">
        <v>12</v>
      </c>
      <c r="C13" s="135"/>
      <c r="D13" s="30"/>
      <c r="E13" s="31"/>
      <c r="F13" s="32"/>
      <c r="G13" s="96">
        <f t="shared" si="0"/>
        <v>0</v>
      </c>
      <c r="H13" s="96">
        <f t="shared" si="1"/>
        <v>0</v>
      </c>
      <c r="I13" s="33"/>
      <c r="J13" s="28"/>
    </row>
    <row r="14" spans="1:10" ht="12.75" customHeight="1" x14ac:dyDescent="0.2">
      <c r="A14" s="29" t="s">
        <v>16</v>
      </c>
      <c r="B14" s="135" t="s">
        <v>12</v>
      </c>
      <c r="C14" s="135"/>
      <c r="D14" s="30"/>
      <c r="E14" s="31"/>
      <c r="F14" s="32"/>
      <c r="G14" s="96">
        <f t="shared" si="0"/>
        <v>0</v>
      </c>
      <c r="H14" s="96">
        <f t="shared" si="1"/>
        <v>0</v>
      </c>
      <c r="I14" s="33"/>
      <c r="J14" s="28"/>
    </row>
    <row r="15" spans="1:10" ht="12.75" customHeight="1" x14ac:dyDescent="0.2">
      <c r="A15" s="29" t="s">
        <v>17</v>
      </c>
      <c r="B15" s="135" t="s">
        <v>12</v>
      </c>
      <c r="C15" s="135"/>
      <c r="D15" s="30"/>
      <c r="E15" s="31"/>
      <c r="F15" s="32"/>
      <c r="G15" s="96">
        <f t="shared" si="0"/>
        <v>0</v>
      </c>
      <c r="H15" s="96">
        <f t="shared" si="1"/>
        <v>0</v>
      </c>
      <c r="I15" s="33"/>
      <c r="J15" s="28"/>
    </row>
    <row r="16" spans="1:10" ht="12.75" customHeight="1" x14ac:dyDescent="0.2">
      <c r="A16" s="29" t="s">
        <v>18</v>
      </c>
      <c r="B16" s="135" t="s">
        <v>12</v>
      </c>
      <c r="C16" s="135"/>
      <c r="D16" s="30"/>
      <c r="E16" s="31"/>
      <c r="F16" s="32"/>
      <c r="G16" s="96">
        <f t="shared" si="0"/>
        <v>0</v>
      </c>
      <c r="H16" s="96">
        <f t="shared" si="1"/>
        <v>0</v>
      </c>
      <c r="I16" s="33"/>
      <c r="J16" s="28"/>
    </row>
    <row r="17" spans="1:10" ht="12.75" customHeight="1" x14ac:dyDescent="0.2">
      <c r="A17" s="29" t="s">
        <v>19</v>
      </c>
      <c r="B17" s="135" t="s">
        <v>12</v>
      </c>
      <c r="C17" s="135"/>
      <c r="D17" s="30"/>
      <c r="E17" s="31"/>
      <c r="F17" s="32"/>
      <c r="G17" s="96">
        <f t="shared" si="0"/>
        <v>0</v>
      </c>
      <c r="H17" s="96">
        <f t="shared" si="1"/>
        <v>0</v>
      </c>
      <c r="I17" s="33"/>
      <c r="J17" s="28"/>
    </row>
    <row r="18" spans="1:10" ht="12.75" customHeight="1" x14ac:dyDescent="0.2">
      <c r="A18" s="29" t="s">
        <v>20</v>
      </c>
      <c r="B18" s="135" t="s">
        <v>12</v>
      </c>
      <c r="C18" s="135"/>
      <c r="D18" s="30"/>
      <c r="E18" s="31"/>
      <c r="F18" s="32"/>
      <c r="G18" s="96">
        <f t="shared" si="0"/>
        <v>0</v>
      </c>
      <c r="H18" s="96">
        <f t="shared" si="1"/>
        <v>0</v>
      </c>
      <c r="I18" s="33"/>
      <c r="J18" s="28"/>
    </row>
    <row r="19" spans="1:10" ht="12.75" customHeight="1" x14ac:dyDescent="0.2">
      <c r="A19" s="29" t="s">
        <v>21</v>
      </c>
      <c r="B19" s="135" t="s">
        <v>12</v>
      </c>
      <c r="C19" s="135"/>
      <c r="D19" s="30"/>
      <c r="E19" s="31"/>
      <c r="F19" s="32"/>
      <c r="G19" s="96">
        <f t="shared" si="0"/>
        <v>0</v>
      </c>
      <c r="H19" s="96">
        <f t="shared" si="1"/>
        <v>0</v>
      </c>
      <c r="I19" s="33"/>
      <c r="J19" s="28"/>
    </row>
    <row r="20" spans="1:10" ht="12.75" customHeight="1" x14ac:dyDescent="0.2">
      <c r="A20" s="29" t="s">
        <v>22</v>
      </c>
      <c r="B20" s="135" t="s">
        <v>12</v>
      </c>
      <c r="C20" s="135"/>
      <c r="D20" s="30"/>
      <c r="E20" s="31"/>
      <c r="F20" s="32"/>
      <c r="G20" s="96">
        <f t="shared" si="0"/>
        <v>0</v>
      </c>
      <c r="H20" s="96">
        <f t="shared" si="1"/>
        <v>0</v>
      </c>
      <c r="I20" s="33"/>
      <c r="J20" s="28"/>
    </row>
    <row r="21" spans="1:10" x14ac:dyDescent="0.2">
      <c r="A21" s="26">
        <v>5</v>
      </c>
      <c r="B21" s="146" t="s">
        <v>6</v>
      </c>
      <c r="C21" s="146"/>
      <c r="D21" s="146"/>
      <c r="E21" s="146"/>
      <c r="F21" s="146"/>
      <c r="G21" s="95">
        <f>G22+G33+G44+G55+G83+G113+G164+G235+G253</f>
        <v>0</v>
      </c>
      <c r="H21" s="95">
        <f>H22+H33+H44+H55+H83+H113+H164+H235+H253</f>
        <v>0</v>
      </c>
      <c r="I21" s="27"/>
      <c r="J21" s="28"/>
    </row>
    <row r="22" spans="1:10" x14ac:dyDescent="0.2">
      <c r="A22" s="34" t="s">
        <v>7</v>
      </c>
      <c r="B22" s="138" t="s">
        <v>109</v>
      </c>
      <c r="C22" s="139"/>
      <c r="D22" s="139"/>
      <c r="E22" s="139"/>
      <c r="F22" s="140"/>
      <c r="G22" s="97">
        <f>SUM(G23:G32)</f>
        <v>0</v>
      </c>
      <c r="H22" s="97">
        <f>SUM(H23:H32)</f>
        <v>0</v>
      </c>
      <c r="I22" s="35"/>
      <c r="J22" s="36"/>
    </row>
    <row r="23" spans="1:10" x14ac:dyDescent="0.2">
      <c r="A23" s="29" t="s">
        <v>23</v>
      </c>
      <c r="B23" s="135" t="s">
        <v>54</v>
      </c>
      <c r="C23" s="135"/>
      <c r="D23" s="30"/>
      <c r="E23" s="31"/>
      <c r="F23" s="32"/>
      <c r="G23" s="96">
        <f t="shared" ref="G23:G32" si="2">ROUND(E23*F23,2)</f>
        <v>0</v>
      </c>
      <c r="H23" s="96">
        <f t="shared" si="1"/>
        <v>0</v>
      </c>
      <c r="I23" s="33"/>
      <c r="J23" s="28"/>
    </row>
    <row r="24" spans="1:10" x14ac:dyDescent="0.2">
      <c r="A24" s="29" t="s">
        <v>24</v>
      </c>
      <c r="B24" s="135" t="s">
        <v>54</v>
      </c>
      <c r="C24" s="135"/>
      <c r="D24" s="30"/>
      <c r="E24" s="31"/>
      <c r="F24" s="32"/>
      <c r="G24" s="96">
        <f t="shared" si="2"/>
        <v>0</v>
      </c>
      <c r="H24" s="96">
        <f t="shared" si="1"/>
        <v>0</v>
      </c>
      <c r="I24" s="33"/>
      <c r="J24" s="28"/>
    </row>
    <row r="25" spans="1:10" x14ac:dyDescent="0.2">
      <c r="A25" s="29" t="s">
        <v>25</v>
      </c>
      <c r="B25" s="135" t="s">
        <v>54</v>
      </c>
      <c r="C25" s="135"/>
      <c r="D25" s="30"/>
      <c r="E25" s="31"/>
      <c r="F25" s="32"/>
      <c r="G25" s="96">
        <f t="shared" si="2"/>
        <v>0</v>
      </c>
      <c r="H25" s="96">
        <f t="shared" si="1"/>
        <v>0</v>
      </c>
      <c r="I25" s="33"/>
      <c r="J25" s="28"/>
    </row>
    <row r="26" spans="1:10" x14ac:dyDescent="0.2">
      <c r="A26" s="29" t="s">
        <v>26</v>
      </c>
      <c r="B26" s="135" t="s">
        <v>54</v>
      </c>
      <c r="C26" s="135"/>
      <c r="D26" s="30"/>
      <c r="E26" s="31"/>
      <c r="F26" s="32"/>
      <c r="G26" s="96">
        <f t="shared" si="2"/>
        <v>0</v>
      </c>
      <c r="H26" s="96">
        <f t="shared" si="1"/>
        <v>0</v>
      </c>
      <c r="I26" s="33"/>
      <c r="J26" s="28"/>
    </row>
    <row r="27" spans="1:10" x14ac:dyDescent="0.2">
      <c r="A27" s="29" t="s">
        <v>27</v>
      </c>
      <c r="B27" s="135" t="s">
        <v>54</v>
      </c>
      <c r="C27" s="135"/>
      <c r="D27" s="30"/>
      <c r="E27" s="31"/>
      <c r="F27" s="32"/>
      <c r="G27" s="96">
        <f t="shared" si="2"/>
        <v>0</v>
      </c>
      <c r="H27" s="96">
        <f t="shared" si="1"/>
        <v>0</v>
      </c>
      <c r="I27" s="33"/>
      <c r="J27" s="28"/>
    </row>
    <row r="28" spans="1:10" x14ac:dyDescent="0.2">
      <c r="A28" s="29" t="s">
        <v>28</v>
      </c>
      <c r="B28" s="135" t="s">
        <v>54</v>
      </c>
      <c r="C28" s="135"/>
      <c r="D28" s="30"/>
      <c r="E28" s="31"/>
      <c r="F28" s="32"/>
      <c r="G28" s="96">
        <f t="shared" si="2"/>
        <v>0</v>
      </c>
      <c r="H28" s="96">
        <f t="shared" si="1"/>
        <v>0</v>
      </c>
      <c r="I28" s="33"/>
      <c r="J28" s="28"/>
    </row>
    <row r="29" spans="1:10" x14ac:dyDescent="0.2">
      <c r="A29" s="29" t="s">
        <v>29</v>
      </c>
      <c r="B29" s="135" t="s">
        <v>54</v>
      </c>
      <c r="C29" s="135"/>
      <c r="D29" s="30"/>
      <c r="E29" s="31"/>
      <c r="F29" s="32"/>
      <c r="G29" s="96">
        <f t="shared" si="2"/>
        <v>0</v>
      </c>
      <c r="H29" s="96">
        <f t="shared" si="1"/>
        <v>0</v>
      </c>
      <c r="I29" s="33"/>
      <c r="J29" s="28"/>
    </row>
    <row r="30" spans="1:10" x14ac:dyDescent="0.2">
      <c r="A30" s="29" t="s">
        <v>30</v>
      </c>
      <c r="B30" s="135" t="s">
        <v>54</v>
      </c>
      <c r="C30" s="135"/>
      <c r="D30" s="30"/>
      <c r="E30" s="31"/>
      <c r="F30" s="32"/>
      <c r="G30" s="96">
        <f t="shared" si="2"/>
        <v>0</v>
      </c>
      <c r="H30" s="96">
        <f t="shared" si="1"/>
        <v>0</v>
      </c>
      <c r="I30" s="33"/>
      <c r="J30" s="28"/>
    </row>
    <row r="31" spans="1:10" x14ac:dyDescent="0.2">
      <c r="A31" s="29" t="s">
        <v>31</v>
      </c>
      <c r="B31" s="135" t="s">
        <v>54</v>
      </c>
      <c r="C31" s="135"/>
      <c r="D31" s="30"/>
      <c r="E31" s="31"/>
      <c r="F31" s="32"/>
      <c r="G31" s="96">
        <f t="shared" si="2"/>
        <v>0</v>
      </c>
      <c r="H31" s="96">
        <f t="shared" si="1"/>
        <v>0</v>
      </c>
      <c r="I31" s="33"/>
      <c r="J31" s="28"/>
    </row>
    <row r="32" spans="1:10" x14ac:dyDescent="0.2">
      <c r="A32" s="29" t="s">
        <v>32</v>
      </c>
      <c r="B32" s="135" t="s">
        <v>54</v>
      </c>
      <c r="C32" s="135"/>
      <c r="D32" s="30"/>
      <c r="E32" s="31"/>
      <c r="F32" s="32"/>
      <c r="G32" s="96">
        <f t="shared" si="2"/>
        <v>0</v>
      </c>
      <c r="H32" s="96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38" t="s">
        <v>250</v>
      </c>
      <c r="C33" s="139"/>
      <c r="D33" s="139"/>
      <c r="E33" s="139"/>
      <c r="F33" s="140"/>
      <c r="G33" s="97">
        <f>SUM(G34:G43)</f>
        <v>0</v>
      </c>
      <c r="H33" s="97">
        <f>SUM(H34:H43)</f>
        <v>0</v>
      </c>
      <c r="I33" s="35"/>
      <c r="J33" s="36"/>
    </row>
    <row r="34" spans="1:10" x14ac:dyDescent="0.2">
      <c r="A34" s="29" t="s">
        <v>33</v>
      </c>
      <c r="B34" s="135" t="s">
        <v>54</v>
      </c>
      <c r="C34" s="135"/>
      <c r="D34" s="30"/>
      <c r="E34" s="31"/>
      <c r="F34" s="32"/>
      <c r="G34" s="96">
        <f t="shared" ref="G34:G43" si="3">ROUND(E34*F34,2)</f>
        <v>0</v>
      </c>
      <c r="H34" s="96">
        <f t="shared" si="1"/>
        <v>0</v>
      </c>
      <c r="I34" s="33"/>
      <c r="J34" s="28"/>
    </row>
    <row r="35" spans="1:10" x14ac:dyDescent="0.2">
      <c r="A35" s="29" t="s">
        <v>34</v>
      </c>
      <c r="B35" s="135" t="s">
        <v>54</v>
      </c>
      <c r="C35" s="135"/>
      <c r="D35" s="30"/>
      <c r="E35" s="31"/>
      <c r="F35" s="32"/>
      <c r="G35" s="96">
        <f t="shared" si="3"/>
        <v>0</v>
      </c>
      <c r="H35" s="96">
        <f t="shared" si="1"/>
        <v>0</v>
      </c>
      <c r="I35" s="33"/>
      <c r="J35" s="28"/>
    </row>
    <row r="36" spans="1:10" x14ac:dyDescent="0.2">
      <c r="A36" s="29" t="s">
        <v>35</v>
      </c>
      <c r="B36" s="135" t="s">
        <v>54</v>
      </c>
      <c r="C36" s="135"/>
      <c r="D36" s="30"/>
      <c r="E36" s="31"/>
      <c r="F36" s="32"/>
      <c r="G36" s="96">
        <f t="shared" si="3"/>
        <v>0</v>
      </c>
      <c r="H36" s="96">
        <f t="shared" si="1"/>
        <v>0</v>
      </c>
      <c r="I36" s="33"/>
      <c r="J36" s="28"/>
    </row>
    <row r="37" spans="1:10" x14ac:dyDescent="0.2">
      <c r="A37" s="29" t="s">
        <v>36</v>
      </c>
      <c r="B37" s="135" t="s">
        <v>54</v>
      </c>
      <c r="C37" s="135"/>
      <c r="D37" s="30"/>
      <c r="E37" s="31"/>
      <c r="F37" s="32"/>
      <c r="G37" s="96">
        <f t="shared" si="3"/>
        <v>0</v>
      </c>
      <c r="H37" s="96">
        <f t="shared" si="1"/>
        <v>0</v>
      </c>
      <c r="I37" s="33"/>
      <c r="J37" s="28"/>
    </row>
    <row r="38" spans="1:10" x14ac:dyDescent="0.2">
      <c r="A38" s="29" t="s">
        <v>37</v>
      </c>
      <c r="B38" s="135" t="s">
        <v>54</v>
      </c>
      <c r="C38" s="135"/>
      <c r="D38" s="30"/>
      <c r="E38" s="31"/>
      <c r="F38" s="32"/>
      <c r="G38" s="96">
        <f t="shared" si="3"/>
        <v>0</v>
      </c>
      <c r="H38" s="96">
        <f t="shared" si="1"/>
        <v>0</v>
      </c>
      <c r="I38" s="33"/>
      <c r="J38" s="28"/>
    </row>
    <row r="39" spans="1:10" x14ac:dyDescent="0.2">
      <c r="A39" s="29" t="s">
        <v>38</v>
      </c>
      <c r="B39" s="135" t="s">
        <v>54</v>
      </c>
      <c r="C39" s="135"/>
      <c r="D39" s="30"/>
      <c r="E39" s="31"/>
      <c r="F39" s="32"/>
      <c r="G39" s="96">
        <f t="shared" si="3"/>
        <v>0</v>
      </c>
      <c r="H39" s="96">
        <f t="shared" si="1"/>
        <v>0</v>
      </c>
      <c r="I39" s="33"/>
      <c r="J39" s="28"/>
    </row>
    <row r="40" spans="1:10" x14ac:dyDescent="0.2">
      <c r="A40" s="29" t="s">
        <v>39</v>
      </c>
      <c r="B40" s="135" t="s">
        <v>54</v>
      </c>
      <c r="C40" s="135"/>
      <c r="D40" s="30"/>
      <c r="E40" s="31"/>
      <c r="F40" s="32"/>
      <c r="G40" s="96">
        <f t="shared" si="3"/>
        <v>0</v>
      </c>
      <c r="H40" s="96">
        <f t="shared" si="1"/>
        <v>0</v>
      </c>
      <c r="I40" s="33"/>
      <c r="J40" s="28"/>
    </row>
    <row r="41" spans="1:10" x14ac:dyDescent="0.2">
      <c r="A41" s="29" t="s">
        <v>40</v>
      </c>
      <c r="B41" s="135" t="s">
        <v>54</v>
      </c>
      <c r="C41" s="135"/>
      <c r="D41" s="30"/>
      <c r="E41" s="31"/>
      <c r="F41" s="32"/>
      <c r="G41" s="96">
        <f t="shared" si="3"/>
        <v>0</v>
      </c>
      <c r="H41" s="96">
        <f t="shared" si="1"/>
        <v>0</v>
      </c>
      <c r="I41" s="33"/>
      <c r="J41" s="28"/>
    </row>
    <row r="42" spans="1:10" x14ac:dyDescent="0.2">
      <c r="A42" s="29" t="s">
        <v>41</v>
      </c>
      <c r="B42" s="135" t="s">
        <v>54</v>
      </c>
      <c r="C42" s="135"/>
      <c r="D42" s="30"/>
      <c r="E42" s="31"/>
      <c r="F42" s="32"/>
      <c r="G42" s="96">
        <f t="shared" si="3"/>
        <v>0</v>
      </c>
      <c r="H42" s="96">
        <f t="shared" si="1"/>
        <v>0</v>
      </c>
      <c r="I42" s="33"/>
      <c r="J42" s="28"/>
    </row>
    <row r="43" spans="1:10" x14ac:dyDescent="0.2">
      <c r="A43" s="29" t="s">
        <v>42</v>
      </c>
      <c r="B43" s="135" t="s">
        <v>54</v>
      </c>
      <c r="C43" s="135"/>
      <c r="D43" s="30"/>
      <c r="E43" s="31"/>
      <c r="F43" s="32"/>
      <c r="G43" s="96">
        <f t="shared" si="3"/>
        <v>0</v>
      </c>
      <c r="H43" s="96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1" t="s">
        <v>228</v>
      </c>
      <c r="C44" s="139"/>
      <c r="D44" s="139"/>
      <c r="E44" s="139"/>
      <c r="F44" s="140"/>
      <c r="G44" s="97">
        <f>SUM(G45:G54)</f>
        <v>0</v>
      </c>
      <c r="H44" s="97">
        <f>SUM(H45:H54)</f>
        <v>0</v>
      </c>
      <c r="I44" s="35"/>
      <c r="J44" s="36"/>
    </row>
    <row r="45" spans="1:10" x14ac:dyDescent="0.2">
      <c r="A45" s="29" t="s">
        <v>44</v>
      </c>
      <c r="B45" s="135" t="s">
        <v>54</v>
      </c>
      <c r="C45" s="135"/>
      <c r="D45" s="30"/>
      <c r="E45" s="31"/>
      <c r="F45" s="32"/>
      <c r="G45" s="96">
        <f t="shared" ref="G45:G54" si="4">ROUND(E45*F45,2)</f>
        <v>0</v>
      </c>
      <c r="H45" s="96">
        <f t="shared" ref="H45:H54" si="5">ROUND(G45*$D$7,2)</f>
        <v>0</v>
      </c>
      <c r="I45" s="33"/>
      <c r="J45" s="36"/>
    </row>
    <row r="46" spans="1:10" x14ac:dyDescent="0.2">
      <c r="A46" s="29" t="s">
        <v>45</v>
      </c>
      <c r="B46" s="135" t="s">
        <v>54</v>
      </c>
      <c r="C46" s="135"/>
      <c r="D46" s="30"/>
      <c r="E46" s="31"/>
      <c r="F46" s="32"/>
      <c r="G46" s="96">
        <f t="shared" si="4"/>
        <v>0</v>
      </c>
      <c r="H46" s="96">
        <f t="shared" si="5"/>
        <v>0</v>
      </c>
      <c r="I46" s="33"/>
      <c r="J46" s="36"/>
    </row>
    <row r="47" spans="1:10" x14ac:dyDescent="0.2">
      <c r="A47" s="29" t="s">
        <v>46</v>
      </c>
      <c r="B47" s="135" t="s">
        <v>54</v>
      </c>
      <c r="C47" s="135"/>
      <c r="D47" s="30"/>
      <c r="E47" s="31"/>
      <c r="F47" s="32"/>
      <c r="G47" s="96">
        <f t="shared" si="4"/>
        <v>0</v>
      </c>
      <c r="H47" s="96">
        <f t="shared" si="5"/>
        <v>0</v>
      </c>
      <c r="I47" s="33"/>
      <c r="J47" s="36"/>
    </row>
    <row r="48" spans="1:10" x14ac:dyDescent="0.2">
      <c r="A48" s="29" t="s">
        <v>47</v>
      </c>
      <c r="B48" s="135" t="s">
        <v>54</v>
      </c>
      <c r="C48" s="135"/>
      <c r="D48" s="30"/>
      <c r="E48" s="31"/>
      <c r="F48" s="32"/>
      <c r="G48" s="96">
        <f t="shared" si="4"/>
        <v>0</v>
      </c>
      <c r="H48" s="96">
        <f t="shared" si="5"/>
        <v>0</v>
      </c>
      <c r="I48" s="33"/>
      <c r="J48" s="36"/>
    </row>
    <row r="49" spans="1:10" x14ac:dyDescent="0.2">
      <c r="A49" s="29" t="s">
        <v>48</v>
      </c>
      <c r="B49" s="135" t="s">
        <v>54</v>
      </c>
      <c r="C49" s="135"/>
      <c r="D49" s="30"/>
      <c r="E49" s="31"/>
      <c r="F49" s="32"/>
      <c r="G49" s="96">
        <f t="shared" si="4"/>
        <v>0</v>
      </c>
      <c r="H49" s="96">
        <f t="shared" si="5"/>
        <v>0</v>
      </c>
      <c r="I49" s="33"/>
      <c r="J49" s="36"/>
    </row>
    <row r="50" spans="1:10" x14ac:dyDescent="0.2">
      <c r="A50" s="29" t="s">
        <v>49</v>
      </c>
      <c r="B50" s="135" t="s">
        <v>54</v>
      </c>
      <c r="C50" s="135"/>
      <c r="D50" s="30"/>
      <c r="E50" s="31"/>
      <c r="F50" s="32"/>
      <c r="G50" s="96">
        <f t="shared" si="4"/>
        <v>0</v>
      </c>
      <c r="H50" s="96">
        <f t="shared" si="5"/>
        <v>0</v>
      </c>
      <c r="I50" s="33"/>
      <c r="J50" s="36"/>
    </row>
    <row r="51" spans="1:10" x14ac:dyDescent="0.2">
      <c r="A51" s="29" t="s">
        <v>50</v>
      </c>
      <c r="B51" s="135" t="s">
        <v>54</v>
      </c>
      <c r="C51" s="135"/>
      <c r="D51" s="30"/>
      <c r="E51" s="31"/>
      <c r="F51" s="32"/>
      <c r="G51" s="96">
        <f t="shared" si="4"/>
        <v>0</v>
      </c>
      <c r="H51" s="96">
        <f t="shared" si="5"/>
        <v>0</v>
      </c>
      <c r="I51" s="33"/>
      <c r="J51" s="36"/>
    </row>
    <row r="52" spans="1:10" x14ac:dyDescent="0.2">
      <c r="A52" s="29" t="s">
        <v>51</v>
      </c>
      <c r="B52" s="135" t="s">
        <v>54</v>
      </c>
      <c r="C52" s="135"/>
      <c r="D52" s="30"/>
      <c r="E52" s="31"/>
      <c r="F52" s="32"/>
      <c r="G52" s="96">
        <f t="shared" si="4"/>
        <v>0</v>
      </c>
      <c r="H52" s="96">
        <f t="shared" si="5"/>
        <v>0</v>
      </c>
      <c r="I52" s="33"/>
      <c r="J52" s="36"/>
    </row>
    <row r="53" spans="1:10" x14ac:dyDescent="0.2">
      <c r="A53" s="29" t="s">
        <v>52</v>
      </c>
      <c r="B53" s="135" t="s">
        <v>54</v>
      </c>
      <c r="C53" s="135"/>
      <c r="D53" s="30"/>
      <c r="E53" s="31"/>
      <c r="F53" s="32"/>
      <c r="G53" s="96">
        <f t="shared" si="4"/>
        <v>0</v>
      </c>
      <c r="H53" s="96">
        <f t="shared" si="5"/>
        <v>0</v>
      </c>
      <c r="I53" s="33"/>
      <c r="J53" s="36"/>
    </row>
    <row r="54" spans="1:10" x14ac:dyDescent="0.2">
      <c r="A54" s="29" t="s">
        <v>53</v>
      </c>
      <c r="B54" s="135" t="s">
        <v>54</v>
      </c>
      <c r="C54" s="135"/>
      <c r="D54" s="30"/>
      <c r="E54" s="31"/>
      <c r="F54" s="32"/>
      <c r="G54" s="96">
        <f t="shared" si="4"/>
        <v>0</v>
      </c>
      <c r="H54" s="96">
        <f t="shared" si="5"/>
        <v>0</v>
      </c>
      <c r="I54" s="33"/>
      <c r="J54" s="36"/>
    </row>
    <row r="55" spans="1:10" ht="25.5" customHeight="1" x14ac:dyDescent="0.2">
      <c r="A55" s="34" t="s">
        <v>10</v>
      </c>
      <c r="B55" s="138" t="s">
        <v>174</v>
      </c>
      <c r="C55" s="139"/>
      <c r="D55" s="139"/>
      <c r="E55" s="139"/>
      <c r="F55" s="140"/>
      <c r="G55" s="97">
        <f>SUM(G56:G82)</f>
        <v>0</v>
      </c>
      <c r="H55" s="97">
        <f>SUM(H56:H82)</f>
        <v>0</v>
      </c>
      <c r="I55" s="35"/>
      <c r="J55" s="36"/>
    </row>
    <row r="56" spans="1:10" x14ac:dyDescent="0.2">
      <c r="A56" s="29" t="s">
        <v>55</v>
      </c>
      <c r="B56" s="135" t="s">
        <v>12</v>
      </c>
      <c r="C56" s="135"/>
      <c r="D56" s="30"/>
      <c r="E56" s="31"/>
      <c r="F56" s="32"/>
      <c r="G56" s="96">
        <f t="shared" ref="G56:G82" si="6">ROUND(E56*F56,2)</f>
        <v>0</v>
      </c>
      <c r="H56" s="96">
        <f t="shared" ref="H56:H82" si="7">ROUND(G56*$D$7,2)</f>
        <v>0</v>
      </c>
      <c r="I56" s="33"/>
      <c r="J56" s="28"/>
    </row>
    <row r="57" spans="1:10" x14ac:dyDescent="0.2">
      <c r="A57" s="29" t="s">
        <v>56</v>
      </c>
      <c r="B57" s="135" t="s">
        <v>12</v>
      </c>
      <c r="C57" s="135"/>
      <c r="D57" s="30"/>
      <c r="E57" s="31"/>
      <c r="F57" s="32"/>
      <c r="G57" s="96">
        <f t="shared" si="6"/>
        <v>0</v>
      </c>
      <c r="H57" s="96">
        <f t="shared" si="7"/>
        <v>0</v>
      </c>
      <c r="I57" s="33"/>
      <c r="J57" s="28"/>
    </row>
    <row r="58" spans="1:10" x14ac:dyDescent="0.2">
      <c r="A58" s="29" t="s">
        <v>57</v>
      </c>
      <c r="B58" s="135" t="s">
        <v>12</v>
      </c>
      <c r="C58" s="135"/>
      <c r="D58" s="30"/>
      <c r="E58" s="31"/>
      <c r="F58" s="32"/>
      <c r="G58" s="96">
        <f t="shared" si="6"/>
        <v>0</v>
      </c>
      <c r="H58" s="96">
        <f t="shared" si="7"/>
        <v>0</v>
      </c>
      <c r="I58" s="33"/>
      <c r="J58" s="28"/>
    </row>
    <row r="59" spans="1:10" x14ac:dyDescent="0.2">
      <c r="A59" s="29" t="s">
        <v>58</v>
      </c>
      <c r="B59" s="135" t="s">
        <v>12</v>
      </c>
      <c r="C59" s="135"/>
      <c r="D59" s="30"/>
      <c r="E59" s="31"/>
      <c r="F59" s="32"/>
      <c r="G59" s="96">
        <f t="shared" si="6"/>
        <v>0</v>
      </c>
      <c r="H59" s="96">
        <f t="shared" si="7"/>
        <v>0</v>
      </c>
      <c r="I59" s="33"/>
      <c r="J59" s="28"/>
    </row>
    <row r="60" spans="1:10" x14ac:dyDescent="0.2">
      <c r="A60" s="29" t="s">
        <v>59</v>
      </c>
      <c r="B60" s="135" t="s">
        <v>12</v>
      </c>
      <c r="C60" s="135"/>
      <c r="D60" s="30"/>
      <c r="E60" s="31"/>
      <c r="F60" s="32"/>
      <c r="G60" s="96">
        <f t="shared" si="6"/>
        <v>0</v>
      </c>
      <c r="H60" s="96">
        <f t="shared" si="7"/>
        <v>0</v>
      </c>
      <c r="I60" s="33"/>
      <c r="J60" s="28"/>
    </row>
    <row r="61" spans="1:10" x14ac:dyDescent="0.2">
      <c r="A61" s="29" t="s">
        <v>60</v>
      </c>
      <c r="B61" s="135" t="s">
        <v>12</v>
      </c>
      <c r="C61" s="135"/>
      <c r="D61" s="30"/>
      <c r="E61" s="31"/>
      <c r="F61" s="32"/>
      <c r="G61" s="96">
        <f t="shared" si="6"/>
        <v>0</v>
      </c>
      <c r="H61" s="96">
        <f t="shared" si="7"/>
        <v>0</v>
      </c>
      <c r="I61" s="33"/>
      <c r="J61" s="28"/>
    </row>
    <row r="62" spans="1:10" x14ac:dyDescent="0.2">
      <c r="A62" s="29" t="s">
        <v>61</v>
      </c>
      <c r="B62" s="135" t="s">
        <v>12</v>
      </c>
      <c r="C62" s="135"/>
      <c r="D62" s="30"/>
      <c r="E62" s="31"/>
      <c r="F62" s="32"/>
      <c r="G62" s="96">
        <f t="shared" si="6"/>
        <v>0</v>
      </c>
      <c r="H62" s="96">
        <f t="shared" si="7"/>
        <v>0</v>
      </c>
      <c r="I62" s="33"/>
      <c r="J62" s="28"/>
    </row>
    <row r="63" spans="1:10" x14ac:dyDescent="0.2">
      <c r="A63" s="29" t="s">
        <v>62</v>
      </c>
      <c r="B63" s="135" t="s">
        <v>12</v>
      </c>
      <c r="C63" s="135"/>
      <c r="D63" s="30"/>
      <c r="E63" s="31"/>
      <c r="F63" s="32"/>
      <c r="G63" s="96">
        <f t="shared" si="6"/>
        <v>0</v>
      </c>
      <c r="H63" s="96">
        <f t="shared" si="7"/>
        <v>0</v>
      </c>
      <c r="I63" s="33"/>
      <c r="J63" s="28"/>
    </row>
    <row r="64" spans="1:10" x14ac:dyDescent="0.2">
      <c r="A64" s="29" t="s">
        <v>63</v>
      </c>
      <c r="B64" s="135" t="s">
        <v>12</v>
      </c>
      <c r="C64" s="135"/>
      <c r="D64" s="30"/>
      <c r="E64" s="31"/>
      <c r="F64" s="32"/>
      <c r="G64" s="96">
        <f t="shared" si="6"/>
        <v>0</v>
      </c>
      <c r="H64" s="96">
        <f t="shared" si="7"/>
        <v>0</v>
      </c>
      <c r="I64" s="33"/>
      <c r="J64" s="28"/>
    </row>
    <row r="65" spans="1:10" x14ac:dyDescent="0.2">
      <c r="A65" s="29" t="s">
        <v>64</v>
      </c>
      <c r="B65" s="135" t="s">
        <v>12</v>
      </c>
      <c r="C65" s="135"/>
      <c r="D65" s="30"/>
      <c r="E65" s="31"/>
      <c r="F65" s="32"/>
      <c r="G65" s="96">
        <f t="shared" si="6"/>
        <v>0</v>
      </c>
      <c r="H65" s="96">
        <f t="shared" si="7"/>
        <v>0</v>
      </c>
      <c r="I65" s="33"/>
      <c r="J65" s="28"/>
    </row>
    <row r="66" spans="1:10" x14ac:dyDescent="0.2">
      <c r="A66" s="29" t="s">
        <v>130</v>
      </c>
      <c r="B66" s="135" t="s">
        <v>12</v>
      </c>
      <c r="C66" s="135"/>
      <c r="D66" s="30"/>
      <c r="E66" s="31"/>
      <c r="F66" s="32"/>
      <c r="G66" s="96">
        <f t="shared" si="6"/>
        <v>0</v>
      </c>
      <c r="H66" s="96">
        <f t="shared" si="7"/>
        <v>0</v>
      </c>
      <c r="I66" s="33"/>
      <c r="J66" s="28"/>
    </row>
    <row r="67" spans="1:10" x14ac:dyDescent="0.2">
      <c r="A67" s="29" t="s">
        <v>131</v>
      </c>
      <c r="B67" s="135" t="s">
        <v>12</v>
      </c>
      <c r="C67" s="135"/>
      <c r="D67" s="30"/>
      <c r="E67" s="31"/>
      <c r="F67" s="32"/>
      <c r="G67" s="96">
        <f t="shared" si="6"/>
        <v>0</v>
      </c>
      <c r="H67" s="96">
        <f t="shared" si="7"/>
        <v>0</v>
      </c>
      <c r="I67" s="33"/>
      <c r="J67" s="28"/>
    </row>
    <row r="68" spans="1:10" x14ac:dyDescent="0.2">
      <c r="A68" s="29" t="s">
        <v>132</v>
      </c>
      <c r="B68" s="135" t="s">
        <v>12</v>
      </c>
      <c r="C68" s="135"/>
      <c r="D68" s="30"/>
      <c r="E68" s="31"/>
      <c r="F68" s="32"/>
      <c r="G68" s="96">
        <f t="shared" si="6"/>
        <v>0</v>
      </c>
      <c r="H68" s="96">
        <f t="shared" si="7"/>
        <v>0</v>
      </c>
      <c r="I68" s="33"/>
      <c r="J68" s="28"/>
    </row>
    <row r="69" spans="1:10" x14ac:dyDescent="0.2">
      <c r="A69" s="29" t="s">
        <v>133</v>
      </c>
      <c r="B69" s="135" t="s">
        <v>12</v>
      </c>
      <c r="C69" s="135"/>
      <c r="D69" s="30"/>
      <c r="E69" s="31"/>
      <c r="F69" s="32"/>
      <c r="G69" s="96">
        <f t="shared" si="6"/>
        <v>0</v>
      </c>
      <c r="H69" s="96">
        <f t="shared" si="7"/>
        <v>0</v>
      </c>
      <c r="I69" s="33"/>
      <c r="J69" s="28"/>
    </row>
    <row r="70" spans="1:10" x14ac:dyDescent="0.2">
      <c r="A70" s="29" t="s">
        <v>134</v>
      </c>
      <c r="B70" s="135" t="s">
        <v>12</v>
      </c>
      <c r="C70" s="135"/>
      <c r="D70" s="30"/>
      <c r="E70" s="31"/>
      <c r="F70" s="32"/>
      <c r="G70" s="96">
        <f t="shared" si="6"/>
        <v>0</v>
      </c>
      <c r="H70" s="96">
        <f t="shared" si="7"/>
        <v>0</v>
      </c>
      <c r="I70" s="33"/>
      <c r="J70" s="28"/>
    </row>
    <row r="71" spans="1:10" x14ac:dyDescent="0.2">
      <c r="A71" s="29" t="s">
        <v>188</v>
      </c>
      <c r="B71" s="135" t="s">
        <v>12</v>
      </c>
      <c r="C71" s="135"/>
      <c r="D71" s="30"/>
      <c r="E71" s="31"/>
      <c r="F71" s="32"/>
      <c r="G71" s="96">
        <f t="shared" si="6"/>
        <v>0</v>
      </c>
      <c r="H71" s="96">
        <f t="shared" si="7"/>
        <v>0</v>
      </c>
      <c r="I71" s="33"/>
      <c r="J71" s="28"/>
    </row>
    <row r="72" spans="1:10" x14ac:dyDescent="0.2">
      <c r="A72" s="29" t="s">
        <v>189</v>
      </c>
      <c r="B72" s="135" t="s">
        <v>12</v>
      </c>
      <c r="C72" s="135"/>
      <c r="D72" s="30"/>
      <c r="E72" s="31"/>
      <c r="F72" s="32"/>
      <c r="G72" s="96">
        <f t="shared" si="6"/>
        <v>0</v>
      </c>
      <c r="H72" s="96">
        <f t="shared" si="7"/>
        <v>0</v>
      </c>
      <c r="I72" s="33"/>
      <c r="J72" s="28"/>
    </row>
    <row r="73" spans="1:10" x14ac:dyDescent="0.2">
      <c r="A73" s="29" t="s">
        <v>190</v>
      </c>
      <c r="B73" s="135" t="s">
        <v>12</v>
      </c>
      <c r="C73" s="135"/>
      <c r="D73" s="30"/>
      <c r="E73" s="31"/>
      <c r="F73" s="32"/>
      <c r="G73" s="96">
        <f t="shared" si="6"/>
        <v>0</v>
      </c>
      <c r="H73" s="96">
        <f t="shared" si="7"/>
        <v>0</v>
      </c>
      <c r="I73" s="33"/>
      <c r="J73" s="28"/>
    </row>
    <row r="74" spans="1:10" x14ac:dyDescent="0.2">
      <c r="A74" s="29" t="s">
        <v>191</v>
      </c>
      <c r="B74" s="135" t="s">
        <v>12</v>
      </c>
      <c r="C74" s="135"/>
      <c r="D74" s="30"/>
      <c r="E74" s="31"/>
      <c r="F74" s="32"/>
      <c r="G74" s="96">
        <f t="shared" si="6"/>
        <v>0</v>
      </c>
      <c r="H74" s="96">
        <f t="shared" si="7"/>
        <v>0</v>
      </c>
      <c r="I74" s="33"/>
      <c r="J74" s="28"/>
    </row>
    <row r="75" spans="1:10" x14ac:dyDescent="0.2">
      <c r="A75" s="29" t="s">
        <v>192</v>
      </c>
      <c r="B75" s="135" t="s">
        <v>12</v>
      </c>
      <c r="C75" s="135"/>
      <c r="D75" s="30"/>
      <c r="E75" s="31"/>
      <c r="F75" s="32"/>
      <c r="G75" s="96">
        <f t="shared" si="6"/>
        <v>0</v>
      </c>
      <c r="H75" s="96">
        <f t="shared" si="7"/>
        <v>0</v>
      </c>
      <c r="I75" s="33"/>
      <c r="J75" s="28"/>
    </row>
    <row r="76" spans="1:10" x14ac:dyDescent="0.2">
      <c r="A76" s="29" t="s">
        <v>193</v>
      </c>
      <c r="B76" s="135" t="s">
        <v>12</v>
      </c>
      <c r="C76" s="135"/>
      <c r="D76" s="30"/>
      <c r="E76" s="31"/>
      <c r="F76" s="32"/>
      <c r="G76" s="96">
        <f t="shared" si="6"/>
        <v>0</v>
      </c>
      <c r="H76" s="96">
        <f t="shared" si="7"/>
        <v>0</v>
      </c>
      <c r="I76" s="33"/>
      <c r="J76" s="28"/>
    </row>
    <row r="77" spans="1:10" x14ac:dyDescent="0.2">
      <c r="A77" s="29" t="s">
        <v>194</v>
      </c>
      <c r="B77" s="135" t="s">
        <v>12</v>
      </c>
      <c r="C77" s="135"/>
      <c r="D77" s="30"/>
      <c r="E77" s="31"/>
      <c r="F77" s="32"/>
      <c r="G77" s="96">
        <f t="shared" si="6"/>
        <v>0</v>
      </c>
      <c r="H77" s="96">
        <f t="shared" si="7"/>
        <v>0</v>
      </c>
      <c r="I77" s="33"/>
      <c r="J77" s="28"/>
    </row>
    <row r="78" spans="1:10" x14ac:dyDescent="0.2">
      <c r="A78" s="29" t="s">
        <v>195</v>
      </c>
      <c r="B78" s="135" t="s">
        <v>12</v>
      </c>
      <c r="C78" s="135"/>
      <c r="D78" s="30"/>
      <c r="E78" s="31"/>
      <c r="F78" s="32"/>
      <c r="G78" s="96">
        <f t="shared" si="6"/>
        <v>0</v>
      </c>
      <c r="H78" s="96">
        <f t="shared" si="7"/>
        <v>0</v>
      </c>
      <c r="I78" s="33"/>
      <c r="J78" s="28"/>
    </row>
    <row r="79" spans="1:10" x14ac:dyDescent="0.2">
      <c r="A79" s="29" t="s">
        <v>196</v>
      </c>
      <c r="B79" s="135" t="s">
        <v>12</v>
      </c>
      <c r="C79" s="135"/>
      <c r="D79" s="30"/>
      <c r="E79" s="31"/>
      <c r="F79" s="32"/>
      <c r="G79" s="96">
        <f t="shared" si="6"/>
        <v>0</v>
      </c>
      <c r="H79" s="96">
        <f t="shared" si="7"/>
        <v>0</v>
      </c>
      <c r="I79" s="33"/>
      <c r="J79" s="28"/>
    </row>
    <row r="80" spans="1:10" x14ac:dyDescent="0.2">
      <c r="A80" s="29" t="s">
        <v>197</v>
      </c>
      <c r="B80" s="135" t="s">
        <v>12</v>
      </c>
      <c r="C80" s="135"/>
      <c r="D80" s="30"/>
      <c r="E80" s="31"/>
      <c r="F80" s="32"/>
      <c r="G80" s="96">
        <f t="shared" si="6"/>
        <v>0</v>
      </c>
      <c r="H80" s="96">
        <f t="shared" si="7"/>
        <v>0</v>
      </c>
      <c r="I80" s="33"/>
      <c r="J80" s="28"/>
    </row>
    <row r="81" spans="1:19" x14ac:dyDescent="0.2">
      <c r="A81" s="29" t="s">
        <v>198</v>
      </c>
      <c r="B81" s="135" t="s">
        <v>12</v>
      </c>
      <c r="C81" s="135"/>
      <c r="D81" s="30"/>
      <c r="E81" s="31"/>
      <c r="F81" s="32"/>
      <c r="G81" s="96">
        <f t="shared" si="6"/>
        <v>0</v>
      </c>
      <c r="H81" s="96">
        <f t="shared" si="7"/>
        <v>0</v>
      </c>
      <c r="I81" s="33"/>
      <c r="J81" s="28"/>
    </row>
    <row r="82" spans="1:19" x14ac:dyDescent="0.2">
      <c r="A82" s="29" t="s">
        <v>199</v>
      </c>
      <c r="B82" s="135" t="s">
        <v>12</v>
      </c>
      <c r="C82" s="135"/>
      <c r="D82" s="30"/>
      <c r="E82" s="31"/>
      <c r="F82" s="32"/>
      <c r="G82" s="96">
        <f t="shared" si="6"/>
        <v>0</v>
      </c>
      <c r="H82" s="96">
        <f t="shared" si="7"/>
        <v>0</v>
      </c>
      <c r="I82" s="33"/>
      <c r="J82" s="28"/>
    </row>
    <row r="83" spans="1:19" ht="51.75" customHeight="1" x14ac:dyDescent="0.2">
      <c r="A83" s="34" t="s">
        <v>65</v>
      </c>
      <c r="B83" s="138" t="s">
        <v>110</v>
      </c>
      <c r="C83" s="139"/>
      <c r="D83" s="139"/>
      <c r="E83" s="139"/>
      <c r="F83" s="140"/>
      <c r="G83" s="97">
        <f>SUM(G84:G112)</f>
        <v>0</v>
      </c>
      <c r="H83" s="97">
        <f>SUM(H84:H112)</f>
        <v>0</v>
      </c>
      <c r="I83" s="35"/>
      <c r="J83" s="28"/>
      <c r="K83" s="37" t="s">
        <v>112</v>
      </c>
      <c r="L83" s="37" t="s">
        <v>113</v>
      </c>
      <c r="M83" s="37" t="s">
        <v>114</v>
      </c>
      <c r="N83" s="37" t="s">
        <v>115</v>
      </c>
      <c r="O83" s="37" t="s">
        <v>116</v>
      </c>
      <c r="P83" s="37" t="s">
        <v>117</v>
      </c>
      <c r="Q83" s="37" t="s">
        <v>118</v>
      </c>
      <c r="R83" s="37" t="s">
        <v>119</v>
      </c>
    </row>
    <row r="84" spans="1:19" ht="12.75" customHeight="1" x14ac:dyDescent="0.2">
      <c r="A84" s="29" t="s">
        <v>66</v>
      </c>
      <c r="B84" s="135" t="s">
        <v>111</v>
      </c>
      <c r="C84" s="135"/>
      <c r="D84" s="30"/>
      <c r="E84" s="99">
        <v>1</v>
      </c>
      <c r="F84" s="96">
        <f t="shared" ref="F84:F112" si="8">R84</f>
        <v>0</v>
      </c>
      <c r="G84" s="96">
        <f t="shared" ref="G84:G112" si="9">ROUND(E84*F84,2)</f>
        <v>0</v>
      </c>
      <c r="H84" s="96">
        <f t="shared" si="1"/>
        <v>0</v>
      </c>
      <c r="I84" s="33"/>
      <c r="J84" s="28"/>
      <c r="K84" s="38"/>
      <c r="L84" s="39"/>
      <c r="M84" s="39"/>
      <c r="N84" s="39"/>
      <c r="O84" s="100" t="str">
        <f>IFERROR(ROUND((L84-N84)/M84,2),"0")</f>
        <v>0</v>
      </c>
      <c r="P84" s="39"/>
      <c r="Q84" s="40"/>
      <c r="R84" s="100">
        <f>O84*P84*Q84</f>
        <v>0</v>
      </c>
      <c r="S84" s="101" t="str">
        <f ca="1">IF(K84=0," ",IF(K84+(M84*30.5)&lt;TODAY(),"DĖMESIO! Patikrinkite, ar nurodytas turtas dar nėra nudėvėtas, amortizuotas"," "))</f>
        <v xml:space="preserve"> </v>
      </c>
    </row>
    <row r="85" spans="1:19" ht="12.75" customHeight="1" x14ac:dyDescent="0.2">
      <c r="A85" s="29" t="s">
        <v>67</v>
      </c>
      <c r="B85" s="135" t="s">
        <v>111</v>
      </c>
      <c r="C85" s="135"/>
      <c r="D85" s="30"/>
      <c r="E85" s="99">
        <v>1</v>
      </c>
      <c r="F85" s="96">
        <f t="shared" si="8"/>
        <v>0</v>
      </c>
      <c r="G85" s="96">
        <f t="shared" si="9"/>
        <v>0</v>
      </c>
      <c r="H85" s="96">
        <f t="shared" si="1"/>
        <v>0</v>
      </c>
      <c r="I85" s="33"/>
      <c r="J85" s="28"/>
      <c r="K85" s="38"/>
      <c r="L85" s="39"/>
      <c r="M85" s="39"/>
      <c r="N85" s="39"/>
      <c r="O85" s="100" t="str">
        <f t="shared" ref="O85:O112" si="10">IFERROR(ROUND((L85-N85)/M85,2),"0")</f>
        <v>0</v>
      </c>
      <c r="P85" s="39"/>
      <c r="Q85" s="40"/>
      <c r="R85" s="100">
        <f t="shared" ref="R85:R112" si="11">O85*P85*Q85</f>
        <v>0</v>
      </c>
      <c r="S85" s="101" t="str">
        <f t="shared" ref="S85:S112" ca="1" si="12">IF(K85=0," ",IF(K85+(M85*30.5)&lt;TODAY(),"DĖMESIO! Patikrinkite, ar nurodytas turtas dar nėra nudėvėtas, amortizuotas"," "))</f>
        <v xml:space="preserve"> </v>
      </c>
    </row>
    <row r="86" spans="1:19" ht="12.75" customHeight="1" x14ac:dyDescent="0.2">
      <c r="A86" s="29" t="s">
        <v>68</v>
      </c>
      <c r="B86" s="135" t="s">
        <v>111</v>
      </c>
      <c r="C86" s="135"/>
      <c r="D86" s="30"/>
      <c r="E86" s="99">
        <v>1</v>
      </c>
      <c r="F86" s="96">
        <f t="shared" si="8"/>
        <v>0</v>
      </c>
      <c r="G86" s="96">
        <f t="shared" si="9"/>
        <v>0</v>
      </c>
      <c r="H86" s="96">
        <f t="shared" si="1"/>
        <v>0</v>
      </c>
      <c r="I86" s="33"/>
      <c r="J86" s="28"/>
      <c r="K86" s="38"/>
      <c r="L86" s="39"/>
      <c r="M86" s="39"/>
      <c r="N86" s="39"/>
      <c r="O86" s="100" t="str">
        <f t="shared" si="10"/>
        <v>0</v>
      </c>
      <c r="P86" s="39"/>
      <c r="Q86" s="40"/>
      <c r="R86" s="100">
        <f t="shared" si="11"/>
        <v>0</v>
      </c>
      <c r="S86" s="101" t="str">
        <f t="shared" ca="1" si="12"/>
        <v xml:space="preserve"> </v>
      </c>
    </row>
    <row r="87" spans="1:19" ht="12.75" customHeight="1" x14ac:dyDescent="0.2">
      <c r="A87" s="29" t="s">
        <v>69</v>
      </c>
      <c r="B87" s="135" t="s">
        <v>111</v>
      </c>
      <c r="C87" s="135"/>
      <c r="D87" s="30"/>
      <c r="E87" s="99">
        <v>1</v>
      </c>
      <c r="F87" s="96">
        <f t="shared" si="8"/>
        <v>0</v>
      </c>
      <c r="G87" s="96">
        <f t="shared" si="9"/>
        <v>0</v>
      </c>
      <c r="H87" s="96">
        <f t="shared" si="1"/>
        <v>0</v>
      </c>
      <c r="I87" s="33"/>
      <c r="J87" s="28"/>
      <c r="K87" s="38"/>
      <c r="L87" s="39"/>
      <c r="M87" s="39"/>
      <c r="N87" s="39"/>
      <c r="O87" s="100" t="str">
        <f t="shared" si="10"/>
        <v>0</v>
      </c>
      <c r="P87" s="39"/>
      <c r="Q87" s="40"/>
      <c r="R87" s="100">
        <f t="shared" si="11"/>
        <v>0</v>
      </c>
      <c r="S87" s="101" t="str">
        <f t="shared" ca="1" si="12"/>
        <v xml:space="preserve"> </v>
      </c>
    </row>
    <row r="88" spans="1:19" ht="12.75" customHeight="1" x14ac:dyDescent="0.2">
      <c r="A88" s="29" t="s">
        <v>70</v>
      </c>
      <c r="B88" s="135" t="s">
        <v>111</v>
      </c>
      <c r="C88" s="135"/>
      <c r="D88" s="30"/>
      <c r="E88" s="99">
        <v>1</v>
      </c>
      <c r="F88" s="96">
        <f t="shared" si="8"/>
        <v>0</v>
      </c>
      <c r="G88" s="96">
        <f t="shared" si="9"/>
        <v>0</v>
      </c>
      <c r="H88" s="96">
        <f t="shared" si="1"/>
        <v>0</v>
      </c>
      <c r="I88" s="33"/>
      <c r="J88" s="28"/>
      <c r="K88" s="38"/>
      <c r="L88" s="39"/>
      <c r="M88" s="39"/>
      <c r="N88" s="39"/>
      <c r="O88" s="100" t="str">
        <f t="shared" si="10"/>
        <v>0</v>
      </c>
      <c r="P88" s="39"/>
      <c r="Q88" s="40"/>
      <c r="R88" s="100">
        <f t="shared" si="11"/>
        <v>0</v>
      </c>
      <c r="S88" s="101" t="str">
        <f t="shared" ca="1" si="12"/>
        <v xml:space="preserve"> </v>
      </c>
    </row>
    <row r="89" spans="1:19" ht="12.75" customHeight="1" x14ac:dyDescent="0.2">
      <c r="A89" s="29" t="s">
        <v>74</v>
      </c>
      <c r="B89" s="135" t="s">
        <v>111</v>
      </c>
      <c r="C89" s="135"/>
      <c r="D89" s="30"/>
      <c r="E89" s="99">
        <v>1</v>
      </c>
      <c r="F89" s="96">
        <f t="shared" si="8"/>
        <v>0</v>
      </c>
      <c r="G89" s="96">
        <f t="shared" si="9"/>
        <v>0</v>
      </c>
      <c r="H89" s="96">
        <f t="shared" si="1"/>
        <v>0</v>
      </c>
      <c r="I89" s="33"/>
      <c r="J89" s="28"/>
      <c r="K89" s="38"/>
      <c r="L89" s="39"/>
      <c r="M89" s="39"/>
      <c r="N89" s="39"/>
      <c r="O89" s="100" t="str">
        <f t="shared" si="10"/>
        <v>0</v>
      </c>
      <c r="P89" s="39"/>
      <c r="Q89" s="40"/>
      <c r="R89" s="100">
        <f t="shared" si="11"/>
        <v>0</v>
      </c>
      <c r="S89" s="101" t="str">
        <f t="shared" ca="1" si="12"/>
        <v xml:space="preserve"> </v>
      </c>
    </row>
    <row r="90" spans="1:19" ht="12.75" customHeight="1" x14ac:dyDescent="0.2">
      <c r="A90" s="29" t="s">
        <v>75</v>
      </c>
      <c r="B90" s="135" t="s">
        <v>111</v>
      </c>
      <c r="C90" s="135"/>
      <c r="D90" s="30"/>
      <c r="E90" s="99">
        <v>1</v>
      </c>
      <c r="F90" s="96">
        <f t="shared" si="8"/>
        <v>0</v>
      </c>
      <c r="G90" s="96">
        <f t="shared" si="9"/>
        <v>0</v>
      </c>
      <c r="H90" s="96">
        <f t="shared" si="1"/>
        <v>0</v>
      </c>
      <c r="I90" s="33"/>
      <c r="J90" s="28"/>
      <c r="K90" s="38"/>
      <c r="L90" s="39"/>
      <c r="M90" s="39"/>
      <c r="N90" s="39"/>
      <c r="O90" s="100" t="str">
        <f t="shared" si="10"/>
        <v>0</v>
      </c>
      <c r="P90" s="39"/>
      <c r="Q90" s="40"/>
      <c r="R90" s="100">
        <f t="shared" si="11"/>
        <v>0</v>
      </c>
      <c r="S90" s="101" t="str">
        <f t="shared" ca="1" si="12"/>
        <v xml:space="preserve"> </v>
      </c>
    </row>
    <row r="91" spans="1:19" ht="12.75" customHeight="1" x14ac:dyDescent="0.2">
      <c r="A91" s="29" t="s">
        <v>76</v>
      </c>
      <c r="B91" s="135" t="s">
        <v>111</v>
      </c>
      <c r="C91" s="135"/>
      <c r="D91" s="30"/>
      <c r="E91" s="99">
        <v>1</v>
      </c>
      <c r="F91" s="96">
        <f t="shared" si="8"/>
        <v>0</v>
      </c>
      <c r="G91" s="96">
        <f t="shared" si="9"/>
        <v>0</v>
      </c>
      <c r="H91" s="96">
        <f t="shared" si="1"/>
        <v>0</v>
      </c>
      <c r="I91" s="33"/>
      <c r="J91" s="28"/>
      <c r="K91" s="38"/>
      <c r="L91" s="39"/>
      <c r="M91" s="39"/>
      <c r="N91" s="39"/>
      <c r="O91" s="100" t="str">
        <f t="shared" si="10"/>
        <v>0</v>
      </c>
      <c r="P91" s="39"/>
      <c r="Q91" s="40"/>
      <c r="R91" s="100">
        <f t="shared" si="11"/>
        <v>0</v>
      </c>
      <c r="S91" s="101" t="str">
        <f t="shared" ca="1" si="12"/>
        <v xml:space="preserve"> </v>
      </c>
    </row>
    <row r="92" spans="1:19" ht="12.75" customHeight="1" x14ac:dyDescent="0.2">
      <c r="A92" s="29" t="s">
        <v>77</v>
      </c>
      <c r="B92" s="135" t="s">
        <v>111</v>
      </c>
      <c r="C92" s="135"/>
      <c r="D92" s="30"/>
      <c r="E92" s="99">
        <v>1</v>
      </c>
      <c r="F92" s="96">
        <f t="shared" si="8"/>
        <v>0</v>
      </c>
      <c r="G92" s="96">
        <f t="shared" si="9"/>
        <v>0</v>
      </c>
      <c r="H92" s="96">
        <f t="shared" si="1"/>
        <v>0</v>
      </c>
      <c r="I92" s="33"/>
      <c r="J92" s="28"/>
      <c r="K92" s="38"/>
      <c r="L92" s="39"/>
      <c r="M92" s="39"/>
      <c r="N92" s="39"/>
      <c r="O92" s="100" t="str">
        <f t="shared" si="10"/>
        <v>0</v>
      </c>
      <c r="P92" s="39"/>
      <c r="Q92" s="40"/>
      <c r="R92" s="100">
        <f t="shared" si="11"/>
        <v>0</v>
      </c>
      <c r="S92" s="101" t="str">
        <f t="shared" ca="1" si="12"/>
        <v xml:space="preserve"> </v>
      </c>
    </row>
    <row r="93" spans="1:19" ht="12.75" customHeight="1" x14ac:dyDescent="0.2">
      <c r="A93" s="29" t="s">
        <v>78</v>
      </c>
      <c r="B93" s="135" t="s">
        <v>111</v>
      </c>
      <c r="C93" s="135"/>
      <c r="D93" s="30"/>
      <c r="E93" s="99">
        <v>1</v>
      </c>
      <c r="F93" s="96">
        <f t="shared" si="8"/>
        <v>0</v>
      </c>
      <c r="G93" s="96">
        <f t="shared" si="9"/>
        <v>0</v>
      </c>
      <c r="H93" s="96">
        <f t="shared" si="1"/>
        <v>0</v>
      </c>
      <c r="I93" s="33"/>
      <c r="J93" s="28"/>
      <c r="K93" s="38"/>
      <c r="L93" s="39"/>
      <c r="M93" s="39"/>
      <c r="N93" s="39"/>
      <c r="O93" s="100" t="str">
        <f t="shared" si="10"/>
        <v>0</v>
      </c>
      <c r="P93" s="39"/>
      <c r="Q93" s="40"/>
      <c r="R93" s="100">
        <f t="shared" si="11"/>
        <v>0</v>
      </c>
      <c r="S93" s="101" t="str">
        <f t="shared" ca="1" si="12"/>
        <v xml:space="preserve"> </v>
      </c>
    </row>
    <row r="94" spans="1:19" ht="12.75" customHeight="1" x14ac:dyDescent="0.2">
      <c r="A94" s="29" t="s">
        <v>229</v>
      </c>
      <c r="B94" s="135" t="s">
        <v>111</v>
      </c>
      <c r="C94" s="135"/>
      <c r="D94" s="30"/>
      <c r="E94" s="99">
        <v>1</v>
      </c>
      <c r="F94" s="96">
        <f t="shared" si="8"/>
        <v>0</v>
      </c>
      <c r="G94" s="96">
        <f t="shared" si="9"/>
        <v>0</v>
      </c>
      <c r="H94" s="96">
        <f t="shared" si="1"/>
        <v>0</v>
      </c>
      <c r="I94" s="33"/>
      <c r="J94" s="28"/>
      <c r="K94" s="38"/>
      <c r="L94" s="39"/>
      <c r="M94" s="39"/>
      <c r="N94" s="39"/>
      <c r="O94" s="100" t="str">
        <f t="shared" si="10"/>
        <v>0</v>
      </c>
      <c r="P94" s="39"/>
      <c r="Q94" s="40"/>
      <c r="R94" s="100">
        <f t="shared" si="11"/>
        <v>0</v>
      </c>
      <c r="S94" s="101" t="str">
        <f t="shared" ca="1" si="12"/>
        <v xml:space="preserve"> </v>
      </c>
    </row>
    <row r="95" spans="1:19" ht="12.75" customHeight="1" x14ac:dyDescent="0.2">
      <c r="A95" s="29" t="s">
        <v>230</v>
      </c>
      <c r="B95" s="135" t="s">
        <v>111</v>
      </c>
      <c r="C95" s="135"/>
      <c r="D95" s="30"/>
      <c r="E95" s="99">
        <v>1</v>
      </c>
      <c r="F95" s="96">
        <f t="shared" si="8"/>
        <v>0</v>
      </c>
      <c r="G95" s="96">
        <f t="shared" si="9"/>
        <v>0</v>
      </c>
      <c r="H95" s="96">
        <f t="shared" si="1"/>
        <v>0</v>
      </c>
      <c r="I95" s="33"/>
      <c r="J95" s="28"/>
      <c r="K95" s="38"/>
      <c r="L95" s="39"/>
      <c r="M95" s="39"/>
      <c r="N95" s="39"/>
      <c r="O95" s="100" t="str">
        <f t="shared" si="10"/>
        <v>0</v>
      </c>
      <c r="P95" s="39"/>
      <c r="Q95" s="40"/>
      <c r="R95" s="100">
        <f t="shared" si="11"/>
        <v>0</v>
      </c>
      <c r="S95" s="101" t="str">
        <f t="shared" ca="1" si="12"/>
        <v xml:space="preserve"> </v>
      </c>
    </row>
    <row r="96" spans="1:19" ht="12.75" customHeight="1" x14ac:dyDescent="0.2">
      <c r="A96" s="29" t="s">
        <v>231</v>
      </c>
      <c r="B96" s="135" t="s">
        <v>111</v>
      </c>
      <c r="C96" s="135"/>
      <c r="D96" s="30"/>
      <c r="E96" s="99">
        <v>1</v>
      </c>
      <c r="F96" s="96">
        <f t="shared" si="8"/>
        <v>0</v>
      </c>
      <c r="G96" s="96">
        <f t="shared" si="9"/>
        <v>0</v>
      </c>
      <c r="H96" s="96">
        <f t="shared" si="1"/>
        <v>0</v>
      </c>
      <c r="I96" s="33"/>
      <c r="J96" s="28"/>
      <c r="K96" s="38"/>
      <c r="L96" s="39"/>
      <c r="M96" s="39"/>
      <c r="N96" s="39"/>
      <c r="O96" s="100" t="str">
        <f t="shared" si="10"/>
        <v>0</v>
      </c>
      <c r="P96" s="39"/>
      <c r="Q96" s="40"/>
      <c r="R96" s="100">
        <f t="shared" si="11"/>
        <v>0</v>
      </c>
      <c r="S96" s="101" t="str">
        <f t="shared" ca="1" si="12"/>
        <v xml:space="preserve"> </v>
      </c>
    </row>
    <row r="97" spans="1:19" ht="12.75" customHeight="1" x14ac:dyDescent="0.2">
      <c r="A97" s="29" t="s">
        <v>232</v>
      </c>
      <c r="B97" s="135" t="s">
        <v>111</v>
      </c>
      <c r="C97" s="135"/>
      <c r="D97" s="30"/>
      <c r="E97" s="99">
        <v>1</v>
      </c>
      <c r="F97" s="96">
        <f t="shared" si="8"/>
        <v>0</v>
      </c>
      <c r="G97" s="96">
        <f t="shared" si="9"/>
        <v>0</v>
      </c>
      <c r="H97" s="96">
        <f t="shared" si="1"/>
        <v>0</v>
      </c>
      <c r="I97" s="33"/>
      <c r="J97" s="28"/>
      <c r="K97" s="38"/>
      <c r="L97" s="39"/>
      <c r="M97" s="39"/>
      <c r="N97" s="39"/>
      <c r="O97" s="100" t="str">
        <f t="shared" si="10"/>
        <v>0</v>
      </c>
      <c r="P97" s="39"/>
      <c r="Q97" s="40"/>
      <c r="R97" s="100">
        <f t="shared" si="11"/>
        <v>0</v>
      </c>
      <c r="S97" s="101" t="str">
        <f t="shared" ca="1" si="12"/>
        <v xml:space="preserve"> </v>
      </c>
    </row>
    <row r="98" spans="1:19" ht="12.75" customHeight="1" x14ac:dyDescent="0.2">
      <c r="A98" s="29" t="s">
        <v>233</v>
      </c>
      <c r="B98" s="135" t="s">
        <v>111</v>
      </c>
      <c r="C98" s="135"/>
      <c r="D98" s="30"/>
      <c r="E98" s="99">
        <v>1</v>
      </c>
      <c r="F98" s="96">
        <f t="shared" si="8"/>
        <v>0</v>
      </c>
      <c r="G98" s="96">
        <f t="shared" si="9"/>
        <v>0</v>
      </c>
      <c r="H98" s="96">
        <f t="shared" si="1"/>
        <v>0</v>
      </c>
      <c r="I98" s="33"/>
      <c r="J98" s="28"/>
      <c r="K98" s="38"/>
      <c r="L98" s="39"/>
      <c r="M98" s="39"/>
      <c r="N98" s="39"/>
      <c r="O98" s="100" t="str">
        <f t="shared" si="10"/>
        <v>0</v>
      </c>
      <c r="P98" s="39"/>
      <c r="Q98" s="40"/>
      <c r="R98" s="100">
        <f t="shared" si="11"/>
        <v>0</v>
      </c>
      <c r="S98" s="101" t="str">
        <f t="shared" ca="1" si="12"/>
        <v xml:space="preserve"> </v>
      </c>
    </row>
    <row r="99" spans="1:19" ht="12.75" customHeight="1" x14ac:dyDescent="0.2">
      <c r="A99" s="29" t="s">
        <v>234</v>
      </c>
      <c r="B99" s="135" t="s">
        <v>111</v>
      </c>
      <c r="C99" s="135"/>
      <c r="D99" s="30"/>
      <c r="E99" s="99">
        <v>1</v>
      </c>
      <c r="F99" s="96">
        <f t="shared" si="8"/>
        <v>0</v>
      </c>
      <c r="G99" s="96">
        <f t="shared" si="9"/>
        <v>0</v>
      </c>
      <c r="H99" s="96">
        <f t="shared" si="1"/>
        <v>0</v>
      </c>
      <c r="I99" s="33"/>
      <c r="J99" s="28"/>
      <c r="K99" s="38"/>
      <c r="L99" s="39"/>
      <c r="M99" s="39"/>
      <c r="N99" s="39"/>
      <c r="O99" s="100" t="str">
        <f t="shared" si="10"/>
        <v>0</v>
      </c>
      <c r="P99" s="39"/>
      <c r="Q99" s="40"/>
      <c r="R99" s="100">
        <f t="shared" si="11"/>
        <v>0</v>
      </c>
      <c r="S99" s="101" t="str">
        <f t="shared" ca="1" si="12"/>
        <v xml:space="preserve"> </v>
      </c>
    </row>
    <row r="100" spans="1:19" ht="12.75" customHeight="1" x14ac:dyDescent="0.2">
      <c r="A100" s="29" t="s">
        <v>235</v>
      </c>
      <c r="B100" s="135" t="s">
        <v>111</v>
      </c>
      <c r="C100" s="135"/>
      <c r="D100" s="30"/>
      <c r="E100" s="99">
        <v>1</v>
      </c>
      <c r="F100" s="96">
        <f t="shared" si="8"/>
        <v>0</v>
      </c>
      <c r="G100" s="96">
        <f t="shared" si="9"/>
        <v>0</v>
      </c>
      <c r="H100" s="96">
        <f t="shared" si="1"/>
        <v>0</v>
      </c>
      <c r="I100" s="33"/>
      <c r="J100" s="28"/>
      <c r="K100" s="38"/>
      <c r="L100" s="39"/>
      <c r="M100" s="39"/>
      <c r="N100" s="39"/>
      <c r="O100" s="100" t="str">
        <f t="shared" si="10"/>
        <v>0</v>
      </c>
      <c r="P100" s="39"/>
      <c r="Q100" s="40"/>
      <c r="R100" s="100">
        <f t="shared" si="11"/>
        <v>0</v>
      </c>
      <c r="S100" s="101" t="str">
        <f t="shared" ca="1" si="12"/>
        <v xml:space="preserve"> </v>
      </c>
    </row>
    <row r="101" spans="1:19" ht="12.75" customHeight="1" x14ac:dyDescent="0.2">
      <c r="A101" s="29" t="s">
        <v>236</v>
      </c>
      <c r="B101" s="135" t="s">
        <v>111</v>
      </c>
      <c r="C101" s="135"/>
      <c r="D101" s="30"/>
      <c r="E101" s="99">
        <v>1</v>
      </c>
      <c r="F101" s="96">
        <f t="shared" si="8"/>
        <v>0</v>
      </c>
      <c r="G101" s="96">
        <f t="shared" si="9"/>
        <v>0</v>
      </c>
      <c r="H101" s="96">
        <f t="shared" si="1"/>
        <v>0</v>
      </c>
      <c r="I101" s="33"/>
      <c r="J101" s="28"/>
      <c r="K101" s="38"/>
      <c r="L101" s="39"/>
      <c r="M101" s="39"/>
      <c r="N101" s="39"/>
      <c r="O101" s="100" t="str">
        <f t="shared" si="10"/>
        <v>0</v>
      </c>
      <c r="P101" s="39"/>
      <c r="Q101" s="40"/>
      <c r="R101" s="100">
        <f t="shared" si="11"/>
        <v>0</v>
      </c>
      <c r="S101" s="101" t="str">
        <f t="shared" ca="1" si="12"/>
        <v xml:space="preserve"> </v>
      </c>
    </row>
    <row r="102" spans="1:19" ht="12.75" customHeight="1" x14ac:dyDescent="0.2">
      <c r="A102" s="29" t="s">
        <v>237</v>
      </c>
      <c r="B102" s="135" t="s">
        <v>111</v>
      </c>
      <c r="C102" s="135"/>
      <c r="D102" s="30"/>
      <c r="E102" s="99">
        <v>1</v>
      </c>
      <c r="F102" s="96">
        <f t="shared" si="8"/>
        <v>0</v>
      </c>
      <c r="G102" s="96">
        <f t="shared" si="9"/>
        <v>0</v>
      </c>
      <c r="H102" s="96">
        <f t="shared" si="1"/>
        <v>0</v>
      </c>
      <c r="I102" s="33"/>
      <c r="J102" s="28"/>
      <c r="K102" s="38"/>
      <c r="L102" s="39"/>
      <c r="M102" s="39"/>
      <c r="N102" s="39"/>
      <c r="O102" s="100" t="str">
        <f t="shared" si="10"/>
        <v>0</v>
      </c>
      <c r="P102" s="39"/>
      <c r="Q102" s="40"/>
      <c r="R102" s="100">
        <f t="shared" si="11"/>
        <v>0</v>
      </c>
      <c r="S102" s="101" t="str">
        <f t="shared" ca="1" si="12"/>
        <v xml:space="preserve"> </v>
      </c>
    </row>
    <row r="103" spans="1:19" ht="12.75" customHeight="1" x14ac:dyDescent="0.2">
      <c r="A103" s="29" t="s">
        <v>238</v>
      </c>
      <c r="B103" s="135" t="s">
        <v>111</v>
      </c>
      <c r="C103" s="135"/>
      <c r="D103" s="30"/>
      <c r="E103" s="99">
        <v>1</v>
      </c>
      <c r="F103" s="96">
        <f t="shared" si="8"/>
        <v>0</v>
      </c>
      <c r="G103" s="96">
        <f t="shared" si="9"/>
        <v>0</v>
      </c>
      <c r="H103" s="96">
        <f t="shared" si="1"/>
        <v>0</v>
      </c>
      <c r="I103" s="33"/>
      <c r="J103" s="28"/>
      <c r="K103" s="38"/>
      <c r="L103" s="39"/>
      <c r="M103" s="39"/>
      <c r="N103" s="39"/>
      <c r="O103" s="100" t="str">
        <f t="shared" si="10"/>
        <v>0</v>
      </c>
      <c r="P103" s="39"/>
      <c r="Q103" s="40"/>
      <c r="R103" s="100">
        <f t="shared" si="11"/>
        <v>0</v>
      </c>
      <c r="S103" s="101" t="str">
        <f t="shared" ca="1" si="12"/>
        <v xml:space="preserve"> </v>
      </c>
    </row>
    <row r="104" spans="1:19" ht="12.75" customHeight="1" x14ac:dyDescent="0.2">
      <c r="A104" s="29" t="s">
        <v>239</v>
      </c>
      <c r="B104" s="135" t="s">
        <v>111</v>
      </c>
      <c r="C104" s="135"/>
      <c r="D104" s="30"/>
      <c r="E104" s="99">
        <v>1</v>
      </c>
      <c r="F104" s="96">
        <f t="shared" si="8"/>
        <v>0</v>
      </c>
      <c r="G104" s="96">
        <f t="shared" si="9"/>
        <v>0</v>
      </c>
      <c r="H104" s="96">
        <f t="shared" si="1"/>
        <v>0</v>
      </c>
      <c r="I104" s="33"/>
      <c r="J104" s="28"/>
      <c r="K104" s="38"/>
      <c r="L104" s="39"/>
      <c r="M104" s="39"/>
      <c r="N104" s="39"/>
      <c r="O104" s="100" t="str">
        <f t="shared" si="10"/>
        <v>0</v>
      </c>
      <c r="P104" s="39"/>
      <c r="Q104" s="40"/>
      <c r="R104" s="100">
        <f t="shared" si="11"/>
        <v>0</v>
      </c>
      <c r="S104" s="101" t="str">
        <f t="shared" ca="1" si="12"/>
        <v xml:space="preserve"> </v>
      </c>
    </row>
    <row r="105" spans="1:19" ht="12.75" customHeight="1" x14ac:dyDescent="0.2">
      <c r="A105" s="29" t="s">
        <v>240</v>
      </c>
      <c r="B105" s="135" t="s">
        <v>111</v>
      </c>
      <c r="C105" s="135"/>
      <c r="D105" s="30"/>
      <c r="E105" s="99">
        <v>1</v>
      </c>
      <c r="F105" s="96">
        <f t="shared" si="8"/>
        <v>0</v>
      </c>
      <c r="G105" s="96">
        <f t="shared" si="9"/>
        <v>0</v>
      </c>
      <c r="H105" s="96">
        <f t="shared" si="1"/>
        <v>0</v>
      </c>
      <c r="I105" s="33"/>
      <c r="J105" s="28"/>
      <c r="K105" s="38"/>
      <c r="L105" s="39"/>
      <c r="M105" s="39"/>
      <c r="N105" s="39"/>
      <c r="O105" s="100" t="str">
        <f t="shared" si="10"/>
        <v>0</v>
      </c>
      <c r="P105" s="39"/>
      <c r="Q105" s="40"/>
      <c r="R105" s="100">
        <f t="shared" si="11"/>
        <v>0</v>
      </c>
      <c r="S105" s="101" t="str">
        <f t="shared" ca="1" si="12"/>
        <v xml:space="preserve"> </v>
      </c>
    </row>
    <row r="106" spans="1:19" ht="12.75" customHeight="1" x14ac:dyDescent="0.2">
      <c r="A106" s="29" t="s">
        <v>241</v>
      </c>
      <c r="B106" s="135" t="s">
        <v>111</v>
      </c>
      <c r="C106" s="135"/>
      <c r="D106" s="30"/>
      <c r="E106" s="99">
        <v>1</v>
      </c>
      <c r="F106" s="96">
        <f t="shared" si="8"/>
        <v>0</v>
      </c>
      <c r="G106" s="96">
        <f t="shared" si="9"/>
        <v>0</v>
      </c>
      <c r="H106" s="96">
        <f t="shared" si="1"/>
        <v>0</v>
      </c>
      <c r="I106" s="33"/>
      <c r="J106" s="28"/>
      <c r="K106" s="38"/>
      <c r="L106" s="39"/>
      <c r="M106" s="39"/>
      <c r="N106" s="39"/>
      <c r="O106" s="100" t="str">
        <f t="shared" si="10"/>
        <v>0</v>
      </c>
      <c r="P106" s="39"/>
      <c r="Q106" s="40"/>
      <c r="R106" s="100">
        <f t="shared" si="11"/>
        <v>0</v>
      </c>
      <c r="S106" s="101" t="str">
        <f t="shared" ca="1" si="12"/>
        <v xml:space="preserve"> </v>
      </c>
    </row>
    <row r="107" spans="1:19" ht="12.75" customHeight="1" x14ac:dyDescent="0.2">
      <c r="A107" s="29" t="s">
        <v>242</v>
      </c>
      <c r="B107" s="135" t="s">
        <v>111</v>
      </c>
      <c r="C107" s="135"/>
      <c r="D107" s="30"/>
      <c r="E107" s="99">
        <v>1</v>
      </c>
      <c r="F107" s="96">
        <f t="shared" si="8"/>
        <v>0</v>
      </c>
      <c r="G107" s="96">
        <f t="shared" si="9"/>
        <v>0</v>
      </c>
      <c r="H107" s="96">
        <f t="shared" si="1"/>
        <v>0</v>
      </c>
      <c r="I107" s="33"/>
      <c r="J107" s="28"/>
      <c r="K107" s="38"/>
      <c r="L107" s="39"/>
      <c r="M107" s="39"/>
      <c r="N107" s="39"/>
      <c r="O107" s="100" t="str">
        <f t="shared" si="10"/>
        <v>0</v>
      </c>
      <c r="P107" s="39"/>
      <c r="Q107" s="40"/>
      <c r="R107" s="100">
        <f t="shared" si="11"/>
        <v>0</v>
      </c>
      <c r="S107" s="101" t="str">
        <f t="shared" ca="1" si="12"/>
        <v xml:space="preserve"> </v>
      </c>
    </row>
    <row r="108" spans="1:19" ht="12.75" customHeight="1" x14ac:dyDescent="0.2">
      <c r="A108" s="29" t="s">
        <v>243</v>
      </c>
      <c r="B108" s="135" t="s">
        <v>111</v>
      </c>
      <c r="C108" s="135"/>
      <c r="D108" s="30"/>
      <c r="E108" s="99">
        <v>1</v>
      </c>
      <c r="F108" s="96">
        <f t="shared" si="8"/>
        <v>0</v>
      </c>
      <c r="G108" s="96">
        <f t="shared" si="9"/>
        <v>0</v>
      </c>
      <c r="H108" s="96">
        <f t="shared" si="1"/>
        <v>0</v>
      </c>
      <c r="I108" s="33"/>
      <c r="J108" s="28"/>
      <c r="K108" s="38"/>
      <c r="L108" s="39"/>
      <c r="M108" s="39"/>
      <c r="N108" s="39"/>
      <c r="O108" s="100" t="str">
        <f t="shared" si="10"/>
        <v>0</v>
      </c>
      <c r="P108" s="39"/>
      <c r="Q108" s="40"/>
      <c r="R108" s="100">
        <f t="shared" si="11"/>
        <v>0</v>
      </c>
      <c r="S108" s="101" t="str">
        <f t="shared" ca="1" si="12"/>
        <v xml:space="preserve"> </v>
      </c>
    </row>
    <row r="109" spans="1:19" ht="12.75" customHeight="1" x14ac:dyDescent="0.2">
      <c r="A109" s="29" t="s">
        <v>244</v>
      </c>
      <c r="B109" s="135" t="s">
        <v>111</v>
      </c>
      <c r="C109" s="135"/>
      <c r="D109" s="30"/>
      <c r="E109" s="99">
        <v>1</v>
      </c>
      <c r="F109" s="96">
        <f t="shared" si="8"/>
        <v>0</v>
      </c>
      <c r="G109" s="96">
        <f t="shared" si="9"/>
        <v>0</v>
      </c>
      <c r="H109" s="96">
        <f t="shared" si="1"/>
        <v>0</v>
      </c>
      <c r="I109" s="33"/>
      <c r="J109" s="28"/>
      <c r="K109" s="38"/>
      <c r="L109" s="39"/>
      <c r="M109" s="39"/>
      <c r="N109" s="39"/>
      <c r="O109" s="100" t="str">
        <f t="shared" si="10"/>
        <v>0</v>
      </c>
      <c r="P109" s="39"/>
      <c r="Q109" s="40"/>
      <c r="R109" s="100">
        <f t="shared" si="11"/>
        <v>0</v>
      </c>
      <c r="S109" s="101" t="str">
        <f t="shared" ca="1" si="12"/>
        <v xml:space="preserve"> </v>
      </c>
    </row>
    <row r="110" spans="1:19" ht="12.75" customHeight="1" x14ac:dyDescent="0.2">
      <c r="A110" s="29" t="s">
        <v>245</v>
      </c>
      <c r="B110" s="135" t="s">
        <v>111</v>
      </c>
      <c r="C110" s="135"/>
      <c r="D110" s="30"/>
      <c r="E110" s="99">
        <v>1</v>
      </c>
      <c r="F110" s="96">
        <f t="shared" si="8"/>
        <v>0</v>
      </c>
      <c r="G110" s="96">
        <f t="shared" si="9"/>
        <v>0</v>
      </c>
      <c r="H110" s="96">
        <f t="shared" si="1"/>
        <v>0</v>
      </c>
      <c r="I110" s="33"/>
      <c r="J110" s="28"/>
      <c r="K110" s="38"/>
      <c r="L110" s="39"/>
      <c r="M110" s="39"/>
      <c r="N110" s="39"/>
      <c r="O110" s="100" t="str">
        <f t="shared" si="10"/>
        <v>0</v>
      </c>
      <c r="P110" s="39"/>
      <c r="Q110" s="40"/>
      <c r="R110" s="100">
        <f t="shared" si="11"/>
        <v>0</v>
      </c>
      <c r="S110" s="101" t="str">
        <f t="shared" ca="1" si="12"/>
        <v xml:space="preserve"> </v>
      </c>
    </row>
    <row r="111" spans="1:19" ht="12.75" customHeight="1" x14ac:dyDescent="0.2">
      <c r="A111" s="29" t="s">
        <v>246</v>
      </c>
      <c r="B111" s="135" t="s">
        <v>111</v>
      </c>
      <c r="C111" s="135"/>
      <c r="D111" s="30"/>
      <c r="E111" s="99">
        <v>1</v>
      </c>
      <c r="F111" s="96">
        <f t="shared" si="8"/>
        <v>0</v>
      </c>
      <c r="G111" s="96">
        <f t="shared" si="9"/>
        <v>0</v>
      </c>
      <c r="H111" s="96">
        <f t="shared" si="1"/>
        <v>0</v>
      </c>
      <c r="I111" s="33"/>
      <c r="J111" s="28"/>
      <c r="K111" s="38"/>
      <c r="L111" s="39"/>
      <c r="M111" s="39"/>
      <c r="N111" s="39"/>
      <c r="O111" s="100" t="str">
        <f t="shared" si="10"/>
        <v>0</v>
      </c>
      <c r="P111" s="39"/>
      <c r="Q111" s="40"/>
      <c r="R111" s="100">
        <f t="shared" si="11"/>
        <v>0</v>
      </c>
      <c r="S111" s="101" t="str">
        <f t="shared" ca="1" si="12"/>
        <v xml:space="preserve"> </v>
      </c>
    </row>
    <row r="112" spans="1:19" ht="12.75" customHeight="1" x14ac:dyDescent="0.2">
      <c r="A112" s="29" t="s">
        <v>247</v>
      </c>
      <c r="B112" s="135" t="s">
        <v>111</v>
      </c>
      <c r="C112" s="135"/>
      <c r="D112" s="30"/>
      <c r="E112" s="99">
        <v>1</v>
      </c>
      <c r="F112" s="96">
        <f t="shared" si="8"/>
        <v>0</v>
      </c>
      <c r="G112" s="96">
        <f t="shared" si="9"/>
        <v>0</v>
      </c>
      <c r="H112" s="96">
        <f t="shared" si="1"/>
        <v>0</v>
      </c>
      <c r="I112" s="33"/>
      <c r="J112" s="28"/>
      <c r="K112" s="38"/>
      <c r="L112" s="39"/>
      <c r="M112" s="39"/>
      <c r="N112" s="39"/>
      <c r="O112" s="100" t="str">
        <f t="shared" si="10"/>
        <v>0</v>
      </c>
      <c r="P112" s="39"/>
      <c r="Q112" s="40"/>
      <c r="R112" s="100">
        <f t="shared" si="11"/>
        <v>0</v>
      </c>
      <c r="S112" s="101" t="str">
        <f t="shared" ca="1" si="12"/>
        <v xml:space="preserve"> </v>
      </c>
    </row>
    <row r="113" spans="1:11" ht="57" customHeight="1" x14ac:dyDescent="0.2">
      <c r="A113" s="34" t="s">
        <v>71</v>
      </c>
      <c r="B113" s="174" t="s">
        <v>79</v>
      </c>
      <c r="C113" s="175"/>
      <c r="D113" s="175"/>
      <c r="E113" s="175"/>
      <c r="F113" s="176"/>
      <c r="G113" s="97">
        <f>SUM(G114:G163)</f>
        <v>0</v>
      </c>
      <c r="H113" s="97">
        <f>SUM(H114:H163)</f>
        <v>0</v>
      </c>
      <c r="I113" s="41"/>
      <c r="J113" s="28"/>
      <c r="K113" s="37" t="s">
        <v>176</v>
      </c>
    </row>
    <row r="114" spans="1:11" x14ac:dyDescent="0.2">
      <c r="A114" s="150" t="s">
        <v>177</v>
      </c>
      <c r="B114" s="159" t="s">
        <v>107</v>
      </c>
      <c r="C114" s="33" t="s">
        <v>108</v>
      </c>
      <c r="D114" s="162" t="s">
        <v>5</v>
      </c>
      <c r="E114" s="165"/>
      <c r="F114" s="153" t="str">
        <f>IFERROR(ROUND(AVERAGE(K114:K118),2),"0")</f>
        <v>0</v>
      </c>
      <c r="G114" s="153">
        <f>ROUND(E114*F114,2)</f>
        <v>0</v>
      </c>
      <c r="H114" s="153">
        <f>ROUND(G114*$D$7,2)</f>
        <v>0</v>
      </c>
      <c r="I114" s="156"/>
      <c r="J114" s="42"/>
      <c r="K114" s="39"/>
    </row>
    <row r="115" spans="1:11" x14ac:dyDescent="0.2">
      <c r="A115" s="151"/>
      <c r="B115" s="160"/>
      <c r="C115" s="33" t="s">
        <v>108</v>
      </c>
      <c r="D115" s="163"/>
      <c r="E115" s="166"/>
      <c r="F115" s="154"/>
      <c r="G115" s="154"/>
      <c r="H115" s="154"/>
      <c r="I115" s="157"/>
      <c r="J115" s="42"/>
      <c r="K115" s="39"/>
    </row>
    <row r="116" spans="1:11" x14ac:dyDescent="0.2">
      <c r="A116" s="151"/>
      <c r="B116" s="160"/>
      <c r="C116" s="33" t="s">
        <v>108</v>
      </c>
      <c r="D116" s="163"/>
      <c r="E116" s="166"/>
      <c r="F116" s="154"/>
      <c r="G116" s="154"/>
      <c r="H116" s="154"/>
      <c r="I116" s="157"/>
      <c r="J116" s="42"/>
      <c r="K116" s="39"/>
    </row>
    <row r="117" spans="1:11" x14ac:dyDescent="0.2">
      <c r="A117" s="151"/>
      <c r="B117" s="160"/>
      <c r="C117" s="33" t="s">
        <v>108</v>
      </c>
      <c r="D117" s="163"/>
      <c r="E117" s="166"/>
      <c r="F117" s="154"/>
      <c r="G117" s="154"/>
      <c r="H117" s="154"/>
      <c r="I117" s="157"/>
      <c r="J117" s="42"/>
      <c r="K117" s="39"/>
    </row>
    <row r="118" spans="1:11" x14ac:dyDescent="0.2">
      <c r="A118" s="152"/>
      <c r="B118" s="161"/>
      <c r="C118" s="33" t="s">
        <v>108</v>
      </c>
      <c r="D118" s="164"/>
      <c r="E118" s="167"/>
      <c r="F118" s="155"/>
      <c r="G118" s="155"/>
      <c r="H118" s="155"/>
      <c r="I118" s="158"/>
      <c r="J118" s="42"/>
      <c r="K118" s="39"/>
    </row>
    <row r="119" spans="1:11" x14ac:dyDescent="0.2">
      <c r="A119" s="150" t="s">
        <v>178</v>
      </c>
      <c r="B119" s="159" t="s">
        <v>107</v>
      </c>
      <c r="C119" s="33" t="s">
        <v>108</v>
      </c>
      <c r="D119" s="162" t="s">
        <v>5</v>
      </c>
      <c r="E119" s="165"/>
      <c r="F119" s="153" t="str">
        <f t="shared" ref="F119" si="13">IFERROR(ROUND(AVERAGE(K119:K123),2),"0")</f>
        <v>0</v>
      </c>
      <c r="G119" s="153">
        <f>ROUND(E119*F119,2)</f>
        <v>0</v>
      </c>
      <c r="H119" s="153">
        <f>ROUND(G119*$D$7,2)</f>
        <v>0</v>
      </c>
      <c r="I119" s="156"/>
      <c r="J119" s="42"/>
      <c r="K119" s="39"/>
    </row>
    <row r="120" spans="1:11" x14ac:dyDescent="0.2">
      <c r="A120" s="151"/>
      <c r="B120" s="160"/>
      <c r="C120" s="33" t="s">
        <v>108</v>
      </c>
      <c r="D120" s="163"/>
      <c r="E120" s="166"/>
      <c r="F120" s="154"/>
      <c r="G120" s="154"/>
      <c r="H120" s="154"/>
      <c r="I120" s="157"/>
      <c r="J120" s="42"/>
      <c r="K120" s="39"/>
    </row>
    <row r="121" spans="1:11" x14ac:dyDescent="0.2">
      <c r="A121" s="151"/>
      <c r="B121" s="160"/>
      <c r="C121" s="33" t="s">
        <v>108</v>
      </c>
      <c r="D121" s="163"/>
      <c r="E121" s="166"/>
      <c r="F121" s="154"/>
      <c r="G121" s="154"/>
      <c r="H121" s="154"/>
      <c r="I121" s="157"/>
      <c r="J121" s="42"/>
      <c r="K121" s="39"/>
    </row>
    <row r="122" spans="1:11" x14ac:dyDescent="0.2">
      <c r="A122" s="151"/>
      <c r="B122" s="160"/>
      <c r="C122" s="33" t="s">
        <v>108</v>
      </c>
      <c r="D122" s="163"/>
      <c r="E122" s="166"/>
      <c r="F122" s="154"/>
      <c r="G122" s="154"/>
      <c r="H122" s="154"/>
      <c r="I122" s="157"/>
      <c r="J122" s="42"/>
      <c r="K122" s="39"/>
    </row>
    <row r="123" spans="1:11" x14ac:dyDescent="0.2">
      <c r="A123" s="152"/>
      <c r="B123" s="161"/>
      <c r="C123" s="33" t="s">
        <v>108</v>
      </c>
      <c r="D123" s="164"/>
      <c r="E123" s="167"/>
      <c r="F123" s="155"/>
      <c r="G123" s="155"/>
      <c r="H123" s="155"/>
      <c r="I123" s="158"/>
      <c r="J123" s="42"/>
      <c r="K123" s="39"/>
    </row>
    <row r="124" spans="1:11" x14ac:dyDescent="0.2">
      <c r="A124" s="150" t="s">
        <v>179</v>
      </c>
      <c r="B124" s="159" t="s">
        <v>107</v>
      </c>
      <c r="C124" s="33" t="s">
        <v>108</v>
      </c>
      <c r="D124" s="162" t="s">
        <v>5</v>
      </c>
      <c r="E124" s="165"/>
      <c r="F124" s="153" t="str">
        <f t="shared" ref="F124" si="14">IFERROR(ROUND(AVERAGE(K124:K128),2),"0")</f>
        <v>0</v>
      </c>
      <c r="G124" s="153">
        <f>ROUND(E124*F124,2)</f>
        <v>0</v>
      </c>
      <c r="H124" s="153">
        <f>ROUND(G124*$D$7,2)</f>
        <v>0</v>
      </c>
      <c r="I124" s="156"/>
      <c r="J124" s="42"/>
      <c r="K124" s="39"/>
    </row>
    <row r="125" spans="1:11" x14ac:dyDescent="0.2">
      <c r="A125" s="151"/>
      <c r="B125" s="160"/>
      <c r="C125" s="33" t="s">
        <v>108</v>
      </c>
      <c r="D125" s="163"/>
      <c r="E125" s="166"/>
      <c r="F125" s="154"/>
      <c r="G125" s="154"/>
      <c r="H125" s="154"/>
      <c r="I125" s="157"/>
      <c r="J125" s="42"/>
      <c r="K125" s="39"/>
    </row>
    <row r="126" spans="1:11" x14ac:dyDescent="0.2">
      <c r="A126" s="151"/>
      <c r="B126" s="160"/>
      <c r="C126" s="33" t="s">
        <v>108</v>
      </c>
      <c r="D126" s="163"/>
      <c r="E126" s="166"/>
      <c r="F126" s="154"/>
      <c r="G126" s="154"/>
      <c r="H126" s="154"/>
      <c r="I126" s="157"/>
      <c r="J126" s="42"/>
      <c r="K126" s="39"/>
    </row>
    <row r="127" spans="1:11" x14ac:dyDescent="0.2">
      <c r="A127" s="151"/>
      <c r="B127" s="160"/>
      <c r="C127" s="33" t="s">
        <v>108</v>
      </c>
      <c r="D127" s="163"/>
      <c r="E127" s="166"/>
      <c r="F127" s="154"/>
      <c r="G127" s="154"/>
      <c r="H127" s="154"/>
      <c r="I127" s="157"/>
      <c r="J127" s="42"/>
      <c r="K127" s="39"/>
    </row>
    <row r="128" spans="1:11" x14ac:dyDescent="0.2">
      <c r="A128" s="152"/>
      <c r="B128" s="161"/>
      <c r="C128" s="33" t="s">
        <v>108</v>
      </c>
      <c r="D128" s="164"/>
      <c r="E128" s="167"/>
      <c r="F128" s="155"/>
      <c r="G128" s="155"/>
      <c r="H128" s="155"/>
      <c r="I128" s="158"/>
      <c r="J128" s="42"/>
      <c r="K128" s="39"/>
    </row>
    <row r="129" spans="1:11" x14ac:dyDescent="0.2">
      <c r="A129" s="150" t="s">
        <v>180</v>
      </c>
      <c r="B129" s="159" t="s">
        <v>107</v>
      </c>
      <c r="C129" s="33" t="s">
        <v>108</v>
      </c>
      <c r="D129" s="162" t="s">
        <v>5</v>
      </c>
      <c r="E129" s="165"/>
      <c r="F129" s="153" t="str">
        <f t="shared" ref="F129" si="15">IFERROR(ROUND(AVERAGE(K129:K133),2),"0")</f>
        <v>0</v>
      </c>
      <c r="G129" s="153">
        <f>ROUND(E129*F129,2)</f>
        <v>0</v>
      </c>
      <c r="H129" s="153">
        <f>ROUND(G129*$D$7,2)</f>
        <v>0</v>
      </c>
      <c r="I129" s="156"/>
      <c r="J129" s="42"/>
      <c r="K129" s="39"/>
    </row>
    <row r="130" spans="1:11" x14ac:dyDescent="0.2">
      <c r="A130" s="151"/>
      <c r="B130" s="160"/>
      <c r="C130" s="33" t="s">
        <v>108</v>
      </c>
      <c r="D130" s="163"/>
      <c r="E130" s="166"/>
      <c r="F130" s="154"/>
      <c r="G130" s="154"/>
      <c r="H130" s="154"/>
      <c r="I130" s="157"/>
      <c r="J130" s="42"/>
      <c r="K130" s="39"/>
    </row>
    <row r="131" spans="1:11" x14ac:dyDescent="0.2">
      <c r="A131" s="151"/>
      <c r="B131" s="160"/>
      <c r="C131" s="33" t="s">
        <v>108</v>
      </c>
      <c r="D131" s="163"/>
      <c r="E131" s="166"/>
      <c r="F131" s="154"/>
      <c r="G131" s="154"/>
      <c r="H131" s="154"/>
      <c r="I131" s="157"/>
      <c r="J131" s="42"/>
      <c r="K131" s="39"/>
    </row>
    <row r="132" spans="1:11" x14ac:dyDescent="0.2">
      <c r="A132" s="151"/>
      <c r="B132" s="160"/>
      <c r="C132" s="33" t="s">
        <v>108</v>
      </c>
      <c r="D132" s="163"/>
      <c r="E132" s="166"/>
      <c r="F132" s="154"/>
      <c r="G132" s="154"/>
      <c r="H132" s="154"/>
      <c r="I132" s="157"/>
      <c r="J132" s="42"/>
      <c r="K132" s="39"/>
    </row>
    <row r="133" spans="1:11" x14ac:dyDescent="0.2">
      <c r="A133" s="152"/>
      <c r="B133" s="161"/>
      <c r="C133" s="33" t="s">
        <v>108</v>
      </c>
      <c r="D133" s="164"/>
      <c r="E133" s="167"/>
      <c r="F133" s="155"/>
      <c r="G133" s="155"/>
      <c r="H133" s="155"/>
      <c r="I133" s="158"/>
      <c r="J133" s="42"/>
      <c r="K133" s="39"/>
    </row>
    <row r="134" spans="1:11" x14ac:dyDescent="0.2">
      <c r="A134" s="150" t="s">
        <v>181</v>
      </c>
      <c r="B134" s="159" t="s">
        <v>107</v>
      </c>
      <c r="C134" s="33" t="s">
        <v>108</v>
      </c>
      <c r="D134" s="162" t="s">
        <v>5</v>
      </c>
      <c r="E134" s="165"/>
      <c r="F134" s="153" t="str">
        <f t="shared" ref="F134" si="16">IFERROR(ROUND(AVERAGE(K134:K138),2),"0")</f>
        <v>0</v>
      </c>
      <c r="G134" s="153">
        <f>ROUND(E134*F134,2)</f>
        <v>0</v>
      </c>
      <c r="H134" s="153">
        <f>ROUND(G134*$D$7,2)</f>
        <v>0</v>
      </c>
      <c r="I134" s="156"/>
      <c r="J134" s="42"/>
      <c r="K134" s="39"/>
    </row>
    <row r="135" spans="1:11" x14ac:dyDescent="0.2">
      <c r="A135" s="151"/>
      <c r="B135" s="160"/>
      <c r="C135" s="33" t="s">
        <v>108</v>
      </c>
      <c r="D135" s="163"/>
      <c r="E135" s="166"/>
      <c r="F135" s="154"/>
      <c r="G135" s="154"/>
      <c r="H135" s="154"/>
      <c r="I135" s="157"/>
      <c r="J135" s="42"/>
      <c r="K135" s="39"/>
    </row>
    <row r="136" spans="1:11" x14ac:dyDescent="0.2">
      <c r="A136" s="151"/>
      <c r="B136" s="160"/>
      <c r="C136" s="33" t="s">
        <v>108</v>
      </c>
      <c r="D136" s="163"/>
      <c r="E136" s="166"/>
      <c r="F136" s="154"/>
      <c r="G136" s="154"/>
      <c r="H136" s="154"/>
      <c r="I136" s="157"/>
      <c r="J136" s="42"/>
      <c r="K136" s="39"/>
    </row>
    <row r="137" spans="1:11" x14ac:dyDescent="0.2">
      <c r="A137" s="151"/>
      <c r="B137" s="160"/>
      <c r="C137" s="33" t="s">
        <v>108</v>
      </c>
      <c r="D137" s="163"/>
      <c r="E137" s="166"/>
      <c r="F137" s="154"/>
      <c r="G137" s="154"/>
      <c r="H137" s="154"/>
      <c r="I137" s="157"/>
      <c r="J137" s="42"/>
      <c r="K137" s="39"/>
    </row>
    <row r="138" spans="1:11" x14ac:dyDescent="0.2">
      <c r="A138" s="152"/>
      <c r="B138" s="161"/>
      <c r="C138" s="33" t="s">
        <v>108</v>
      </c>
      <c r="D138" s="164"/>
      <c r="E138" s="167"/>
      <c r="F138" s="155"/>
      <c r="G138" s="155"/>
      <c r="H138" s="155"/>
      <c r="I138" s="158"/>
      <c r="J138" s="42"/>
      <c r="K138" s="39"/>
    </row>
    <row r="139" spans="1:11" x14ac:dyDescent="0.2">
      <c r="A139" s="150" t="s">
        <v>182</v>
      </c>
      <c r="B139" s="159" t="s">
        <v>107</v>
      </c>
      <c r="C139" s="33" t="s">
        <v>108</v>
      </c>
      <c r="D139" s="162" t="s">
        <v>5</v>
      </c>
      <c r="E139" s="165"/>
      <c r="F139" s="153" t="str">
        <f t="shared" ref="F139" si="17">IFERROR(ROUND(AVERAGE(K139:K143),2),"0")</f>
        <v>0</v>
      </c>
      <c r="G139" s="153">
        <f>ROUND(E139*F139,2)</f>
        <v>0</v>
      </c>
      <c r="H139" s="153">
        <f>ROUND(G139*$D$7,2)</f>
        <v>0</v>
      </c>
      <c r="I139" s="156"/>
      <c r="J139" s="42"/>
      <c r="K139" s="39"/>
    </row>
    <row r="140" spans="1:11" x14ac:dyDescent="0.2">
      <c r="A140" s="151"/>
      <c r="B140" s="160"/>
      <c r="C140" s="33" t="s">
        <v>108</v>
      </c>
      <c r="D140" s="163"/>
      <c r="E140" s="166"/>
      <c r="F140" s="154"/>
      <c r="G140" s="154"/>
      <c r="H140" s="154"/>
      <c r="I140" s="157"/>
      <c r="J140" s="42"/>
      <c r="K140" s="39"/>
    </row>
    <row r="141" spans="1:11" x14ac:dyDescent="0.2">
      <c r="A141" s="151"/>
      <c r="B141" s="160"/>
      <c r="C141" s="33" t="s">
        <v>108</v>
      </c>
      <c r="D141" s="163"/>
      <c r="E141" s="166"/>
      <c r="F141" s="154"/>
      <c r="G141" s="154"/>
      <c r="H141" s="154"/>
      <c r="I141" s="157"/>
      <c r="J141" s="42"/>
      <c r="K141" s="39"/>
    </row>
    <row r="142" spans="1:11" x14ac:dyDescent="0.2">
      <c r="A142" s="151"/>
      <c r="B142" s="160"/>
      <c r="C142" s="33" t="s">
        <v>108</v>
      </c>
      <c r="D142" s="163"/>
      <c r="E142" s="166"/>
      <c r="F142" s="154"/>
      <c r="G142" s="154"/>
      <c r="H142" s="154"/>
      <c r="I142" s="157"/>
      <c r="J142" s="42"/>
      <c r="K142" s="39"/>
    </row>
    <row r="143" spans="1:11" x14ac:dyDescent="0.2">
      <c r="A143" s="152"/>
      <c r="B143" s="161"/>
      <c r="C143" s="33" t="s">
        <v>108</v>
      </c>
      <c r="D143" s="164"/>
      <c r="E143" s="167"/>
      <c r="F143" s="155"/>
      <c r="G143" s="155"/>
      <c r="H143" s="155"/>
      <c r="I143" s="158"/>
      <c r="J143" s="42"/>
      <c r="K143" s="39"/>
    </row>
    <row r="144" spans="1:11" x14ac:dyDescent="0.2">
      <c r="A144" s="150" t="s">
        <v>183</v>
      </c>
      <c r="B144" s="159" t="s">
        <v>107</v>
      </c>
      <c r="C144" s="33" t="s">
        <v>108</v>
      </c>
      <c r="D144" s="162" t="s">
        <v>5</v>
      </c>
      <c r="E144" s="165"/>
      <c r="F144" s="153" t="str">
        <f t="shared" ref="F144" si="18">IFERROR(ROUND(AVERAGE(K144:K148),2),"0")</f>
        <v>0</v>
      </c>
      <c r="G144" s="153">
        <f>ROUND(E144*F144,2)</f>
        <v>0</v>
      </c>
      <c r="H144" s="153">
        <f>ROUND(G144*$D$7,2)</f>
        <v>0</v>
      </c>
      <c r="I144" s="156"/>
      <c r="J144" s="42"/>
      <c r="K144" s="39"/>
    </row>
    <row r="145" spans="1:11" x14ac:dyDescent="0.2">
      <c r="A145" s="151"/>
      <c r="B145" s="160"/>
      <c r="C145" s="33" t="s">
        <v>108</v>
      </c>
      <c r="D145" s="163"/>
      <c r="E145" s="166"/>
      <c r="F145" s="154"/>
      <c r="G145" s="154"/>
      <c r="H145" s="154"/>
      <c r="I145" s="157"/>
      <c r="J145" s="42"/>
      <c r="K145" s="39"/>
    </row>
    <row r="146" spans="1:11" x14ac:dyDescent="0.2">
      <c r="A146" s="151"/>
      <c r="B146" s="160"/>
      <c r="C146" s="33" t="s">
        <v>108</v>
      </c>
      <c r="D146" s="163"/>
      <c r="E146" s="166"/>
      <c r="F146" s="154"/>
      <c r="G146" s="154"/>
      <c r="H146" s="154"/>
      <c r="I146" s="157"/>
      <c r="J146" s="42"/>
      <c r="K146" s="39"/>
    </row>
    <row r="147" spans="1:11" x14ac:dyDescent="0.2">
      <c r="A147" s="151"/>
      <c r="B147" s="160"/>
      <c r="C147" s="33" t="s">
        <v>108</v>
      </c>
      <c r="D147" s="163"/>
      <c r="E147" s="166"/>
      <c r="F147" s="154"/>
      <c r="G147" s="154"/>
      <c r="H147" s="154"/>
      <c r="I147" s="157"/>
      <c r="J147" s="42"/>
      <c r="K147" s="39"/>
    </row>
    <row r="148" spans="1:11" x14ac:dyDescent="0.2">
      <c r="A148" s="152"/>
      <c r="B148" s="161"/>
      <c r="C148" s="33" t="s">
        <v>108</v>
      </c>
      <c r="D148" s="164"/>
      <c r="E148" s="167"/>
      <c r="F148" s="155"/>
      <c r="G148" s="155"/>
      <c r="H148" s="155"/>
      <c r="I148" s="158"/>
      <c r="J148" s="42"/>
      <c r="K148" s="39"/>
    </row>
    <row r="149" spans="1:11" x14ac:dyDescent="0.2">
      <c r="A149" s="150" t="s">
        <v>184</v>
      </c>
      <c r="B149" s="159" t="s">
        <v>107</v>
      </c>
      <c r="C149" s="33" t="s">
        <v>108</v>
      </c>
      <c r="D149" s="162" t="s">
        <v>5</v>
      </c>
      <c r="E149" s="165"/>
      <c r="F149" s="153" t="str">
        <f t="shared" ref="F149" si="19">IFERROR(ROUND(AVERAGE(K149:K153),2),"0")</f>
        <v>0</v>
      </c>
      <c r="G149" s="153">
        <f>ROUND(E149*F149,2)</f>
        <v>0</v>
      </c>
      <c r="H149" s="153">
        <f>ROUND(G149*$D$7,2)</f>
        <v>0</v>
      </c>
      <c r="I149" s="156"/>
      <c r="J149" s="42"/>
      <c r="K149" s="39"/>
    </row>
    <row r="150" spans="1:11" x14ac:dyDescent="0.2">
      <c r="A150" s="151"/>
      <c r="B150" s="160"/>
      <c r="C150" s="33" t="s">
        <v>108</v>
      </c>
      <c r="D150" s="163"/>
      <c r="E150" s="166"/>
      <c r="F150" s="154"/>
      <c r="G150" s="154"/>
      <c r="H150" s="154"/>
      <c r="I150" s="157"/>
      <c r="J150" s="42"/>
      <c r="K150" s="39"/>
    </row>
    <row r="151" spans="1:11" x14ac:dyDescent="0.2">
      <c r="A151" s="151"/>
      <c r="B151" s="160"/>
      <c r="C151" s="33" t="s">
        <v>108</v>
      </c>
      <c r="D151" s="163"/>
      <c r="E151" s="166"/>
      <c r="F151" s="154"/>
      <c r="G151" s="154"/>
      <c r="H151" s="154"/>
      <c r="I151" s="157"/>
      <c r="J151" s="42"/>
      <c r="K151" s="39"/>
    </row>
    <row r="152" spans="1:11" x14ac:dyDescent="0.2">
      <c r="A152" s="151"/>
      <c r="B152" s="160"/>
      <c r="C152" s="33" t="s">
        <v>108</v>
      </c>
      <c r="D152" s="163"/>
      <c r="E152" s="166"/>
      <c r="F152" s="154"/>
      <c r="G152" s="154"/>
      <c r="H152" s="154"/>
      <c r="I152" s="157"/>
      <c r="J152" s="42"/>
      <c r="K152" s="39"/>
    </row>
    <row r="153" spans="1:11" x14ac:dyDescent="0.2">
      <c r="A153" s="152"/>
      <c r="B153" s="161"/>
      <c r="C153" s="33" t="s">
        <v>108</v>
      </c>
      <c r="D153" s="164"/>
      <c r="E153" s="167"/>
      <c r="F153" s="155"/>
      <c r="G153" s="155"/>
      <c r="H153" s="155"/>
      <c r="I153" s="158"/>
      <c r="J153" s="42"/>
      <c r="K153" s="39"/>
    </row>
    <row r="154" spans="1:11" x14ac:dyDescent="0.2">
      <c r="A154" s="150" t="s">
        <v>185</v>
      </c>
      <c r="B154" s="159" t="s">
        <v>107</v>
      </c>
      <c r="C154" s="33" t="s">
        <v>108</v>
      </c>
      <c r="D154" s="162" t="s">
        <v>5</v>
      </c>
      <c r="E154" s="165"/>
      <c r="F154" s="153" t="str">
        <f t="shared" ref="F154" si="20">IFERROR(ROUND(AVERAGE(K154:K158),2),"0")</f>
        <v>0</v>
      </c>
      <c r="G154" s="153">
        <f>ROUND(E154*F154,2)</f>
        <v>0</v>
      </c>
      <c r="H154" s="153">
        <f>ROUND(G154*$D$7,2)</f>
        <v>0</v>
      </c>
      <c r="I154" s="156"/>
      <c r="J154" s="42"/>
      <c r="K154" s="39"/>
    </row>
    <row r="155" spans="1:11" x14ac:dyDescent="0.2">
      <c r="A155" s="151"/>
      <c r="B155" s="160"/>
      <c r="C155" s="33" t="s">
        <v>108</v>
      </c>
      <c r="D155" s="163"/>
      <c r="E155" s="166"/>
      <c r="F155" s="154"/>
      <c r="G155" s="154"/>
      <c r="H155" s="154"/>
      <c r="I155" s="157"/>
      <c r="J155" s="42"/>
      <c r="K155" s="39"/>
    </row>
    <row r="156" spans="1:11" x14ac:dyDescent="0.2">
      <c r="A156" s="151"/>
      <c r="B156" s="160"/>
      <c r="C156" s="33" t="s">
        <v>108</v>
      </c>
      <c r="D156" s="163"/>
      <c r="E156" s="166"/>
      <c r="F156" s="154"/>
      <c r="G156" s="154"/>
      <c r="H156" s="154"/>
      <c r="I156" s="157"/>
      <c r="J156" s="42"/>
      <c r="K156" s="39"/>
    </row>
    <row r="157" spans="1:11" x14ac:dyDescent="0.2">
      <c r="A157" s="151"/>
      <c r="B157" s="160"/>
      <c r="C157" s="33" t="s">
        <v>108</v>
      </c>
      <c r="D157" s="163"/>
      <c r="E157" s="166"/>
      <c r="F157" s="154"/>
      <c r="G157" s="154"/>
      <c r="H157" s="154"/>
      <c r="I157" s="157"/>
      <c r="J157" s="42"/>
      <c r="K157" s="39"/>
    </row>
    <row r="158" spans="1:11" x14ac:dyDescent="0.2">
      <c r="A158" s="152"/>
      <c r="B158" s="161"/>
      <c r="C158" s="33" t="s">
        <v>108</v>
      </c>
      <c r="D158" s="164"/>
      <c r="E158" s="167"/>
      <c r="F158" s="155"/>
      <c r="G158" s="155"/>
      <c r="H158" s="155"/>
      <c r="I158" s="158"/>
      <c r="J158" s="42"/>
      <c r="K158" s="39"/>
    </row>
    <row r="159" spans="1:11" x14ac:dyDescent="0.2">
      <c r="A159" s="150" t="s">
        <v>186</v>
      </c>
      <c r="B159" s="159" t="s">
        <v>107</v>
      </c>
      <c r="C159" s="33" t="s">
        <v>108</v>
      </c>
      <c r="D159" s="162" t="s">
        <v>5</v>
      </c>
      <c r="E159" s="165"/>
      <c r="F159" s="153" t="str">
        <f t="shared" ref="F159" si="21">IFERROR(ROUND(AVERAGE(K159:K163),2),"0")</f>
        <v>0</v>
      </c>
      <c r="G159" s="153">
        <f>ROUND(E159*F159,2)</f>
        <v>0</v>
      </c>
      <c r="H159" s="153">
        <f>ROUND(G159*$D$7,2)</f>
        <v>0</v>
      </c>
      <c r="I159" s="156"/>
      <c r="J159" s="42"/>
      <c r="K159" s="39"/>
    </row>
    <row r="160" spans="1:11" x14ac:dyDescent="0.2">
      <c r="A160" s="151"/>
      <c r="B160" s="160"/>
      <c r="C160" s="33" t="s">
        <v>108</v>
      </c>
      <c r="D160" s="163"/>
      <c r="E160" s="166"/>
      <c r="F160" s="154"/>
      <c r="G160" s="154"/>
      <c r="H160" s="154"/>
      <c r="I160" s="157"/>
      <c r="J160" s="42"/>
      <c r="K160" s="39"/>
    </row>
    <row r="161" spans="1:11" x14ac:dyDescent="0.2">
      <c r="A161" s="151"/>
      <c r="B161" s="160"/>
      <c r="C161" s="33" t="s">
        <v>108</v>
      </c>
      <c r="D161" s="163"/>
      <c r="E161" s="166"/>
      <c r="F161" s="154"/>
      <c r="G161" s="154"/>
      <c r="H161" s="154"/>
      <c r="I161" s="157"/>
      <c r="J161" s="42"/>
      <c r="K161" s="39"/>
    </row>
    <row r="162" spans="1:11" x14ac:dyDescent="0.2">
      <c r="A162" s="151"/>
      <c r="B162" s="160"/>
      <c r="C162" s="33" t="s">
        <v>108</v>
      </c>
      <c r="D162" s="163"/>
      <c r="E162" s="166"/>
      <c r="F162" s="154"/>
      <c r="G162" s="154"/>
      <c r="H162" s="154"/>
      <c r="I162" s="157"/>
      <c r="J162" s="42"/>
      <c r="K162" s="39"/>
    </row>
    <row r="163" spans="1:11" x14ac:dyDescent="0.2">
      <c r="A163" s="152"/>
      <c r="B163" s="161"/>
      <c r="C163" s="33" t="s">
        <v>108</v>
      </c>
      <c r="D163" s="164"/>
      <c r="E163" s="167"/>
      <c r="F163" s="155"/>
      <c r="G163" s="155"/>
      <c r="H163" s="155"/>
      <c r="I163" s="158"/>
      <c r="J163" s="42"/>
      <c r="K163" s="39"/>
    </row>
    <row r="164" spans="1:11" ht="12.75" customHeight="1" x14ac:dyDescent="0.2">
      <c r="A164" s="34" t="s">
        <v>93</v>
      </c>
      <c r="B164" s="174" t="s">
        <v>80</v>
      </c>
      <c r="C164" s="175"/>
      <c r="D164" s="175"/>
      <c r="E164" s="175"/>
      <c r="F164" s="176"/>
      <c r="G164" s="97">
        <f>SUM(G165,G172,G179,G186,G193,G200,G207,G214,G221,G228)</f>
        <v>0</v>
      </c>
      <c r="H164" s="97">
        <f>SUM(H165,H172,H179,H186,H193,H200,H207,H214,H221,H228)</f>
        <v>0</v>
      </c>
      <c r="I164" s="41"/>
      <c r="J164" s="28"/>
    </row>
    <row r="165" spans="1:11" ht="12.75" customHeight="1" x14ac:dyDescent="0.2">
      <c r="A165" s="168" t="s">
        <v>94</v>
      </c>
      <c r="B165" s="171" t="s">
        <v>144</v>
      </c>
      <c r="C165" s="103" t="s">
        <v>145</v>
      </c>
      <c r="D165" s="105"/>
      <c r="E165" s="106"/>
      <c r="F165" s="100"/>
      <c r="G165" s="98">
        <f>SUM(G166:G171)</f>
        <v>0</v>
      </c>
      <c r="H165" s="98">
        <f>ROUND(G165*$D$7,2)</f>
        <v>0</v>
      </c>
      <c r="I165" s="171"/>
    </row>
    <row r="166" spans="1:11" x14ac:dyDescent="0.2">
      <c r="A166" s="169"/>
      <c r="B166" s="172"/>
      <c r="C166" s="104" t="s">
        <v>146</v>
      </c>
      <c r="D166" s="43"/>
      <c r="E166" s="44"/>
      <c r="F166" s="39"/>
      <c r="G166" s="100">
        <f t="shared" ref="G166:G171" si="22">ROUND(E166*F166,2)</f>
        <v>0</v>
      </c>
      <c r="H166" s="45"/>
      <c r="I166" s="172"/>
    </row>
    <row r="167" spans="1:11" ht="13.5" customHeight="1" x14ac:dyDescent="0.2">
      <c r="A167" s="169"/>
      <c r="B167" s="172"/>
      <c r="C167" s="104" t="s">
        <v>147</v>
      </c>
      <c r="D167" s="43"/>
      <c r="E167" s="44"/>
      <c r="F167" s="39"/>
      <c r="G167" s="100">
        <f t="shared" si="22"/>
        <v>0</v>
      </c>
      <c r="H167" s="45"/>
      <c r="I167" s="172"/>
    </row>
    <row r="168" spans="1:11" x14ac:dyDescent="0.2">
      <c r="A168" s="169"/>
      <c r="B168" s="172"/>
      <c r="C168" s="104" t="s">
        <v>148</v>
      </c>
      <c r="D168" s="43"/>
      <c r="E168" s="44"/>
      <c r="F168" s="39"/>
      <c r="G168" s="100">
        <f t="shared" si="22"/>
        <v>0</v>
      </c>
      <c r="H168" s="45"/>
      <c r="I168" s="172"/>
    </row>
    <row r="169" spans="1:11" x14ac:dyDescent="0.2">
      <c r="A169" s="169"/>
      <c r="B169" s="172"/>
      <c r="C169" s="104" t="s">
        <v>149</v>
      </c>
      <c r="D169" s="43"/>
      <c r="E169" s="44"/>
      <c r="F169" s="39"/>
      <c r="G169" s="100">
        <f t="shared" si="22"/>
        <v>0</v>
      </c>
      <c r="H169" s="45"/>
      <c r="I169" s="172"/>
    </row>
    <row r="170" spans="1:11" x14ac:dyDescent="0.2">
      <c r="A170" s="169"/>
      <c r="B170" s="172"/>
      <c r="C170" s="45" t="s">
        <v>150</v>
      </c>
      <c r="D170" s="43"/>
      <c r="E170" s="44"/>
      <c r="F170" s="39"/>
      <c r="G170" s="100">
        <f t="shared" si="22"/>
        <v>0</v>
      </c>
      <c r="H170" s="45"/>
      <c r="I170" s="172"/>
    </row>
    <row r="171" spans="1:11" x14ac:dyDescent="0.2">
      <c r="A171" s="170"/>
      <c r="B171" s="173"/>
      <c r="C171" s="45" t="s">
        <v>150</v>
      </c>
      <c r="D171" s="43"/>
      <c r="E171" s="44"/>
      <c r="F171" s="39"/>
      <c r="G171" s="100">
        <f t="shared" si="22"/>
        <v>0</v>
      </c>
      <c r="H171" s="45"/>
      <c r="I171" s="173"/>
    </row>
    <row r="172" spans="1:11" ht="12.75" customHeight="1" x14ac:dyDescent="0.2">
      <c r="A172" s="168" t="s">
        <v>95</v>
      </c>
      <c r="B172" s="171" t="s">
        <v>144</v>
      </c>
      <c r="C172" s="103" t="s">
        <v>145</v>
      </c>
      <c r="D172" s="105"/>
      <c r="E172" s="106"/>
      <c r="F172" s="100"/>
      <c r="G172" s="98">
        <f>SUM(G173:G178)</f>
        <v>0</v>
      </c>
      <c r="H172" s="98">
        <f>ROUND(G172*$D$7,2)</f>
        <v>0</v>
      </c>
      <c r="I172" s="171"/>
    </row>
    <row r="173" spans="1:11" x14ac:dyDescent="0.2">
      <c r="A173" s="169"/>
      <c r="B173" s="172"/>
      <c r="C173" s="104" t="s">
        <v>146</v>
      </c>
      <c r="D173" s="43"/>
      <c r="E173" s="44"/>
      <c r="F173" s="39"/>
      <c r="G173" s="100">
        <f t="shared" ref="G173:G178" si="23">ROUND(E173*F173,2)</f>
        <v>0</v>
      </c>
      <c r="H173" s="45"/>
      <c r="I173" s="172"/>
    </row>
    <row r="174" spans="1:11" x14ac:dyDescent="0.2">
      <c r="A174" s="169"/>
      <c r="B174" s="172"/>
      <c r="C174" s="104" t="s">
        <v>147</v>
      </c>
      <c r="D174" s="43"/>
      <c r="E174" s="44"/>
      <c r="F174" s="39"/>
      <c r="G174" s="100">
        <f t="shared" si="23"/>
        <v>0</v>
      </c>
      <c r="H174" s="45"/>
      <c r="I174" s="172"/>
    </row>
    <row r="175" spans="1:11" x14ac:dyDescent="0.2">
      <c r="A175" s="169"/>
      <c r="B175" s="172"/>
      <c r="C175" s="104" t="s">
        <v>148</v>
      </c>
      <c r="D175" s="43"/>
      <c r="E175" s="44"/>
      <c r="F175" s="39"/>
      <c r="G175" s="100">
        <f t="shared" si="23"/>
        <v>0</v>
      </c>
      <c r="H175" s="45"/>
      <c r="I175" s="172"/>
    </row>
    <row r="176" spans="1:11" x14ac:dyDescent="0.2">
      <c r="A176" s="169"/>
      <c r="B176" s="172"/>
      <c r="C176" s="104" t="s">
        <v>149</v>
      </c>
      <c r="D176" s="43"/>
      <c r="E176" s="44"/>
      <c r="F176" s="39"/>
      <c r="G176" s="100">
        <f t="shared" si="23"/>
        <v>0</v>
      </c>
      <c r="H176" s="45"/>
      <c r="I176" s="172"/>
    </row>
    <row r="177" spans="1:9" x14ac:dyDescent="0.2">
      <c r="A177" s="169"/>
      <c r="B177" s="172"/>
      <c r="C177" s="45" t="s">
        <v>150</v>
      </c>
      <c r="D177" s="43"/>
      <c r="E177" s="44"/>
      <c r="F177" s="39"/>
      <c r="G177" s="100">
        <f t="shared" si="23"/>
        <v>0</v>
      </c>
      <c r="H177" s="45"/>
      <c r="I177" s="172"/>
    </row>
    <row r="178" spans="1:9" x14ac:dyDescent="0.2">
      <c r="A178" s="170"/>
      <c r="B178" s="173"/>
      <c r="C178" s="45" t="s">
        <v>150</v>
      </c>
      <c r="D178" s="43"/>
      <c r="E178" s="44"/>
      <c r="F178" s="39"/>
      <c r="G178" s="100">
        <f t="shared" si="23"/>
        <v>0</v>
      </c>
      <c r="H178" s="45"/>
      <c r="I178" s="173"/>
    </row>
    <row r="179" spans="1:9" ht="12.75" customHeight="1" x14ac:dyDescent="0.2">
      <c r="A179" s="168" t="s">
        <v>96</v>
      </c>
      <c r="B179" s="171" t="s">
        <v>144</v>
      </c>
      <c r="C179" s="103" t="s">
        <v>145</v>
      </c>
      <c r="D179" s="105"/>
      <c r="E179" s="106"/>
      <c r="F179" s="100"/>
      <c r="G179" s="98">
        <f>SUM(G180:G185)</f>
        <v>0</v>
      </c>
      <c r="H179" s="98">
        <f>ROUND(G179*$D$7,2)</f>
        <v>0</v>
      </c>
      <c r="I179" s="171"/>
    </row>
    <row r="180" spans="1:9" x14ac:dyDescent="0.2">
      <c r="A180" s="169"/>
      <c r="B180" s="172"/>
      <c r="C180" s="104" t="s">
        <v>146</v>
      </c>
      <c r="D180" s="43"/>
      <c r="E180" s="44"/>
      <c r="F180" s="39"/>
      <c r="G180" s="100">
        <f t="shared" ref="G180:G185" si="24">ROUND(E180*F180,2)</f>
        <v>0</v>
      </c>
      <c r="H180" s="45"/>
      <c r="I180" s="172"/>
    </row>
    <row r="181" spans="1:9" x14ac:dyDescent="0.2">
      <c r="A181" s="169"/>
      <c r="B181" s="172"/>
      <c r="C181" s="104" t="s">
        <v>147</v>
      </c>
      <c r="D181" s="43"/>
      <c r="E181" s="44"/>
      <c r="F181" s="39"/>
      <c r="G181" s="100">
        <f t="shared" si="24"/>
        <v>0</v>
      </c>
      <c r="H181" s="45"/>
      <c r="I181" s="172"/>
    </row>
    <row r="182" spans="1:9" x14ac:dyDescent="0.2">
      <c r="A182" s="169"/>
      <c r="B182" s="172"/>
      <c r="C182" s="104" t="s">
        <v>148</v>
      </c>
      <c r="D182" s="43"/>
      <c r="E182" s="44"/>
      <c r="F182" s="39"/>
      <c r="G182" s="100">
        <f t="shared" si="24"/>
        <v>0</v>
      </c>
      <c r="H182" s="45"/>
      <c r="I182" s="172"/>
    </row>
    <row r="183" spans="1:9" x14ac:dyDescent="0.2">
      <c r="A183" s="169"/>
      <c r="B183" s="172"/>
      <c r="C183" s="104" t="s">
        <v>149</v>
      </c>
      <c r="D183" s="43"/>
      <c r="E183" s="44"/>
      <c r="F183" s="39"/>
      <c r="G183" s="100">
        <f t="shared" si="24"/>
        <v>0</v>
      </c>
      <c r="H183" s="45"/>
      <c r="I183" s="172"/>
    </row>
    <row r="184" spans="1:9" x14ac:dyDescent="0.2">
      <c r="A184" s="169"/>
      <c r="B184" s="172"/>
      <c r="C184" s="45" t="s">
        <v>150</v>
      </c>
      <c r="D184" s="43"/>
      <c r="E184" s="44"/>
      <c r="F184" s="39"/>
      <c r="G184" s="100">
        <f t="shared" si="24"/>
        <v>0</v>
      </c>
      <c r="H184" s="45"/>
      <c r="I184" s="172"/>
    </row>
    <row r="185" spans="1:9" x14ac:dyDescent="0.2">
      <c r="A185" s="170"/>
      <c r="B185" s="173"/>
      <c r="C185" s="45" t="s">
        <v>150</v>
      </c>
      <c r="D185" s="43"/>
      <c r="E185" s="44"/>
      <c r="F185" s="39"/>
      <c r="G185" s="100">
        <f t="shared" si="24"/>
        <v>0</v>
      </c>
      <c r="H185" s="45"/>
      <c r="I185" s="173"/>
    </row>
    <row r="186" spans="1:9" ht="12.75" customHeight="1" x14ac:dyDescent="0.2">
      <c r="A186" s="168" t="s">
        <v>97</v>
      </c>
      <c r="B186" s="171" t="s">
        <v>144</v>
      </c>
      <c r="C186" s="103" t="s">
        <v>145</v>
      </c>
      <c r="D186" s="105"/>
      <c r="E186" s="106"/>
      <c r="F186" s="100"/>
      <c r="G186" s="98">
        <f>SUM(G187:G192)</f>
        <v>0</v>
      </c>
      <c r="H186" s="98">
        <f>ROUND(G186*$D$7,2)</f>
        <v>0</v>
      </c>
      <c r="I186" s="171"/>
    </row>
    <row r="187" spans="1:9" ht="12.75" customHeight="1" x14ac:dyDescent="0.2">
      <c r="A187" s="169"/>
      <c r="B187" s="172"/>
      <c r="C187" s="104" t="s">
        <v>146</v>
      </c>
      <c r="D187" s="43"/>
      <c r="E187" s="44"/>
      <c r="F187" s="39"/>
      <c r="G187" s="100">
        <f t="shared" ref="G187:G192" si="25">ROUND(E187*F187,2)</f>
        <v>0</v>
      </c>
      <c r="H187" s="45"/>
      <c r="I187" s="172"/>
    </row>
    <row r="188" spans="1:9" ht="12.75" customHeight="1" x14ac:dyDescent="0.2">
      <c r="A188" s="169"/>
      <c r="B188" s="172"/>
      <c r="C188" s="104" t="s">
        <v>147</v>
      </c>
      <c r="D188" s="43"/>
      <c r="E188" s="44"/>
      <c r="F188" s="39"/>
      <c r="G188" s="100">
        <f t="shared" si="25"/>
        <v>0</v>
      </c>
      <c r="H188" s="45"/>
      <c r="I188" s="172"/>
    </row>
    <row r="189" spans="1:9" ht="12.75" customHeight="1" x14ac:dyDescent="0.2">
      <c r="A189" s="169"/>
      <c r="B189" s="172"/>
      <c r="C189" s="104" t="s">
        <v>148</v>
      </c>
      <c r="D189" s="43"/>
      <c r="E189" s="44"/>
      <c r="F189" s="39"/>
      <c r="G189" s="100">
        <f t="shared" si="25"/>
        <v>0</v>
      </c>
      <c r="H189" s="45"/>
      <c r="I189" s="172"/>
    </row>
    <row r="190" spans="1:9" ht="12.75" customHeight="1" x14ac:dyDescent="0.2">
      <c r="A190" s="169"/>
      <c r="B190" s="172"/>
      <c r="C190" s="104" t="s">
        <v>149</v>
      </c>
      <c r="D190" s="43"/>
      <c r="E190" s="44"/>
      <c r="F190" s="39"/>
      <c r="G190" s="100">
        <f t="shared" si="25"/>
        <v>0</v>
      </c>
      <c r="H190" s="45"/>
      <c r="I190" s="172"/>
    </row>
    <row r="191" spans="1:9" ht="12.75" customHeight="1" x14ac:dyDescent="0.2">
      <c r="A191" s="169"/>
      <c r="B191" s="172"/>
      <c r="C191" s="45" t="s">
        <v>150</v>
      </c>
      <c r="D191" s="43"/>
      <c r="E191" s="44"/>
      <c r="F191" s="39"/>
      <c r="G191" s="100">
        <f t="shared" si="25"/>
        <v>0</v>
      </c>
      <c r="H191" s="45"/>
      <c r="I191" s="172"/>
    </row>
    <row r="192" spans="1:9" ht="12.75" customHeight="1" x14ac:dyDescent="0.2">
      <c r="A192" s="170"/>
      <c r="B192" s="173"/>
      <c r="C192" s="45" t="s">
        <v>150</v>
      </c>
      <c r="D192" s="43"/>
      <c r="E192" s="44"/>
      <c r="F192" s="39"/>
      <c r="G192" s="100">
        <f t="shared" si="25"/>
        <v>0</v>
      </c>
      <c r="H192" s="45"/>
      <c r="I192" s="173"/>
    </row>
    <row r="193" spans="1:9" ht="12.75" customHeight="1" x14ac:dyDescent="0.2">
      <c r="A193" s="168" t="s">
        <v>98</v>
      </c>
      <c r="B193" s="171" t="s">
        <v>144</v>
      </c>
      <c r="C193" s="103" t="s">
        <v>145</v>
      </c>
      <c r="D193" s="105"/>
      <c r="E193" s="106"/>
      <c r="F193" s="100"/>
      <c r="G193" s="98">
        <f>SUM(G194:G199)</f>
        <v>0</v>
      </c>
      <c r="H193" s="98">
        <f>ROUND(G193*$D$7,2)</f>
        <v>0</v>
      </c>
      <c r="I193" s="171"/>
    </row>
    <row r="194" spans="1:9" ht="12.75" customHeight="1" x14ac:dyDescent="0.2">
      <c r="A194" s="169"/>
      <c r="B194" s="172"/>
      <c r="C194" s="104" t="s">
        <v>146</v>
      </c>
      <c r="D194" s="43"/>
      <c r="E194" s="44"/>
      <c r="F194" s="39"/>
      <c r="G194" s="100">
        <f t="shared" ref="G194:G199" si="26">ROUND(E194*F194,2)</f>
        <v>0</v>
      </c>
      <c r="H194" s="45"/>
      <c r="I194" s="172"/>
    </row>
    <row r="195" spans="1:9" ht="12.75" customHeight="1" x14ac:dyDescent="0.2">
      <c r="A195" s="169"/>
      <c r="B195" s="172"/>
      <c r="C195" s="104" t="s">
        <v>147</v>
      </c>
      <c r="D195" s="43"/>
      <c r="E195" s="44"/>
      <c r="F195" s="39"/>
      <c r="G195" s="100">
        <f t="shared" si="26"/>
        <v>0</v>
      </c>
      <c r="H195" s="45"/>
      <c r="I195" s="172"/>
    </row>
    <row r="196" spans="1:9" ht="12.75" customHeight="1" x14ac:dyDescent="0.2">
      <c r="A196" s="169"/>
      <c r="B196" s="172"/>
      <c r="C196" s="104" t="s">
        <v>148</v>
      </c>
      <c r="D196" s="43"/>
      <c r="E196" s="44"/>
      <c r="F196" s="39"/>
      <c r="G196" s="100">
        <f t="shared" si="26"/>
        <v>0</v>
      </c>
      <c r="H196" s="45"/>
      <c r="I196" s="172"/>
    </row>
    <row r="197" spans="1:9" ht="12.75" customHeight="1" x14ac:dyDescent="0.2">
      <c r="A197" s="169"/>
      <c r="B197" s="172"/>
      <c r="C197" s="104" t="s">
        <v>149</v>
      </c>
      <c r="D197" s="43"/>
      <c r="E197" s="44"/>
      <c r="F197" s="39"/>
      <c r="G197" s="100">
        <f t="shared" si="26"/>
        <v>0</v>
      </c>
      <c r="H197" s="45"/>
      <c r="I197" s="172"/>
    </row>
    <row r="198" spans="1:9" ht="12.75" customHeight="1" x14ac:dyDescent="0.2">
      <c r="A198" s="169"/>
      <c r="B198" s="172"/>
      <c r="C198" s="45" t="s">
        <v>150</v>
      </c>
      <c r="D198" s="43"/>
      <c r="E198" s="44"/>
      <c r="F198" s="39"/>
      <c r="G198" s="100">
        <f t="shared" si="26"/>
        <v>0</v>
      </c>
      <c r="H198" s="45"/>
      <c r="I198" s="172"/>
    </row>
    <row r="199" spans="1:9" ht="12.75" customHeight="1" x14ac:dyDescent="0.2">
      <c r="A199" s="170"/>
      <c r="B199" s="173"/>
      <c r="C199" s="45" t="s">
        <v>150</v>
      </c>
      <c r="D199" s="43"/>
      <c r="E199" s="44"/>
      <c r="F199" s="39"/>
      <c r="G199" s="100">
        <f t="shared" si="26"/>
        <v>0</v>
      </c>
      <c r="H199" s="45"/>
      <c r="I199" s="173"/>
    </row>
    <row r="200" spans="1:9" ht="12.75" customHeight="1" x14ac:dyDescent="0.2">
      <c r="A200" s="168" t="s">
        <v>200</v>
      </c>
      <c r="B200" s="171" t="s">
        <v>144</v>
      </c>
      <c r="C200" s="103" t="s">
        <v>145</v>
      </c>
      <c r="D200" s="105"/>
      <c r="E200" s="106"/>
      <c r="F200" s="100"/>
      <c r="G200" s="98">
        <f>SUM(G201:G206)</f>
        <v>0</v>
      </c>
      <c r="H200" s="98">
        <f>ROUND(G200*$D$7,2)</f>
        <v>0</v>
      </c>
      <c r="I200" s="171"/>
    </row>
    <row r="201" spans="1:9" ht="12.75" customHeight="1" x14ac:dyDescent="0.2">
      <c r="A201" s="169"/>
      <c r="B201" s="172"/>
      <c r="C201" s="104" t="s">
        <v>146</v>
      </c>
      <c r="D201" s="43"/>
      <c r="E201" s="44"/>
      <c r="F201" s="39"/>
      <c r="G201" s="100">
        <f t="shared" ref="G201:G206" si="27">ROUND(E201*F201,2)</f>
        <v>0</v>
      </c>
      <c r="H201" s="45"/>
      <c r="I201" s="172"/>
    </row>
    <row r="202" spans="1:9" ht="12.75" customHeight="1" x14ac:dyDescent="0.2">
      <c r="A202" s="169"/>
      <c r="B202" s="172"/>
      <c r="C202" s="104" t="s">
        <v>147</v>
      </c>
      <c r="D202" s="43"/>
      <c r="E202" s="44"/>
      <c r="F202" s="39"/>
      <c r="G202" s="100">
        <f t="shared" si="27"/>
        <v>0</v>
      </c>
      <c r="H202" s="45"/>
      <c r="I202" s="172"/>
    </row>
    <row r="203" spans="1:9" ht="12.75" customHeight="1" x14ac:dyDescent="0.2">
      <c r="A203" s="169"/>
      <c r="B203" s="172"/>
      <c r="C203" s="104" t="s">
        <v>148</v>
      </c>
      <c r="D203" s="43"/>
      <c r="E203" s="44"/>
      <c r="F203" s="39"/>
      <c r="G203" s="100">
        <f t="shared" si="27"/>
        <v>0</v>
      </c>
      <c r="H203" s="45"/>
      <c r="I203" s="172"/>
    </row>
    <row r="204" spans="1:9" ht="12.75" customHeight="1" x14ac:dyDescent="0.2">
      <c r="A204" s="169"/>
      <c r="B204" s="172"/>
      <c r="C204" s="104" t="s">
        <v>149</v>
      </c>
      <c r="D204" s="43"/>
      <c r="E204" s="44"/>
      <c r="F204" s="39"/>
      <c r="G204" s="100">
        <f t="shared" si="27"/>
        <v>0</v>
      </c>
      <c r="H204" s="45"/>
      <c r="I204" s="172"/>
    </row>
    <row r="205" spans="1:9" ht="12.75" customHeight="1" x14ac:dyDescent="0.2">
      <c r="A205" s="169"/>
      <c r="B205" s="172"/>
      <c r="C205" s="45" t="s">
        <v>150</v>
      </c>
      <c r="D205" s="43"/>
      <c r="E205" s="44"/>
      <c r="F205" s="39"/>
      <c r="G205" s="100">
        <f t="shared" si="27"/>
        <v>0</v>
      </c>
      <c r="H205" s="45"/>
      <c r="I205" s="172"/>
    </row>
    <row r="206" spans="1:9" ht="12.75" customHeight="1" x14ac:dyDescent="0.2">
      <c r="A206" s="170"/>
      <c r="B206" s="173"/>
      <c r="C206" s="45" t="s">
        <v>150</v>
      </c>
      <c r="D206" s="43"/>
      <c r="E206" s="44"/>
      <c r="F206" s="39"/>
      <c r="G206" s="100">
        <f t="shared" si="27"/>
        <v>0</v>
      </c>
      <c r="H206" s="45"/>
      <c r="I206" s="173"/>
    </row>
    <row r="207" spans="1:9" ht="12.75" customHeight="1" x14ac:dyDescent="0.2">
      <c r="A207" s="168" t="s">
        <v>201</v>
      </c>
      <c r="B207" s="171" t="s">
        <v>144</v>
      </c>
      <c r="C207" s="103" t="s">
        <v>145</v>
      </c>
      <c r="D207" s="105"/>
      <c r="E207" s="106"/>
      <c r="F207" s="100"/>
      <c r="G207" s="98">
        <f>SUM(G208:G213)</f>
        <v>0</v>
      </c>
      <c r="H207" s="98">
        <f>ROUND(G207*$D$7,2)</f>
        <v>0</v>
      </c>
      <c r="I207" s="171"/>
    </row>
    <row r="208" spans="1:9" ht="12.75" customHeight="1" x14ac:dyDescent="0.2">
      <c r="A208" s="169"/>
      <c r="B208" s="172"/>
      <c r="C208" s="104" t="s">
        <v>146</v>
      </c>
      <c r="D208" s="43"/>
      <c r="E208" s="44"/>
      <c r="F208" s="39"/>
      <c r="G208" s="100">
        <f t="shared" ref="G208:G213" si="28">ROUND(E208*F208,2)</f>
        <v>0</v>
      </c>
      <c r="H208" s="45"/>
      <c r="I208" s="172"/>
    </row>
    <row r="209" spans="1:9" ht="12.75" customHeight="1" x14ac:dyDescent="0.2">
      <c r="A209" s="169"/>
      <c r="B209" s="172"/>
      <c r="C209" s="104" t="s">
        <v>147</v>
      </c>
      <c r="D209" s="43"/>
      <c r="E209" s="44"/>
      <c r="F209" s="39"/>
      <c r="G209" s="100">
        <f t="shared" si="28"/>
        <v>0</v>
      </c>
      <c r="H209" s="45"/>
      <c r="I209" s="172"/>
    </row>
    <row r="210" spans="1:9" ht="12.75" customHeight="1" x14ac:dyDescent="0.2">
      <c r="A210" s="169"/>
      <c r="B210" s="172"/>
      <c r="C210" s="104" t="s">
        <v>148</v>
      </c>
      <c r="D210" s="43"/>
      <c r="E210" s="44"/>
      <c r="F210" s="39"/>
      <c r="G210" s="100">
        <f t="shared" si="28"/>
        <v>0</v>
      </c>
      <c r="H210" s="45"/>
      <c r="I210" s="172"/>
    </row>
    <row r="211" spans="1:9" ht="12.75" customHeight="1" x14ac:dyDescent="0.2">
      <c r="A211" s="169"/>
      <c r="B211" s="172"/>
      <c r="C211" s="104" t="s">
        <v>149</v>
      </c>
      <c r="D211" s="43"/>
      <c r="E211" s="44"/>
      <c r="F211" s="39"/>
      <c r="G211" s="100">
        <f t="shared" si="28"/>
        <v>0</v>
      </c>
      <c r="H211" s="45"/>
      <c r="I211" s="172"/>
    </row>
    <row r="212" spans="1:9" ht="12.75" customHeight="1" x14ac:dyDescent="0.2">
      <c r="A212" s="169"/>
      <c r="B212" s="172"/>
      <c r="C212" s="45" t="s">
        <v>150</v>
      </c>
      <c r="D212" s="43"/>
      <c r="E212" s="44"/>
      <c r="F212" s="39"/>
      <c r="G212" s="100">
        <f t="shared" si="28"/>
        <v>0</v>
      </c>
      <c r="H212" s="45"/>
      <c r="I212" s="172"/>
    </row>
    <row r="213" spans="1:9" ht="12.75" customHeight="1" x14ac:dyDescent="0.2">
      <c r="A213" s="170"/>
      <c r="B213" s="173"/>
      <c r="C213" s="45" t="s">
        <v>150</v>
      </c>
      <c r="D213" s="43"/>
      <c r="E213" s="44"/>
      <c r="F213" s="39"/>
      <c r="G213" s="100">
        <f t="shared" si="28"/>
        <v>0</v>
      </c>
      <c r="H213" s="45"/>
      <c r="I213" s="173"/>
    </row>
    <row r="214" spans="1:9" ht="12.75" customHeight="1" x14ac:dyDescent="0.2">
      <c r="A214" s="168" t="s">
        <v>202</v>
      </c>
      <c r="B214" s="171" t="s">
        <v>144</v>
      </c>
      <c r="C214" s="103" t="s">
        <v>145</v>
      </c>
      <c r="D214" s="105"/>
      <c r="E214" s="106"/>
      <c r="F214" s="100"/>
      <c r="G214" s="98">
        <f>SUM(G215:G220)</f>
        <v>0</v>
      </c>
      <c r="H214" s="98">
        <f>ROUND(G214*$D$7,2)</f>
        <v>0</v>
      </c>
      <c r="I214" s="171"/>
    </row>
    <row r="215" spans="1:9" ht="12.75" customHeight="1" x14ac:dyDescent="0.2">
      <c r="A215" s="169"/>
      <c r="B215" s="172"/>
      <c r="C215" s="104" t="s">
        <v>146</v>
      </c>
      <c r="D215" s="43"/>
      <c r="E215" s="44"/>
      <c r="F215" s="39"/>
      <c r="G215" s="100">
        <f t="shared" ref="G215:G220" si="29">ROUND(E215*F215,2)</f>
        <v>0</v>
      </c>
      <c r="H215" s="45"/>
      <c r="I215" s="172"/>
    </row>
    <row r="216" spans="1:9" ht="12.75" customHeight="1" x14ac:dyDescent="0.2">
      <c r="A216" s="169"/>
      <c r="B216" s="172"/>
      <c r="C216" s="104" t="s">
        <v>147</v>
      </c>
      <c r="D216" s="43"/>
      <c r="E216" s="44"/>
      <c r="F216" s="39"/>
      <c r="G216" s="100">
        <f t="shared" si="29"/>
        <v>0</v>
      </c>
      <c r="H216" s="45"/>
      <c r="I216" s="172"/>
    </row>
    <row r="217" spans="1:9" ht="12.75" customHeight="1" x14ac:dyDescent="0.2">
      <c r="A217" s="169"/>
      <c r="B217" s="172"/>
      <c r="C217" s="104" t="s">
        <v>148</v>
      </c>
      <c r="D217" s="43"/>
      <c r="E217" s="44"/>
      <c r="F217" s="39"/>
      <c r="G217" s="100">
        <f t="shared" si="29"/>
        <v>0</v>
      </c>
      <c r="H217" s="45"/>
      <c r="I217" s="172"/>
    </row>
    <row r="218" spans="1:9" ht="12.75" customHeight="1" x14ac:dyDescent="0.2">
      <c r="A218" s="169"/>
      <c r="B218" s="172"/>
      <c r="C218" s="104" t="s">
        <v>149</v>
      </c>
      <c r="D218" s="43"/>
      <c r="E218" s="44"/>
      <c r="F218" s="39"/>
      <c r="G218" s="100">
        <f t="shared" si="29"/>
        <v>0</v>
      </c>
      <c r="H218" s="45"/>
      <c r="I218" s="172"/>
    </row>
    <row r="219" spans="1:9" ht="12.75" customHeight="1" x14ac:dyDescent="0.2">
      <c r="A219" s="169"/>
      <c r="B219" s="172"/>
      <c r="C219" s="45" t="s">
        <v>150</v>
      </c>
      <c r="D219" s="43"/>
      <c r="E219" s="44"/>
      <c r="F219" s="39"/>
      <c r="G219" s="100">
        <f t="shared" si="29"/>
        <v>0</v>
      </c>
      <c r="H219" s="45"/>
      <c r="I219" s="172"/>
    </row>
    <row r="220" spans="1:9" ht="12.75" customHeight="1" x14ac:dyDescent="0.2">
      <c r="A220" s="170"/>
      <c r="B220" s="173"/>
      <c r="C220" s="45" t="s">
        <v>150</v>
      </c>
      <c r="D220" s="43"/>
      <c r="E220" s="44"/>
      <c r="F220" s="39"/>
      <c r="G220" s="100">
        <f t="shared" si="29"/>
        <v>0</v>
      </c>
      <c r="H220" s="45"/>
      <c r="I220" s="173"/>
    </row>
    <row r="221" spans="1:9" ht="12.75" customHeight="1" x14ac:dyDescent="0.2">
      <c r="A221" s="168" t="s">
        <v>203</v>
      </c>
      <c r="B221" s="171" t="s">
        <v>144</v>
      </c>
      <c r="C221" s="103" t="s">
        <v>145</v>
      </c>
      <c r="D221" s="105"/>
      <c r="E221" s="106"/>
      <c r="F221" s="100"/>
      <c r="G221" s="98">
        <f>SUM(G222:G227)</f>
        <v>0</v>
      </c>
      <c r="H221" s="98">
        <f>ROUND(G221*$D$7,2)</f>
        <v>0</v>
      </c>
      <c r="I221" s="171"/>
    </row>
    <row r="222" spans="1:9" ht="12.75" customHeight="1" x14ac:dyDescent="0.2">
      <c r="A222" s="169"/>
      <c r="B222" s="172"/>
      <c r="C222" s="104" t="s">
        <v>146</v>
      </c>
      <c r="D222" s="43"/>
      <c r="E222" s="44"/>
      <c r="F222" s="39"/>
      <c r="G222" s="100">
        <f t="shared" ref="G222:G227" si="30">ROUND(E222*F222,2)</f>
        <v>0</v>
      </c>
      <c r="H222" s="45"/>
      <c r="I222" s="172"/>
    </row>
    <row r="223" spans="1:9" ht="12.75" customHeight="1" x14ac:dyDescent="0.2">
      <c r="A223" s="169"/>
      <c r="B223" s="172"/>
      <c r="C223" s="104" t="s">
        <v>147</v>
      </c>
      <c r="D223" s="43"/>
      <c r="E223" s="44"/>
      <c r="F223" s="39"/>
      <c r="G223" s="100">
        <f t="shared" si="30"/>
        <v>0</v>
      </c>
      <c r="H223" s="45"/>
      <c r="I223" s="172"/>
    </row>
    <row r="224" spans="1:9" ht="12.75" customHeight="1" x14ac:dyDescent="0.2">
      <c r="A224" s="169"/>
      <c r="B224" s="172"/>
      <c r="C224" s="104" t="s">
        <v>148</v>
      </c>
      <c r="D224" s="43"/>
      <c r="E224" s="44"/>
      <c r="F224" s="39"/>
      <c r="G224" s="100">
        <f t="shared" si="30"/>
        <v>0</v>
      </c>
      <c r="H224" s="45"/>
      <c r="I224" s="172"/>
    </row>
    <row r="225" spans="1:12" ht="12.75" customHeight="1" x14ac:dyDescent="0.2">
      <c r="A225" s="169"/>
      <c r="B225" s="172"/>
      <c r="C225" s="104" t="s">
        <v>149</v>
      </c>
      <c r="D225" s="43"/>
      <c r="E225" s="44"/>
      <c r="F225" s="39"/>
      <c r="G225" s="100">
        <f t="shared" si="30"/>
        <v>0</v>
      </c>
      <c r="H225" s="45"/>
      <c r="I225" s="172"/>
    </row>
    <row r="226" spans="1:12" ht="12.75" customHeight="1" x14ac:dyDescent="0.2">
      <c r="A226" s="169"/>
      <c r="B226" s="172"/>
      <c r="C226" s="45" t="s">
        <v>150</v>
      </c>
      <c r="D226" s="43"/>
      <c r="E226" s="44"/>
      <c r="F226" s="39"/>
      <c r="G226" s="100">
        <f t="shared" si="30"/>
        <v>0</v>
      </c>
      <c r="H226" s="45"/>
      <c r="I226" s="172"/>
    </row>
    <row r="227" spans="1:12" ht="12.75" customHeight="1" x14ac:dyDescent="0.2">
      <c r="A227" s="170"/>
      <c r="B227" s="173"/>
      <c r="C227" s="45" t="s">
        <v>150</v>
      </c>
      <c r="D227" s="43"/>
      <c r="E227" s="44"/>
      <c r="F227" s="39"/>
      <c r="G227" s="100">
        <f t="shared" si="30"/>
        <v>0</v>
      </c>
      <c r="H227" s="45"/>
      <c r="I227" s="173"/>
    </row>
    <row r="228" spans="1:12" ht="12.75" customHeight="1" x14ac:dyDescent="0.2">
      <c r="A228" s="168" t="s">
        <v>204</v>
      </c>
      <c r="B228" s="171" t="s">
        <v>144</v>
      </c>
      <c r="C228" s="103" t="s">
        <v>145</v>
      </c>
      <c r="D228" s="105"/>
      <c r="E228" s="106"/>
      <c r="F228" s="100"/>
      <c r="G228" s="98">
        <f>SUM(G229:G234)</f>
        <v>0</v>
      </c>
      <c r="H228" s="98">
        <f>ROUND(G228*$D$7,2)</f>
        <v>0</v>
      </c>
      <c r="I228" s="171"/>
    </row>
    <row r="229" spans="1:12" ht="12.75" customHeight="1" x14ac:dyDescent="0.2">
      <c r="A229" s="169"/>
      <c r="B229" s="172"/>
      <c r="C229" s="104" t="s">
        <v>146</v>
      </c>
      <c r="D229" s="43"/>
      <c r="E229" s="44"/>
      <c r="F229" s="39"/>
      <c r="G229" s="100">
        <f t="shared" ref="G229:G234" si="31">ROUND(E229*F229,2)</f>
        <v>0</v>
      </c>
      <c r="H229" s="45"/>
      <c r="I229" s="172"/>
    </row>
    <row r="230" spans="1:12" ht="12.75" customHeight="1" x14ac:dyDescent="0.2">
      <c r="A230" s="169"/>
      <c r="B230" s="172"/>
      <c r="C230" s="104" t="s">
        <v>147</v>
      </c>
      <c r="D230" s="43"/>
      <c r="E230" s="44"/>
      <c r="F230" s="39"/>
      <c r="G230" s="100">
        <f t="shared" si="31"/>
        <v>0</v>
      </c>
      <c r="H230" s="45"/>
      <c r="I230" s="172"/>
    </row>
    <row r="231" spans="1:12" ht="12.75" customHeight="1" x14ac:dyDescent="0.2">
      <c r="A231" s="169"/>
      <c r="B231" s="172"/>
      <c r="C231" s="104" t="s">
        <v>148</v>
      </c>
      <c r="D231" s="43"/>
      <c r="E231" s="44"/>
      <c r="F231" s="39"/>
      <c r="G231" s="100">
        <f t="shared" si="31"/>
        <v>0</v>
      </c>
      <c r="H231" s="45"/>
      <c r="I231" s="172"/>
    </row>
    <row r="232" spans="1:12" x14ac:dyDescent="0.2">
      <c r="A232" s="169"/>
      <c r="B232" s="172"/>
      <c r="C232" s="104" t="s">
        <v>149</v>
      </c>
      <c r="D232" s="43"/>
      <c r="E232" s="44"/>
      <c r="F232" s="39"/>
      <c r="G232" s="100">
        <f t="shared" si="31"/>
        <v>0</v>
      </c>
      <c r="H232" s="45"/>
      <c r="I232" s="172"/>
    </row>
    <row r="233" spans="1:12" x14ac:dyDescent="0.2">
      <c r="A233" s="169"/>
      <c r="B233" s="172"/>
      <c r="C233" s="45" t="s">
        <v>150</v>
      </c>
      <c r="D233" s="43"/>
      <c r="E233" s="44"/>
      <c r="F233" s="39"/>
      <c r="G233" s="100">
        <f t="shared" si="31"/>
        <v>0</v>
      </c>
      <c r="H233" s="45"/>
      <c r="I233" s="172"/>
    </row>
    <row r="234" spans="1:12" x14ac:dyDescent="0.2">
      <c r="A234" s="170"/>
      <c r="B234" s="173"/>
      <c r="C234" s="45" t="s">
        <v>150</v>
      </c>
      <c r="D234" s="43"/>
      <c r="E234" s="44"/>
      <c r="F234" s="39"/>
      <c r="G234" s="100">
        <f t="shared" si="31"/>
        <v>0</v>
      </c>
      <c r="H234" s="45"/>
      <c r="I234" s="173"/>
    </row>
    <row r="235" spans="1:12" ht="26.25" customHeight="1" x14ac:dyDescent="0.2">
      <c r="A235" s="34" t="s">
        <v>99</v>
      </c>
      <c r="B235" s="137" t="s">
        <v>81</v>
      </c>
      <c r="C235" s="137"/>
      <c r="D235" s="137"/>
      <c r="E235" s="137"/>
      <c r="F235" s="137"/>
      <c r="G235" s="97">
        <f>SUM(G236:G252)</f>
        <v>0</v>
      </c>
      <c r="H235" s="97">
        <f>SUM(H236:H252)</f>
        <v>0</v>
      </c>
      <c r="I235" s="41"/>
      <c r="J235" s="28"/>
      <c r="K235" s="37" t="s">
        <v>143</v>
      </c>
      <c r="L235" s="37" t="s">
        <v>138</v>
      </c>
    </row>
    <row r="236" spans="1:12" x14ac:dyDescent="0.2">
      <c r="A236" s="29" t="s">
        <v>100</v>
      </c>
      <c r="B236" s="135" t="s">
        <v>72</v>
      </c>
      <c r="C236" s="135"/>
      <c r="D236" s="102" t="s">
        <v>120</v>
      </c>
      <c r="E236" s="46"/>
      <c r="F236" s="96">
        <f>K236*L236</f>
        <v>0</v>
      </c>
      <c r="G236" s="96">
        <f t="shared" si="0"/>
        <v>0</v>
      </c>
      <c r="H236" s="96">
        <f>ROUND(G236*$D$7,2)</f>
        <v>0</v>
      </c>
      <c r="I236" s="33"/>
      <c r="J236" s="28"/>
      <c r="K236" s="39"/>
      <c r="L236" s="39"/>
    </row>
    <row r="237" spans="1:12" x14ac:dyDescent="0.2">
      <c r="A237" s="29" t="s">
        <v>101</v>
      </c>
      <c r="B237" s="135" t="s">
        <v>72</v>
      </c>
      <c r="C237" s="135"/>
      <c r="D237" s="102" t="s">
        <v>120</v>
      </c>
      <c r="E237" s="46"/>
      <c r="F237" s="96">
        <f t="shared" ref="F237:F252" si="32">K237*L237</f>
        <v>0</v>
      </c>
      <c r="G237" s="96">
        <f t="shared" si="0"/>
        <v>0</v>
      </c>
      <c r="H237" s="96">
        <f t="shared" ref="H237:H252" si="33">ROUND(G237*$D$7,2)</f>
        <v>0</v>
      </c>
      <c r="I237" s="33"/>
      <c r="J237" s="28"/>
      <c r="K237" s="39"/>
      <c r="L237" s="39"/>
    </row>
    <row r="238" spans="1:12" x14ac:dyDescent="0.2">
      <c r="A238" s="29" t="s">
        <v>102</v>
      </c>
      <c r="B238" s="135" t="s">
        <v>72</v>
      </c>
      <c r="C238" s="135"/>
      <c r="D238" s="102" t="s">
        <v>120</v>
      </c>
      <c r="E238" s="46"/>
      <c r="F238" s="96">
        <f t="shared" si="32"/>
        <v>0</v>
      </c>
      <c r="G238" s="96">
        <f t="shared" si="0"/>
        <v>0</v>
      </c>
      <c r="H238" s="96">
        <f t="shared" si="33"/>
        <v>0</v>
      </c>
      <c r="I238" s="33"/>
      <c r="J238" s="28"/>
      <c r="K238" s="39"/>
      <c r="L238" s="39"/>
    </row>
    <row r="239" spans="1:12" x14ac:dyDescent="0.2">
      <c r="A239" s="29" t="s">
        <v>103</v>
      </c>
      <c r="B239" s="135" t="s">
        <v>72</v>
      </c>
      <c r="C239" s="135"/>
      <c r="D239" s="102" t="s">
        <v>120</v>
      </c>
      <c r="E239" s="46"/>
      <c r="F239" s="96">
        <f t="shared" si="32"/>
        <v>0</v>
      </c>
      <c r="G239" s="96">
        <f t="shared" si="0"/>
        <v>0</v>
      </c>
      <c r="H239" s="96">
        <f t="shared" si="33"/>
        <v>0</v>
      </c>
      <c r="I239" s="33"/>
      <c r="J239" s="28"/>
      <c r="K239" s="39"/>
      <c r="L239" s="39"/>
    </row>
    <row r="240" spans="1:12" x14ac:dyDescent="0.2">
      <c r="A240" s="29" t="s">
        <v>104</v>
      </c>
      <c r="B240" s="135" t="s">
        <v>72</v>
      </c>
      <c r="C240" s="135"/>
      <c r="D240" s="102" t="s">
        <v>120</v>
      </c>
      <c r="E240" s="46"/>
      <c r="F240" s="96">
        <f t="shared" si="32"/>
        <v>0</v>
      </c>
      <c r="G240" s="96">
        <f t="shared" si="0"/>
        <v>0</v>
      </c>
      <c r="H240" s="96">
        <f t="shared" si="33"/>
        <v>0</v>
      </c>
      <c r="I240" s="33"/>
      <c r="J240" s="28"/>
      <c r="K240" s="39"/>
      <c r="L240" s="39"/>
    </row>
    <row r="241" spans="1:12" x14ac:dyDescent="0.2">
      <c r="A241" s="29" t="s">
        <v>251</v>
      </c>
      <c r="B241" s="135" t="s">
        <v>72</v>
      </c>
      <c r="C241" s="135"/>
      <c r="D241" s="102" t="s">
        <v>120</v>
      </c>
      <c r="E241" s="46"/>
      <c r="F241" s="96">
        <f t="shared" si="32"/>
        <v>0</v>
      </c>
      <c r="G241" s="96">
        <f t="shared" si="0"/>
        <v>0</v>
      </c>
      <c r="H241" s="96">
        <f t="shared" si="33"/>
        <v>0</v>
      </c>
      <c r="I241" s="33"/>
      <c r="J241" s="28"/>
      <c r="K241" s="39"/>
      <c r="L241" s="39"/>
    </row>
    <row r="242" spans="1:12" x14ac:dyDescent="0.2">
      <c r="A242" s="29" t="s">
        <v>252</v>
      </c>
      <c r="B242" s="135" t="s">
        <v>72</v>
      </c>
      <c r="C242" s="135"/>
      <c r="D242" s="102" t="s">
        <v>120</v>
      </c>
      <c r="E242" s="46"/>
      <c r="F242" s="96">
        <f t="shared" si="32"/>
        <v>0</v>
      </c>
      <c r="G242" s="96">
        <f t="shared" si="0"/>
        <v>0</v>
      </c>
      <c r="H242" s="96">
        <f t="shared" si="33"/>
        <v>0</v>
      </c>
      <c r="I242" s="33"/>
      <c r="J242" s="28"/>
      <c r="K242" s="39"/>
      <c r="L242" s="39"/>
    </row>
    <row r="243" spans="1:12" x14ac:dyDescent="0.2">
      <c r="A243" s="29" t="s">
        <v>253</v>
      </c>
      <c r="B243" s="135" t="s">
        <v>72</v>
      </c>
      <c r="C243" s="135"/>
      <c r="D243" s="102" t="s">
        <v>120</v>
      </c>
      <c r="E243" s="46"/>
      <c r="F243" s="96">
        <f t="shared" si="32"/>
        <v>0</v>
      </c>
      <c r="G243" s="96">
        <f t="shared" si="0"/>
        <v>0</v>
      </c>
      <c r="H243" s="96">
        <f t="shared" si="33"/>
        <v>0</v>
      </c>
      <c r="I243" s="33"/>
      <c r="J243" s="28"/>
      <c r="K243" s="39"/>
      <c r="L243" s="39"/>
    </row>
    <row r="244" spans="1:12" x14ac:dyDescent="0.2">
      <c r="A244" s="29" t="s">
        <v>254</v>
      </c>
      <c r="B244" s="135" t="s">
        <v>72</v>
      </c>
      <c r="C244" s="135"/>
      <c r="D244" s="102" t="s">
        <v>120</v>
      </c>
      <c r="E244" s="46"/>
      <c r="F244" s="96">
        <f t="shared" si="32"/>
        <v>0</v>
      </c>
      <c r="G244" s="96">
        <f t="shared" si="0"/>
        <v>0</v>
      </c>
      <c r="H244" s="96">
        <f t="shared" si="33"/>
        <v>0</v>
      </c>
      <c r="I244" s="33"/>
      <c r="J244" s="28"/>
      <c r="K244" s="39"/>
      <c r="L244" s="39"/>
    </row>
    <row r="245" spans="1:12" x14ac:dyDescent="0.2">
      <c r="A245" s="29" t="s">
        <v>255</v>
      </c>
      <c r="B245" s="135" t="s">
        <v>72</v>
      </c>
      <c r="C245" s="135"/>
      <c r="D245" s="102" t="s">
        <v>120</v>
      </c>
      <c r="E245" s="46"/>
      <c r="F245" s="96">
        <f t="shared" si="32"/>
        <v>0</v>
      </c>
      <c r="G245" s="96">
        <f t="shared" si="0"/>
        <v>0</v>
      </c>
      <c r="H245" s="96">
        <f t="shared" si="33"/>
        <v>0</v>
      </c>
      <c r="I245" s="33"/>
      <c r="J245" s="28"/>
      <c r="K245" s="39"/>
      <c r="L245" s="39"/>
    </row>
    <row r="246" spans="1:12" x14ac:dyDescent="0.2">
      <c r="A246" s="29" t="s">
        <v>256</v>
      </c>
      <c r="B246" s="135" t="s">
        <v>72</v>
      </c>
      <c r="C246" s="135"/>
      <c r="D246" s="102" t="s">
        <v>120</v>
      </c>
      <c r="E246" s="46"/>
      <c r="F246" s="96">
        <f t="shared" si="32"/>
        <v>0</v>
      </c>
      <c r="G246" s="96">
        <f t="shared" si="0"/>
        <v>0</v>
      </c>
      <c r="H246" s="96">
        <f t="shared" si="33"/>
        <v>0</v>
      </c>
      <c r="I246" s="33"/>
      <c r="J246" s="28"/>
      <c r="K246" s="39"/>
      <c r="L246" s="39"/>
    </row>
    <row r="247" spans="1:12" x14ac:dyDescent="0.2">
      <c r="A247" s="29" t="s">
        <v>257</v>
      </c>
      <c r="B247" s="135" t="s">
        <v>72</v>
      </c>
      <c r="C247" s="135"/>
      <c r="D247" s="102" t="s">
        <v>120</v>
      </c>
      <c r="E247" s="46"/>
      <c r="F247" s="96">
        <f t="shared" si="32"/>
        <v>0</v>
      </c>
      <c r="G247" s="96">
        <f t="shared" si="0"/>
        <v>0</v>
      </c>
      <c r="H247" s="96">
        <f t="shared" si="33"/>
        <v>0</v>
      </c>
      <c r="I247" s="33"/>
      <c r="J247" s="28"/>
      <c r="K247" s="39"/>
      <c r="L247" s="39"/>
    </row>
    <row r="248" spans="1:12" x14ac:dyDescent="0.2">
      <c r="A248" s="29" t="s">
        <v>258</v>
      </c>
      <c r="B248" s="135" t="s">
        <v>72</v>
      </c>
      <c r="C248" s="135"/>
      <c r="D248" s="102" t="s">
        <v>120</v>
      </c>
      <c r="E248" s="46"/>
      <c r="F248" s="96">
        <f t="shared" si="32"/>
        <v>0</v>
      </c>
      <c r="G248" s="96">
        <f t="shared" si="0"/>
        <v>0</v>
      </c>
      <c r="H248" s="96">
        <f t="shared" si="33"/>
        <v>0</v>
      </c>
      <c r="I248" s="33"/>
      <c r="J248" s="28"/>
      <c r="K248" s="39"/>
      <c r="L248" s="39"/>
    </row>
    <row r="249" spans="1:12" x14ac:dyDescent="0.2">
      <c r="A249" s="29" t="s">
        <v>259</v>
      </c>
      <c r="B249" s="135" t="s">
        <v>72</v>
      </c>
      <c r="C249" s="135"/>
      <c r="D249" s="102" t="s">
        <v>120</v>
      </c>
      <c r="E249" s="46"/>
      <c r="F249" s="96">
        <f t="shared" si="32"/>
        <v>0</v>
      </c>
      <c r="G249" s="96">
        <f t="shared" si="0"/>
        <v>0</v>
      </c>
      <c r="H249" s="96">
        <f t="shared" si="33"/>
        <v>0</v>
      </c>
      <c r="I249" s="33"/>
      <c r="J249" s="28"/>
      <c r="K249" s="39"/>
      <c r="L249" s="39"/>
    </row>
    <row r="250" spans="1:12" x14ac:dyDescent="0.2">
      <c r="A250" s="29" t="s">
        <v>260</v>
      </c>
      <c r="B250" s="135" t="s">
        <v>72</v>
      </c>
      <c r="C250" s="135"/>
      <c r="D250" s="102" t="s">
        <v>120</v>
      </c>
      <c r="E250" s="46"/>
      <c r="F250" s="96">
        <f t="shared" si="32"/>
        <v>0</v>
      </c>
      <c r="G250" s="96">
        <f t="shared" si="0"/>
        <v>0</v>
      </c>
      <c r="H250" s="96">
        <f t="shared" si="33"/>
        <v>0</v>
      </c>
      <c r="I250" s="33"/>
      <c r="J250" s="28"/>
      <c r="K250" s="39"/>
      <c r="L250" s="39"/>
    </row>
    <row r="251" spans="1:12" x14ac:dyDescent="0.2">
      <c r="A251" s="29" t="s">
        <v>261</v>
      </c>
      <c r="B251" s="135" t="s">
        <v>72</v>
      </c>
      <c r="C251" s="135"/>
      <c r="D251" s="102" t="s">
        <v>120</v>
      </c>
      <c r="E251" s="46"/>
      <c r="F251" s="96">
        <f t="shared" si="32"/>
        <v>0</v>
      </c>
      <c r="G251" s="96">
        <f t="shared" si="0"/>
        <v>0</v>
      </c>
      <c r="H251" s="96">
        <f t="shared" si="33"/>
        <v>0</v>
      </c>
      <c r="I251" s="33"/>
      <c r="J251" s="28"/>
      <c r="K251" s="39"/>
      <c r="L251" s="39"/>
    </row>
    <row r="252" spans="1:12" x14ac:dyDescent="0.2">
      <c r="A252" s="29" t="s">
        <v>262</v>
      </c>
      <c r="B252" s="135" t="s">
        <v>72</v>
      </c>
      <c r="C252" s="135"/>
      <c r="D252" s="102" t="s">
        <v>120</v>
      </c>
      <c r="E252" s="46"/>
      <c r="F252" s="96">
        <f t="shared" si="32"/>
        <v>0</v>
      </c>
      <c r="G252" s="96">
        <f t="shared" si="0"/>
        <v>0</v>
      </c>
      <c r="H252" s="96">
        <f t="shared" si="33"/>
        <v>0</v>
      </c>
      <c r="I252" s="33"/>
      <c r="J252" s="28"/>
      <c r="K252" s="39"/>
      <c r="L252" s="39"/>
    </row>
    <row r="253" spans="1:12" ht="26.25" customHeight="1" x14ac:dyDescent="0.2">
      <c r="A253" s="34" t="s">
        <v>248</v>
      </c>
      <c r="B253" s="137" t="s">
        <v>105</v>
      </c>
      <c r="C253" s="137"/>
      <c r="D253" s="137"/>
      <c r="E253" s="137"/>
      <c r="F253" s="137"/>
      <c r="G253" s="97">
        <f>SUM(G254:G258)</f>
        <v>0</v>
      </c>
      <c r="H253" s="97">
        <f>SUM(H254:H258)</f>
        <v>0</v>
      </c>
      <c r="I253" s="41"/>
      <c r="J253" s="28"/>
      <c r="K253" s="37" t="s">
        <v>143</v>
      </c>
      <c r="L253" s="37" t="s">
        <v>138</v>
      </c>
    </row>
    <row r="254" spans="1:12" x14ac:dyDescent="0.2">
      <c r="A254" s="29" t="s">
        <v>263</v>
      </c>
      <c r="B254" s="135" t="s">
        <v>106</v>
      </c>
      <c r="C254" s="135"/>
      <c r="D254" s="102" t="s">
        <v>120</v>
      </c>
      <c r="E254" s="46"/>
      <c r="F254" s="96">
        <f>K254*L254</f>
        <v>0</v>
      </c>
      <c r="G254" s="96">
        <f t="shared" ref="G254:G258" si="34">ROUND(E254*F254,2)</f>
        <v>0</v>
      </c>
      <c r="H254" s="96">
        <f t="shared" ref="H254:H258" si="35">ROUND(G254*$D$7,2)</f>
        <v>0</v>
      </c>
      <c r="I254" s="33"/>
      <c r="J254" s="28"/>
      <c r="K254" s="39"/>
      <c r="L254" s="39"/>
    </row>
    <row r="255" spans="1:12" x14ac:dyDescent="0.2">
      <c r="A255" s="29" t="s">
        <v>264</v>
      </c>
      <c r="B255" s="135" t="s">
        <v>106</v>
      </c>
      <c r="C255" s="135"/>
      <c r="D255" s="102" t="s">
        <v>120</v>
      </c>
      <c r="E255" s="46"/>
      <c r="F255" s="96">
        <f t="shared" ref="F255:F258" si="36">K255*L255</f>
        <v>0</v>
      </c>
      <c r="G255" s="96">
        <f t="shared" si="34"/>
        <v>0</v>
      </c>
      <c r="H255" s="96">
        <f t="shared" si="35"/>
        <v>0</v>
      </c>
      <c r="I255" s="33"/>
      <c r="J255" s="28"/>
      <c r="K255" s="39"/>
      <c r="L255" s="39"/>
    </row>
    <row r="256" spans="1:12" x14ac:dyDescent="0.2">
      <c r="A256" s="29" t="s">
        <v>265</v>
      </c>
      <c r="B256" s="135" t="s">
        <v>106</v>
      </c>
      <c r="C256" s="135"/>
      <c r="D256" s="102" t="s">
        <v>120</v>
      </c>
      <c r="E256" s="46"/>
      <c r="F256" s="96">
        <f t="shared" si="36"/>
        <v>0</v>
      </c>
      <c r="G256" s="96">
        <f t="shared" si="34"/>
        <v>0</v>
      </c>
      <c r="H256" s="96">
        <f t="shared" si="35"/>
        <v>0</v>
      </c>
      <c r="I256" s="33"/>
      <c r="J256" s="28"/>
      <c r="K256" s="39"/>
      <c r="L256" s="39"/>
    </row>
    <row r="257" spans="1:12" x14ac:dyDescent="0.2">
      <c r="A257" s="29" t="s">
        <v>266</v>
      </c>
      <c r="B257" s="135" t="s">
        <v>106</v>
      </c>
      <c r="C257" s="135"/>
      <c r="D257" s="102" t="s">
        <v>120</v>
      </c>
      <c r="E257" s="46"/>
      <c r="F257" s="96">
        <f t="shared" si="36"/>
        <v>0</v>
      </c>
      <c r="G257" s="96">
        <f t="shared" si="34"/>
        <v>0</v>
      </c>
      <c r="H257" s="96">
        <f t="shared" si="35"/>
        <v>0</v>
      </c>
      <c r="I257" s="33"/>
      <c r="J257" s="28"/>
      <c r="K257" s="39"/>
      <c r="L257" s="39"/>
    </row>
    <row r="258" spans="1:12" x14ac:dyDescent="0.2">
      <c r="A258" s="29" t="s">
        <v>267</v>
      </c>
      <c r="B258" s="135" t="s">
        <v>106</v>
      </c>
      <c r="C258" s="135"/>
      <c r="D258" s="102" t="s">
        <v>120</v>
      </c>
      <c r="E258" s="46"/>
      <c r="F258" s="96">
        <f t="shared" si="36"/>
        <v>0</v>
      </c>
      <c r="G258" s="96">
        <f t="shared" si="34"/>
        <v>0</v>
      </c>
      <c r="H258" s="96">
        <f t="shared" si="35"/>
        <v>0</v>
      </c>
      <c r="I258" s="33"/>
      <c r="J258" s="28"/>
      <c r="K258" s="39"/>
      <c r="L258" s="39"/>
    </row>
    <row r="259" spans="1:12" ht="12.75" customHeight="1" x14ac:dyDescent="0.2">
      <c r="A259" s="136" t="s">
        <v>43</v>
      </c>
      <c r="B259" s="136"/>
      <c r="C259" s="136"/>
      <c r="D259" s="136"/>
      <c r="E259" s="136"/>
      <c r="F259" s="136"/>
      <c r="G259" s="95">
        <f>G10+G21</f>
        <v>0</v>
      </c>
      <c r="H259" s="95">
        <f>H10+H21</f>
        <v>0</v>
      </c>
      <c r="I259" s="27"/>
      <c r="J259" s="28"/>
    </row>
    <row r="260" spans="1:12" x14ac:dyDescent="0.2">
      <c r="G260" s="47"/>
      <c r="H260" s="47"/>
    </row>
  </sheetData>
  <sheetProtection algorithmName="SHA-512" hashValue="XyMn5bhMvj77sXX4z8gDzmSvWa7nORjpnj1vmFlWyg2pbsWkPerP/K7UJ/n1jKKru4suw2Ps7fBS1UJdzyatKA==" saltValue="WoSsTnj5VAJrgHu45gpRMg==" spinCount="100000" sheet="1" formatRows="0"/>
  <mergeCells count="249">
    <mergeCell ref="B256:C256"/>
    <mergeCell ref="B257:C257"/>
    <mergeCell ref="B258:C258"/>
    <mergeCell ref="A259:F259"/>
    <mergeCell ref="B250:C250"/>
    <mergeCell ref="B251:C251"/>
    <mergeCell ref="B252:C252"/>
    <mergeCell ref="B253:F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A228:A234"/>
    <mergeCell ref="B228:B234"/>
    <mergeCell ref="I228:I234"/>
    <mergeCell ref="B235:F235"/>
    <mergeCell ref="B236:C236"/>
    <mergeCell ref="B237:C237"/>
    <mergeCell ref="A214:A220"/>
    <mergeCell ref="B214:B220"/>
    <mergeCell ref="I214:I220"/>
    <mergeCell ref="A221:A227"/>
    <mergeCell ref="B221:B227"/>
    <mergeCell ref="I221:I227"/>
    <mergeCell ref="A200:A206"/>
    <mergeCell ref="B200:B206"/>
    <mergeCell ref="I200:I206"/>
    <mergeCell ref="A207:A213"/>
    <mergeCell ref="B207:B213"/>
    <mergeCell ref="I207:I213"/>
    <mergeCell ref="A186:A192"/>
    <mergeCell ref="B186:B192"/>
    <mergeCell ref="I186:I192"/>
    <mergeCell ref="A193:A199"/>
    <mergeCell ref="B193:B199"/>
    <mergeCell ref="I193:I199"/>
    <mergeCell ref="A172:A178"/>
    <mergeCell ref="B172:B178"/>
    <mergeCell ref="I172:I178"/>
    <mergeCell ref="A179:A185"/>
    <mergeCell ref="B179:B185"/>
    <mergeCell ref="I179:I185"/>
    <mergeCell ref="H159:H163"/>
    <mergeCell ref="I159:I163"/>
    <mergeCell ref="B164:F164"/>
    <mergeCell ref="A165:A171"/>
    <mergeCell ref="B165:B171"/>
    <mergeCell ref="I165:I171"/>
    <mergeCell ref="A159:A163"/>
    <mergeCell ref="B159:B163"/>
    <mergeCell ref="D159:D163"/>
    <mergeCell ref="E159:E163"/>
    <mergeCell ref="F159:F163"/>
    <mergeCell ref="G159:G163"/>
    <mergeCell ref="H149:H153"/>
    <mergeCell ref="I149:I153"/>
    <mergeCell ref="A154:A158"/>
    <mergeCell ref="B154:B158"/>
    <mergeCell ref="D154:D158"/>
    <mergeCell ref="E154:E158"/>
    <mergeCell ref="F154:F158"/>
    <mergeCell ref="G154:G158"/>
    <mergeCell ref="H154:H158"/>
    <mergeCell ref="I154:I158"/>
    <mergeCell ref="A149:A153"/>
    <mergeCell ref="B149:B153"/>
    <mergeCell ref="D149:D153"/>
    <mergeCell ref="E149:E153"/>
    <mergeCell ref="F149:F153"/>
    <mergeCell ref="G149:G153"/>
    <mergeCell ref="H139:H143"/>
    <mergeCell ref="I139:I143"/>
    <mergeCell ref="A144:A148"/>
    <mergeCell ref="B144:B148"/>
    <mergeCell ref="D144:D148"/>
    <mergeCell ref="E144:E148"/>
    <mergeCell ref="F144:F148"/>
    <mergeCell ref="G144:G148"/>
    <mergeCell ref="H144:H148"/>
    <mergeCell ref="I144:I148"/>
    <mergeCell ref="A139:A143"/>
    <mergeCell ref="B139:B143"/>
    <mergeCell ref="D139:D143"/>
    <mergeCell ref="E139:E143"/>
    <mergeCell ref="F139:F143"/>
    <mergeCell ref="G139:G143"/>
    <mergeCell ref="A134:A138"/>
    <mergeCell ref="B134:B138"/>
    <mergeCell ref="D134:D138"/>
    <mergeCell ref="E134:E138"/>
    <mergeCell ref="F134:F138"/>
    <mergeCell ref="G134:G138"/>
    <mergeCell ref="H134:H138"/>
    <mergeCell ref="I134:I138"/>
    <mergeCell ref="A129:A133"/>
    <mergeCell ref="B129:B133"/>
    <mergeCell ref="D129:D133"/>
    <mergeCell ref="E129:E133"/>
    <mergeCell ref="F129:F133"/>
    <mergeCell ref="G129:G133"/>
    <mergeCell ref="A124:A128"/>
    <mergeCell ref="B124:B128"/>
    <mergeCell ref="D124:D128"/>
    <mergeCell ref="E124:E128"/>
    <mergeCell ref="F124:F128"/>
    <mergeCell ref="G124:G128"/>
    <mergeCell ref="H124:H128"/>
    <mergeCell ref="I124:I128"/>
    <mergeCell ref="H129:H133"/>
    <mergeCell ref="I129:I133"/>
    <mergeCell ref="G114:G118"/>
    <mergeCell ref="H114:H118"/>
    <mergeCell ref="I114:I118"/>
    <mergeCell ref="A119:A123"/>
    <mergeCell ref="B119:B123"/>
    <mergeCell ref="D119:D123"/>
    <mergeCell ref="E119:E123"/>
    <mergeCell ref="F119:F123"/>
    <mergeCell ref="G119:G123"/>
    <mergeCell ref="H119:H123"/>
    <mergeCell ref="I119:I123"/>
    <mergeCell ref="B110:C110"/>
    <mergeCell ref="B111:C111"/>
    <mergeCell ref="B112:C112"/>
    <mergeCell ref="B113:F113"/>
    <mergeCell ref="A114:A118"/>
    <mergeCell ref="B114:B118"/>
    <mergeCell ref="D114:D118"/>
    <mergeCell ref="E114:E118"/>
    <mergeCell ref="F114:F118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F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F55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</mergeCells>
  <conditionalFormatting sqref="L10:L20">
    <cfRule type="duplicateValues" dxfId="23" priority="1"/>
  </conditionalFormatting>
  <dataValidations count="9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14:I163"/>
    <dataValidation type="list" allowBlank="1" showInputMessage="1" showErrorMessage="1" sqref="D1:I1">
      <formula1>"Moksliniai tyrimai, Eksperimentinė plėtra"</formula1>
    </dataValidation>
    <dataValidation allowBlank="1" showErrorMessage="1" sqref="F114:F163"/>
    <dataValidation allowBlank="1" showInputMessage="1" showErrorMessage="1" prompt="Įveskite vienos pareigybės darbuotojų fizinio rodiklio pasiekimui skiriamą darbo laiką valandomis." sqref="E114:E163"/>
    <dataValidation type="list" allowBlank="1" showInputMessage="1" showErrorMessage="1" prompt="Pasirinkite finansavimo intensyvumą vadovaudamiesi Aprašo 52 punktu." sqref="D7">
      <formula1>"0%,25%,35%,40%,45%,50%,60%,65%,70%,75%,80%"</formula1>
    </dataValidation>
    <dataValidation type="list" allowBlank="1" showInputMessage="1" showErrorMessage="1" sqref="J1">
      <formula1>"Taikomieji (pramoniniai) moksliniai tyrimai, Eksperimentinė plėtra (bandomoji taikomoji veikla)"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18" max="17" man="1"/>
    <brk id="163" max="17" man="1"/>
    <brk id="206" max="17" man="1"/>
  </rowBreaks>
  <colBreaks count="1" manualBreakCount="1">
    <brk id="9" max="20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0">
    <tabColor rgb="FF92D050"/>
    <pageSetUpPr fitToPage="1"/>
  </sheetPr>
  <dimension ref="A1:S260"/>
  <sheetViews>
    <sheetView zoomScale="85" zoomScaleNormal="85" zoomScaleSheetLayoutView="100" workbookViewId="0">
      <pane ySplit="9" topLeftCell="A10" activePane="bottomLeft" state="frozen"/>
      <selection activeCell="B26" sqref="B26"/>
      <selection pane="bottomLeft" activeCell="H7" sqref="H7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91"/>
      <c r="B1" s="91"/>
      <c r="C1" s="91" t="s">
        <v>88</v>
      </c>
      <c r="D1" s="143"/>
      <c r="E1" s="143"/>
      <c r="F1" s="143"/>
      <c r="G1" s="143"/>
      <c r="H1" s="143"/>
      <c r="I1" s="143"/>
      <c r="J1" s="21"/>
    </row>
    <row r="2" spans="1:10" ht="13.5" customHeight="1" x14ac:dyDescent="0.2">
      <c r="A2" s="91"/>
      <c r="B2" s="91"/>
      <c r="C2" s="91" t="s">
        <v>85</v>
      </c>
      <c r="D2" s="92"/>
      <c r="E2" s="21"/>
      <c r="F2" s="21"/>
      <c r="G2" s="21"/>
      <c r="H2" s="21"/>
      <c r="I2" s="21"/>
      <c r="J2" s="21"/>
    </row>
    <row r="3" spans="1:10" x14ac:dyDescent="0.2">
      <c r="A3" s="142" t="s">
        <v>73</v>
      </c>
      <c r="B3" s="142"/>
      <c r="C3" s="142"/>
      <c r="D3" s="143"/>
      <c r="E3" s="143"/>
      <c r="F3" s="143"/>
      <c r="G3" s="143"/>
      <c r="H3" s="143"/>
      <c r="I3" s="144"/>
      <c r="J3" s="21"/>
    </row>
    <row r="4" spans="1:10" ht="12.75" customHeight="1" x14ac:dyDescent="0.2">
      <c r="A4" s="91"/>
      <c r="B4" s="91"/>
      <c r="C4" s="91" t="s">
        <v>139</v>
      </c>
      <c r="D4" s="148"/>
      <c r="E4" s="148"/>
      <c r="F4" s="149" t="s">
        <v>140</v>
      </c>
      <c r="G4" s="149"/>
      <c r="H4" s="94"/>
      <c r="I4" s="21"/>
      <c r="J4" s="21"/>
    </row>
    <row r="5" spans="1:10" x14ac:dyDescent="0.2">
      <c r="A5" s="142" t="s">
        <v>137</v>
      </c>
      <c r="B5" s="142"/>
      <c r="C5" s="142"/>
      <c r="D5" s="147"/>
      <c r="E5" s="147"/>
      <c r="F5" s="147"/>
      <c r="G5" s="147"/>
      <c r="H5" s="147"/>
      <c r="I5" s="143"/>
      <c r="J5" s="21"/>
    </row>
    <row r="6" spans="1:10" x14ac:dyDescent="0.2">
      <c r="A6" s="91"/>
      <c r="B6" s="91"/>
      <c r="C6" s="91" t="s">
        <v>211</v>
      </c>
      <c r="D6" s="147"/>
      <c r="E6" s="147"/>
      <c r="F6" s="147"/>
      <c r="G6" s="147"/>
      <c r="H6" s="147"/>
      <c r="I6" s="147"/>
      <c r="J6" s="21"/>
    </row>
    <row r="7" spans="1:10" x14ac:dyDescent="0.2">
      <c r="A7" s="91"/>
      <c r="B7" s="91"/>
      <c r="C7" s="91" t="s">
        <v>89</v>
      </c>
      <c r="D7" s="59"/>
      <c r="E7" s="21"/>
      <c r="F7" s="21"/>
      <c r="G7" s="24" t="s">
        <v>158</v>
      </c>
      <c r="H7" s="23" t="s">
        <v>268</v>
      </c>
      <c r="I7" s="21"/>
      <c r="J7" s="21"/>
    </row>
    <row r="8" spans="1:10" ht="6" customHeight="1" x14ac:dyDescent="0.2"/>
    <row r="9" spans="1:10" ht="38.25" x14ac:dyDescent="0.2">
      <c r="A9" s="93" t="s">
        <v>4</v>
      </c>
      <c r="B9" s="145" t="s">
        <v>175</v>
      </c>
      <c r="C9" s="145"/>
      <c r="D9" s="93" t="s">
        <v>1</v>
      </c>
      <c r="E9" s="93" t="s">
        <v>2</v>
      </c>
      <c r="F9" s="93" t="s">
        <v>3</v>
      </c>
      <c r="G9" s="93" t="s">
        <v>87</v>
      </c>
      <c r="H9" s="93" t="s">
        <v>86</v>
      </c>
      <c r="I9" s="93" t="s">
        <v>11</v>
      </c>
      <c r="J9" s="25"/>
    </row>
    <row r="10" spans="1:10" ht="27.75" customHeight="1" x14ac:dyDescent="0.2">
      <c r="A10" s="26">
        <v>4</v>
      </c>
      <c r="B10" s="146" t="s">
        <v>92</v>
      </c>
      <c r="C10" s="146"/>
      <c r="D10" s="146"/>
      <c r="E10" s="146"/>
      <c r="F10" s="146"/>
      <c r="G10" s="95">
        <f>SUM(G11:G20)</f>
        <v>0</v>
      </c>
      <c r="H10" s="95">
        <f>SUM(H11:H20)</f>
        <v>0</v>
      </c>
      <c r="I10" s="27"/>
      <c r="J10" s="28"/>
    </row>
    <row r="11" spans="1:10" ht="12.75" customHeight="1" x14ac:dyDescent="0.2">
      <c r="A11" s="29" t="s">
        <v>13</v>
      </c>
      <c r="B11" s="135" t="s">
        <v>12</v>
      </c>
      <c r="C11" s="135"/>
      <c r="D11" s="30"/>
      <c r="E11" s="31"/>
      <c r="F11" s="32"/>
      <c r="G11" s="96">
        <f t="shared" ref="G11:G252" si="0">ROUND(E11*F11,2)</f>
        <v>0</v>
      </c>
      <c r="H11" s="96">
        <f t="shared" ref="H11:H112" si="1">ROUND(G11*$D$7,2)</f>
        <v>0</v>
      </c>
      <c r="I11" s="33"/>
      <c r="J11" s="28"/>
    </row>
    <row r="12" spans="1:10" ht="12.75" customHeight="1" x14ac:dyDescent="0.2">
      <c r="A12" s="29" t="s">
        <v>14</v>
      </c>
      <c r="B12" s="135" t="s">
        <v>12</v>
      </c>
      <c r="C12" s="135"/>
      <c r="D12" s="30"/>
      <c r="E12" s="31"/>
      <c r="F12" s="32"/>
      <c r="G12" s="96">
        <f t="shared" si="0"/>
        <v>0</v>
      </c>
      <c r="H12" s="96">
        <f t="shared" si="1"/>
        <v>0</v>
      </c>
      <c r="I12" s="33"/>
      <c r="J12" s="28"/>
    </row>
    <row r="13" spans="1:10" ht="12.75" customHeight="1" x14ac:dyDescent="0.2">
      <c r="A13" s="29" t="s">
        <v>15</v>
      </c>
      <c r="B13" s="135" t="s">
        <v>12</v>
      </c>
      <c r="C13" s="135"/>
      <c r="D13" s="30"/>
      <c r="E13" s="31"/>
      <c r="F13" s="32"/>
      <c r="G13" s="96">
        <f t="shared" si="0"/>
        <v>0</v>
      </c>
      <c r="H13" s="96">
        <f t="shared" si="1"/>
        <v>0</v>
      </c>
      <c r="I13" s="33"/>
      <c r="J13" s="28"/>
    </row>
    <row r="14" spans="1:10" ht="12.75" customHeight="1" x14ac:dyDescent="0.2">
      <c r="A14" s="29" t="s">
        <v>16</v>
      </c>
      <c r="B14" s="135" t="s">
        <v>12</v>
      </c>
      <c r="C14" s="135"/>
      <c r="D14" s="30"/>
      <c r="E14" s="31"/>
      <c r="F14" s="32"/>
      <c r="G14" s="96">
        <f t="shared" si="0"/>
        <v>0</v>
      </c>
      <c r="H14" s="96">
        <f t="shared" si="1"/>
        <v>0</v>
      </c>
      <c r="I14" s="33"/>
      <c r="J14" s="28"/>
    </row>
    <row r="15" spans="1:10" ht="12.75" customHeight="1" x14ac:dyDescent="0.2">
      <c r="A15" s="29" t="s">
        <v>17</v>
      </c>
      <c r="B15" s="135" t="s">
        <v>12</v>
      </c>
      <c r="C15" s="135"/>
      <c r="D15" s="30"/>
      <c r="E15" s="31"/>
      <c r="F15" s="32"/>
      <c r="G15" s="96">
        <f t="shared" si="0"/>
        <v>0</v>
      </c>
      <c r="H15" s="96">
        <f t="shared" si="1"/>
        <v>0</v>
      </c>
      <c r="I15" s="33"/>
      <c r="J15" s="28"/>
    </row>
    <row r="16" spans="1:10" ht="12.75" customHeight="1" x14ac:dyDescent="0.2">
      <c r="A16" s="29" t="s">
        <v>18</v>
      </c>
      <c r="B16" s="135" t="s">
        <v>12</v>
      </c>
      <c r="C16" s="135"/>
      <c r="D16" s="30"/>
      <c r="E16" s="31"/>
      <c r="F16" s="32"/>
      <c r="G16" s="96">
        <f t="shared" si="0"/>
        <v>0</v>
      </c>
      <c r="H16" s="96">
        <f t="shared" si="1"/>
        <v>0</v>
      </c>
      <c r="I16" s="33"/>
      <c r="J16" s="28"/>
    </row>
    <row r="17" spans="1:10" ht="12.75" customHeight="1" x14ac:dyDescent="0.2">
      <c r="A17" s="29" t="s">
        <v>19</v>
      </c>
      <c r="B17" s="135" t="s">
        <v>12</v>
      </c>
      <c r="C17" s="135"/>
      <c r="D17" s="30"/>
      <c r="E17" s="31"/>
      <c r="F17" s="32"/>
      <c r="G17" s="96">
        <f t="shared" si="0"/>
        <v>0</v>
      </c>
      <c r="H17" s="96">
        <f t="shared" si="1"/>
        <v>0</v>
      </c>
      <c r="I17" s="33"/>
      <c r="J17" s="28"/>
    </row>
    <row r="18" spans="1:10" ht="12.75" customHeight="1" x14ac:dyDescent="0.2">
      <c r="A18" s="29" t="s">
        <v>20</v>
      </c>
      <c r="B18" s="135" t="s">
        <v>12</v>
      </c>
      <c r="C18" s="135"/>
      <c r="D18" s="30"/>
      <c r="E18" s="31"/>
      <c r="F18" s="32"/>
      <c r="G18" s="96">
        <f t="shared" si="0"/>
        <v>0</v>
      </c>
      <c r="H18" s="96">
        <f t="shared" si="1"/>
        <v>0</v>
      </c>
      <c r="I18" s="33"/>
      <c r="J18" s="28"/>
    </row>
    <row r="19" spans="1:10" ht="12.75" customHeight="1" x14ac:dyDescent="0.2">
      <c r="A19" s="29" t="s">
        <v>21</v>
      </c>
      <c r="B19" s="135" t="s">
        <v>12</v>
      </c>
      <c r="C19" s="135"/>
      <c r="D19" s="30"/>
      <c r="E19" s="31"/>
      <c r="F19" s="32"/>
      <c r="G19" s="96">
        <f t="shared" si="0"/>
        <v>0</v>
      </c>
      <c r="H19" s="96">
        <f t="shared" si="1"/>
        <v>0</v>
      </c>
      <c r="I19" s="33"/>
      <c r="J19" s="28"/>
    </row>
    <row r="20" spans="1:10" ht="12.75" customHeight="1" x14ac:dyDescent="0.2">
      <c r="A20" s="29" t="s">
        <v>22</v>
      </c>
      <c r="B20" s="135" t="s">
        <v>12</v>
      </c>
      <c r="C20" s="135"/>
      <c r="D20" s="30"/>
      <c r="E20" s="31"/>
      <c r="F20" s="32"/>
      <c r="G20" s="96">
        <f t="shared" si="0"/>
        <v>0</v>
      </c>
      <c r="H20" s="96">
        <f t="shared" si="1"/>
        <v>0</v>
      </c>
      <c r="I20" s="33"/>
      <c r="J20" s="28"/>
    </row>
    <row r="21" spans="1:10" x14ac:dyDescent="0.2">
      <c r="A21" s="26">
        <v>5</v>
      </c>
      <c r="B21" s="146" t="s">
        <v>6</v>
      </c>
      <c r="C21" s="146"/>
      <c r="D21" s="146"/>
      <c r="E21" s="146"/>
      <c r="F21" s="146"/>
      <c r="G21" s="95">
        <f>G22+G33+G44+G55+G83+G113+G164+G235+G253</f>
        <v>0</v>
      </c>
      <c r="H21" s="95">
        <f>H22+H33+H44+H55+H83+H113+H164+H235+H253</f>
        <v>0</v>
      </c>
      <c r="I21" s="27"/>
      <c r="J21" s="28"/>
    </row>
    <row r="22" spans="1:10" x14ac:dyDescent="0.2">
      <c r="A22" s="34" t="s">
        <v>7</v>
      </c>
      <c r="B22" s="138" t="s">
        <v>109</v>
      </c>
      <c r="C22" s="139"/>
      <c r="D22" s="139"/>
      <c r="E22" s="139"/>
      <c r="F22" s="140"/>
      <c r="G22" s="97">
        <f>SUM(G23:G32)</f>
        <v>0</v>
      </c>
      <c r="H22" s="97">
        <f>SUM(H23:H32)</f>
        <v>0</v>
      </c>
      <c r="I22" s="35"/>
      <c r="J22" s="36"/>
    </row>
    <row r="23" spans="1:10" x14ac:dyDescent="0.2">
      <c r="A23" s="29" t="s">
        <v>23</v>
      </c>
      <c r="B23" s="135" t="s">
        <v>54</v>
      </c>
      <c r="C23" s="135"/>
      <c r="D23" s="30"/>
      <c r="E23" s="31"/>
      <c r="F23" s="32"/>
      <c r="G23" s="96">
        <f t="shared" ref="G23:G32" si="2">ROUND(E23*F23,2)</f>
        <v>0</v>
      </c>
      <c r="H23" s="96">
        <f t="shared" si="1"/>
        <v>0</v>
      </c>
      <c r="I23" s="33"/>
      <c r="J23" s="28"/>
    </row>
    <row r="24" spans="1:10" x14ac:dyDescent="0.2">
      <c r="A24" s="29" t="s">
        <v>24</v>
      </c>
      <c r="B24" s="135" t="s">
        <v>54</v>
      </c>
      <c r="C24" s="135"/>
      <c r="D24" s="30"/>
      <c r="E24" s="31"/>
      <c r="F24" s="32"/>
      <c r="G24" s="96">
        <f t="shared" si="2"/>
        <v>0</v>
      </c>
      <c r="H24" s="96">
        <f t="shared" si="1"/>
        <v>0</v>
      </c>
      <c r="I24" s="33"/>
      <c r="J24" s="28"/>
    </row>
    <row r="25" spans="1:10" x14ac:dyDescent="0.2">
      <c r="A25" s="29" t="s">
        <v>25</v>
      </c>
      <c r="B25" s="135" t="s">
        <v>54</v>
      </c>
      <c r="C25" s="135"/>
      <c r="D25" s="30"/>
      <c r="E25" s="31"/>
      <c r="F25" s="32"/>
      <c r="G25" s="96">
        <f t="shared" si="2"/>
        <v>0</v>
      </c>
      <c r="H25" s="96">
        <f t="shared" si="1"/>
        <v>0</v>
      </c>
      <c r="I25" s="33"/>
      <c r="J25" s="28"/>
    </row>
    <row r="26" spans="1:10" x14ac:dyDescent="0.2">
      <c r="A26" s="29" t="s">
        <v>26</v>
      </c>
      <c r="B26" s="135" t="s">
        <v>54</v>
      </c>
      <c r="C26" s="135"/>
      <c r="D26" s="30"/>
      <c r="E26" s="31"/>
      <c r="F26" s="32"/>
      <c r="G26" s="96">
        <f t="shared" si="2"/>
        <v>0</v>
      </c>
      <c r="H26" s="96">
        <f t="shared" si="1"/>
        <v>0</v>
      </c>
      <c r="I26" s="33"/>
      <c r="J26" s="28"/>
    </row>
    <row r="27" spans="1:10" x14ac:dyDescent="0.2">
      <c r="A27" s="29" t="s">
        <v>27</v>
      </c>
      <c r="B27" s="135" t="s">
        <v>54</v>
      </c>
      <c r="C27" s="135"/>
      <c r="D27" s="30"/>
      <c r="E27" s="31"/>
      <c r="F27" s="32"/>
      <c r="G27" s="96">
        <f t="shared" si="2"/>
        <v>0</v>
      </c>
      <c r="H27" s="96">
        <f t="shared" si="1"/>
        <v>0</v>
      </c>
      <c r="I27" s="33"/>
      <c r="J27" s="28"/>
    </row>
    <row r="28" spans="1:10" x14ac:dyDescent="0.2">
      <c r="A28" s="29" t="s">
        <v>28</v>
      </c>
      <c r="B28" s="135" t="s">
        <v>54</v>
      </c>
      <c r="C28" s="135"/>
      <c r="D28" s="30"/>
      <c r="E28" s="31"/>
      <c r="F28" s="32"/>
      <c r="G28" s="96">
        <f t="shared" si="2"/>
        <v>0</v>
      </c>
      <c r="H28" s="96">
        <f t="shared" si="1"/>
        <v>0</v>
      </c>
      <c r="I28" s="33"/>
      <c r="J28" s="28"/>
    </row>
    <row r="29" spans="1:10" x14ac:dyDescent="0.2">
      <c r="A29" s="29" t="s">
        <v>29</v>
      </c>
      <c r="B29" s="135" t="s">
        <v>54</v>
      </c>
      <c r="C29" s="135"/>
      <c r="D29" s="30"/>
      <c r="E29" s="31"/>
      <c r="F29" s="32"/>
      <c r="G29" s="96">
        <f t="shared" si="2"/>
        <v>0</v>
      </c>
      <c r="H29" s="96">
        <f t="shared" si="1"/>
        <v>0</v>
      </c>
      <c r="I29" s="33"/>
      <c r="J29" s="28"/>
    </row>
    <row r="30" spans="1:10" x14ac:dyDescent="0.2">
      <c r="A30" s="29" t="s">
        <v>30</v>
      </c>
      <c r="B30" s="135" t="s">
        <v>54</v>
      </c>
      <c r="C30" s="135"/>
      <c r="D30" s="30"/>
      <c r="E30" s="31"/>
      <c r="F30" s="32"/>
      <c r="G30" s="96">
        <f t="shared" si="2"/>
        <v>0</v>
      </c>
      <c r="H30" s="96">
        <f t="shared" si="1"/>
        <v>0</v>
      </c>
      <c r="I30" s="33"/>
      <c r="J30" s="28"/>
    </row>
    <row r="31" spans="1:10" x14ac:dyDescent="0.2">
      <c r="A31" s="29" t="s">
        <v>31</v>
      </c>
      <c r="B31" s="135" t="s">
        <v>54</v>
      </c>
      <c r="C31" s="135"/>
      <c r="D31" s="30"/>
      <c r="E31" s="31"/>
      <c r="F31" s="32"/>
      <c r="G31" s="96">
        <f t="shared" si="2"/>
        <v>0</v>
      </c>
      <c r="H31" s="96">
        <f t="shared" si="1"/>
        <v>0</v>
      </c>
      <c r="I31" s="33"/>
      <c r="J31" s="28"/>
    </row>
    <row r="32" spans="1:10" x14ac:dyDescent="0.2">
      <c r="A32" s="29" t="s">
        <v>32</v>
      </c>
      <c r="B32" s="135" t="s">
        <v>54</v>
      </c>
      <c r="C32" s="135"/>
      <c r="D32" s="30"/>
      <c r="E32" s="31"/>
      <c r="F32" s="32"/>
      <c r="G32" s="96">
        <f t="shared" si="2"/>
        <v>0</v>
      </c>
      <c r="H32" s="96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38" t="s">
        <v>250</v>
      </c>
      <c r="C33" s="139"/>
      <c r="D33" s="139"/>
      <c r="E33" s="139"/>
      <c r="F33" s="140"/>
      <c r="G33" s="97">
        <f>SUM(G34:G43)</f>
        <v>0</v>
      </c>
      <c r="H33" s="97">
        <f>SUM(H34:H43)</f>
        <v>0</v>
      </c>
      <c r="I33" s="35"/>
      <c r="J33" s="36"/>
    </row>
    <row r="34" spans="1:10" x14ac:dyDescent="0.2">
      <c r="A34" s="29" t="s">
        <v>33</v>
      </c>
      <c r="B34" s="135" t="s">
        <v>54</v>
      </c>
      <c r="C34" s="135"/>
      <c r="D34" s="30"/>
      <c r="E34" s="31"/>
      <c r="F34" s="32"/>
      <c r="G34" s="96">
        <f t="shared" ref="G34:G43" si="3">ROUND(E34*F34,2)</f>
        <v>0</v>
      </c>
      <c r="H34" s="96">
        <f t="shared" si="1"/>
        <v>0</v>
      </c>
      <c r="I34" s="33"/>
      <c r="J34" s="28"/>
    </row>
    <row r="35" spans="1:10" x14ac:dyDescent="0.2">
      <c r="A35" s="29" t="s">
        <v>34</v>
      </c>
      <c r="B35" s="135" t="s">
        <v>54</v>
      </c>
      <c r="C35" s="135"/>
      <c r="D35" s="30"/>
      <c r="E35" s="31"/>
      <c r="F35" s="32"/>
      <c r="G35" s="96">
        <f t="shared" si="3"/>
        <v>0</v>
      </c>
      <c r="H35" s="96">
        <f t="shared" si="1"/>
        <v>0</v>
      </c>
      <c r="I35" s="33"/>
      <c r="J35" s="28"/>
    </row>
    <row r="36" spans="1:10" x14ac:dyDescent="0.2">
      <c r="A36" s="29" t="s">
        <v>35</v>
      </c>
      <c r="B36" s="135" t="s">
        <v>54</v>
      </c>
      <c r="C36" s="135"/>
      <c r="D36" s="30"/>
      <c r="E36" s="31"/>
      <c r="F36" s="32"/>
      <c r="G36" s="96">
        <f t="shared" si="3"/>
        <v>0</v>
      </c>
      <c r="H36" s="96">
        <f t="shared" si="1"/>
        <v>0</v>
      </c>
      <c r="I36" s="33"/>
      <c r="J36" s="28"/>
    </row>
    <row r="37" spans="1:10" x14ac:dyDescent="0.2">
      <c r="A37" s="29" t="s">
        <v>36</v>
      </c>
      <c r="B37" s="135" t="s">
        <v>54</v>
      </c>
      <c r="C37" s="135"/>
      <c r="D37" s="30"/>
      <c r="E37" s="31"/>
      <c r="F37" s="32"/>
      <c r="G37" s="96">
        <f t="shared" si="3"/>
        <v>0</v>
      </c>
      <c r="H37" s="96">
        <f t="shared" si="1"/>
        <v>0</v>
      </c>
      <c r="I37" s="33"/>
      <c r="J37" s="28"/>
    </row>
    <row r="38" spans="1:10" x14ac:dyDescent="0.2">
      <c r="A38" s="29" t="s">
        <v>37</v>
      </c>
      <c r="B38" s="135" t="s">
        <v>54</v>
      </c>
      <c r="C38" s="135"/>
      <c r="D38" s="30"/>
      <c r="E38" s="31"/>
      <c r="F38" s="32"/>
      <c r="G38" s="96">
        <f t="shared" si="3"/>
        <v>0</v>
      </c>
      <c r="H38" s="96">
        <f t="shared" si="1"/>
        <v>0</v>
      </c>
      <c r="I38" s="33"/>
      <c r="J38" s="28"/>
    </row>
    <row r="39" spans="1:10" x14ac:dyDescent="0.2">
      <c r="A39" s="29" t="s">
        <v>38</v>
      </c>
      <c r="B39" s="135" t="s">
        <v>54</v>
      </c>
      <c r="C39" s="135"/>
      <c r="D39" s="30"/>
      <c r="E39" s="31"/>
      <c r="F39" s="32"/>
      <c r="G39" s="96">
        <f t="shared" si="3"/>
        <v>0</v>
      </c>
      <c r="H39" s="96">
        <f t="shared" si="1"/>
        <v>0</v>
      </c>
      <c r="I39" s="33"/>
      <c r="J39" s="28"/>
    </row>
    <row r="40" spans="1:10" x14ac:dyDescent="0.2">
      <c r="A40" s="29" t="s">
        <v>39</v>
      </c>
      <c r="B40" s="135" t="s">
        <v>54</v>
      </c>
      <c r="C40" s="135"/>
      <c r="D40" s="30"/>
      <c r="E40" s="31"/>
      <c r="F40" s="32"/>
      <c r="G40" s="96">
        <f t="shared" si="3"/>
        <v>0</v>
      </c>
      <c r="H40" s="96">
        <f t="shared" si="1"/>
        <v>0</v>
      </c>
      <c r="I40" s="33"/>
      <c r="J40" s="28"/>
    </row>
    <row r="41" spans="1:10" x14ac:dyDescent="0.2">
      <c r="A41" s="29" t="s">
        <v>40</v>
      </c>
      <c r="B41" s="135" t="s">
        <v>54</v>
      </c>
      <c r="C41" s="135"/>
      <c r="D41" s="30"/>
      <c r="E41" s="31"/>
      <c r="F41" s="32"/>
      <c r="G41" s="96">
        <f t="shared" si="3"/>
        <v>0</v>
      </c>
      <c r="H41" s="96">
        <f t="shared" si="1"/>
        <v>0</v>
      </c>
      <c r="I41" s="33"/>
      <c r="J41" s="28"/>
    </row>
    <row r="42" spans="1:10" x14ac:dyDescent="0.2">
      <c r="A42" s="29" t="s">
        <v>41</v>
      </c>
      <c r="B42" s="135" t="s">
        <v>54</v>
      </c>
      <c r="C42" s="135"/>
      <c r="D42" s="30"/>
      <c r="E42" s="31"/>
      <c r="F42" s="32"/>
      <c r="G42" s="96">
        <f t="shared" si="3"/>
        <v>0</v>
      </c>
      <c r="H42" s="96">
        <f t="shared" si="1"/>
        <v>0</v>
      </c>
      <c r="I42" s="33"/>
      <c r="J42" s="28"/>
    </row>
    <row r="43" spans="1:10" x14ac:dyDescent="0.2">
      <c r="A43" s="29" t="s">
        <v>42</v>
      </c>
      <c r="B43" s="135" t="s">
        <v>54</v>
      </c>
      <c r="C43" s="135"/>
      <c r="D43" s="30"/>
      <c r="E43" s="31"/>
      <c r="F43" s="32"/>
      <c r="G43" s="96">
        <f t="shared" si="3"/>
        <v>0</v>
      </c>
      <c r="H43" s="96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1" t="s">
        <v>228</v>
      </c>
      <c r="C44" s="139"/>
      <c r="D44" s="139"/>
      <c r="E44" s="139"/>
      <c r="F44" s="140"/>
      <c r="G44" s="97">
        <f>SUM(G45:G54)</f>
        <v>0</v>
      </c>
      <c r="H44" s="97">
        <f>SUM(H45:H54)</f>
        <v>0</v>
      </c>
      <c r="I44" s="35"/>
      <c r="J44" s="36"/>
    </row>
    <row r="45" spans="1:10" x14ac:dyDescent="0.2">
      <c r="A45" s="29" t="s">
        <v>44</v>
      </c>
      <c r="B45" s="135" t="s">
        <v>54</v>
      </c>
      <c r="C45" s="135"/>
      <c r="D45" s="30"/>
      <c r="E45" s="31"/>
      <c r="F45" s="32"/>
      <c r="G45" s="96">
        <f t="shared" ref="G45:G54" si="4">ROUND(E45*F45,2)</f>
        <v>0</v>
      </c>
      <c r="H45" s="96">
        <f t="shared" ref="H45:H54" si="5">ROUND(G45*$D$7,2)</f>
        <v>0</v>
      </c>
      <c r="I45" s="33"/>
      <c r="J45" s="36"/>
    </row>
    <row r="46" spans="1:10" x14ac:dyDescent="0.2">
      <c r="A46" s="29" t="s">
        <v>45</v>
      </c>
      <c r="B46" s="135" t="s">
        <v>54</v>
      </c>
      <c r="C46" s="135"/>
      <c r="D46" s="30"/>
      <c r="E46" s="31"/>
      <c r="F46" s="32"/>
      <c r="G46" s="96">
        <f t="shared" si="4"/>
        <v>0</v>
      </c>
      <c r="H46" s="96">
        <f t="shared" si="5"/>
        <v>0</v>
      </c>
      <c r="I46" s="33"/>
      <c r="J46" s="36"/>
    </row>
    <row r="47" spans="1:10" x14ac:dyDescent="0.2">
      <c r="A47" s="29" t="s">
        <v>46</v>
      </c>
      <c r="B47" s="135" t="s">
        <v>54</v>
      </c>
      <c r="C47" s="135"/>
      <c r="D47" s="30"/>
      <c r="E47" s="31"/>
      <c r="F47" s="32"/>
      <c r="G47" s="96">
        <f t="shared" si="4"/>
        <v>0</v>
      </c>
      <c r="H47" s="96">
        <f t="shared" si="5"/>
        <v>0</v>
      </c>
      <c r="I47" s="33"/>
      <c r="J47" s="36"/>
    </row>
    <row r="48" spans="1:10" x14ac:dyDescent="0.2">
      <c r="A48" s="29" t="s">
        <v>47</v>
      </c>
      <c r="B48" s="135" t="s">
        <v>54</v>
      </c>
      <c r="C48" s="135"/>
      <c r="D48" s="30"/>
      <c r="E48" s="31"/>
      <c r="F48" s="32"/>
      <c r="G48" s="96">
        <f t="shared" si="4"/>
        <v>0</v>
      </c>
      <c r="H48" s="96">
        <f t="shared" si="5"/>
        <v>0</v>
      </c>
      <c r="I48" s="33"/>
      <c r="J48" s="36"/>
    </row>
    <row r="49" spans="1:10" x14ac:dyDescent="0.2">
      <c r="A49" s="29" t="s">
        <v>48</v>
      </c>
      <c r="B49" s="135" t="s">
        <v>54</v>
      </c>
      <c r="C49" s="135"/>
      <c r="D49" s="30"/>
      <c r="E49" s="31"/>
      <c r="F49" s="32"/>
      <c r="G49" s="96">
        <f t="shared" si="4"/>
        <v>0</v>
      </c>
      <c r="H49" s="96">
        <f t="shared" si="5"/>
        <v>0</v>
      </c>
      <c r="I49" s="33"/>
      <c r="J49" s="36"/>
    </row>
    <row r="50" spans="1:10" x14ac:dyDescent="0.2">
      <c r="A50" s="29" t="s">
        <v>49</v>
      </c>
      <c r="B50" s="135" t="s">
        <v>54</v>
      </c>
      <c r="C50" s="135"/>
      <c r="D50" s="30"/>
      <c r="E50" s="31"/>
      <c r="F50" s="32"/>
      <c r="G50" s="96">
        <f t="shared" si="4"/>
        <v>0</v>
      </c>
      <c r="H50" s="96">
        <f t="shared" si="5"/>
        <v>0</v>
      </c>
      <c r="I50" s="33"/>
      <c r="J50" s="36"/>
    </row>
    <row r="51" spans="1:10" x14ac:dyDescent="0.2">
      <c r="A51" s="29" t="s">
        <v>50</v>
      </c>
      <c r="B51" s="135" t="s">
        <v>54</v>
      </c>
      <c r="C51" s="135"/>
      <c r="D51" s="30"/>
      <c r="E51" s="31"/>
      <c r="F51" s="32"/>
      <c r="G51" s="96">
        <f t="shared" si="4"/>
        <v>0</v>
      </c>
      <c r="H51" s="96">
        <f t="shared" si="5"/>
        <v>0</v>
      </c>
      <c r="I51" s="33"/>
      <c r="J51" s="36"/>
    </row>
    <row r="52" spans="1:10" x14ac:dyDescent="0.2">
      <c r="A52" s="29" t="s">
        <v>51</v>
      </c>
      <c r="B52" s="135" t="s">
        <v>54</v>
      </c>
      <c r="C52" s="135"/>
      <c r="D52" s="30"/>
      <c r="E52" s="31"/>
      <c r="F52" s="32"/>
      <c r="G52" s="96">
        <f t="shared" si="4"/>
        <v>0</v>
      </c>
      <c r="H52" s="96">
        <f t="shared" si="5"/>
        <v>0</v>
      </c>
      <c r="I52" s="33"/>
      <c r="J52" s="36"/>
    </row>
    <row r="53" spans="1:10" x14ac:dyDescent="0.2">
      <c r="A53" s="29" t="s">
        <v>52</v>
      </c>
      <c r="B53" s="135" t="s">
        <v>54</v>
      </c>
      <c r="C53" s="135"/>
      <c r="D53" s="30"/>
      <c r="E53" s="31"/>
      <c r="F53" s="32"/>
      <c r="G53" s="96">
        <f t="shared" si="4"/>
        <v>0</v>
      </c>
      <c r="H53" s="96">
        <f t="shared" si="5"/>
        <v>0</v>
      </c>
      <c r="I53" s="33"/>
      <c r="J53" s="36"/>
    </row>
    <row r="54" spans="1:10" x14ac:dyDescent="0.2">
      <c r="A54" s="29" t="s">
        <v>53</v>
      </c>
      <c r="B54" s="135" t="s">
        <v>54</v>
      </c>
      <c r="C54" s="135"/>
      <c r="D54" s="30"/>
      <c r="E54" s="31"/>
      <c r="F54" s="32"/>
      <c r="G54" s="96">
        <f t="shared" si="4"/>
        <v>0</v>
      </c>
      <c r="H54" s="96">
        <f t="shared" si="5"/>
        <v>0</v>
      </c>
      <c r="I54" s="33"/>
      <c r="J54" s="36"/>
    </row>
    <row r="55" spans="1:10" ht="25.5" customHeight="1" x14ac:dyDescent="0.2">
      <c r="A55" s="34" t="s">
        <v>10</v>
      </c>
      <c r="B55" s="138" t="s">
        <v>174</v>
      </c>
      <c r="C55" s="139"/>
      <c r="D55" s="139"/>
      <c r="E55" s="139"/>
      <c r="F55" s="140"/>
      <c r="G55" s="97">
        <f>SUM(G56:G82)</f>
        <v>0</v>
      </c>
      <c r="H55" s="97">
        <f>SUM(H56:H82)</f>
        <v>0</v>
      </c>
      <c r="I55" s="35"/>
      <c r="J55" s="36"/>
    </row>
    <row r="56" spans="1:10" x14ac:dyDescent="0.2">
      <c r="A56" s="29" t="s">
        <v>55</v>
      </c>
      <c r="B56" s="135" t="s">
        <v>12</v>
      </c>
      <c r="C56" s="135"/>
      <c r="D56" s="30"/>
      <c r="E56" s="31"/>
      <c r="F56" s="32"/>
      <c r="G56" s="96">
        <f t="shared" ref="G56:G82" si="6">ROUND(E56*F56,2)</f>
        <v>0</v>
      </c>
      <c r="H56" s="96">
        <f t="shared" ref="H56:H82" si="7">ROUND(G56*$D$7,2)</f>
        <v>0</v>
      </c>
      <c r="I56" s="33"/>
      <c r="J56" s="28"/>
    </row>
    <row r="57" spans="1:10" x14ac:dyDescent="0.2">
      <c r="A57" s="29" t="s">
        <v>56</v>
      </c>
      <c r="B57" s="135" t="s">
        <v>12</v>
      </c>
      <c r="C57" s="135"/>
      <c r="D57" s="30"/>
      <c r="E57" s="31"/>
      <c r="F57" s="32"/>
      <c r="G57" s="96">
        <f t="shared" si="6"/>
        <v>0</v>
      </c>
      <c r="H57" s="96">
        <f t="shared" si="7"/>
        <v>0</v>
      </c>
      <c r="I57" s="33"/>
      <c r="J57" s="28"/>
    </row>
    <row r="58" spans="1:10" x14ac:dyDescent="0.2">
      <c r="A58" s="29" t="s">
        <v>57</v>
      </c>
      <c r="B58" s="135" t="s">
        <v>12</v>
      </c>
      <c r="C58" s="135"/>
      <c r="D58" s="30"/>
      <c r="E58" s="31"/>
      <c r="F58" s="32"/>
      <c r="G58" s="96">
        <f t="shared" si="6"/>
        <v>0</v>
      </c>
      <c r="H58" s="96">
        <f t="shared" si="7"/>
        <v>0</v>
      </c>
      <c r="I58" s="33"/>
      <c r="J58" s="28"/>
    </row>
    <row r="59" spans="1:10" x14ac:dyDescent="0.2">
      <c r="A59" s="29" t="s">
        <v>58</v>
      </c>
      <c r="B59" s="135" t="s">
        <v>12</v>
      </c>
      <c r="C59" s="135"/>
      <c r="D59" s="30"/>
      <c r="E59" s="31"/>
      <c r="F59" s="32"/>
      <c r="G59" s="96">
        <f t="shared" si="6"/>
        <v>0</v>
      </c>
      <c r="H59" s="96">
        <f t="shared" si="7"/>
        <v>0</v>
      </c>
      <c r="I59" s="33"/>
      <c r="J59" s="28"/>
    </row>
    <row r="60" spans="1:10" x14ac:dyDescent="0.2">
      <c r="A60" s="29" t="s">
        <v>59</v>
      </c>
      <c r="B60" s="135" t="s">
        <v>12</v>
      </c>
      <c r="C60" s="135"/>
      <c r="D60" s="30"/>
      <c r="E60" s="31"/>
      <c r="F60" s="32"/>
      <c r="G60" s="96">
        <f t="shared" si="6"/>
        <v>0</v>
      </c>
      <c r="H60" s="96">
        <f t="shared" si="7"/>
        <v>0</v>
      </c>
      <c r="I60" s="33"/>
      <c r="J60" s="28"/>
    </row>
    <row r="61" spans="1:10" x14ac:dyDescent="0.2">
      <c r="A61" s="29" t="s">
        <v>60</v>
      </c>
      <c r="B61" s="135" t="s">
        <v>12</v>
      </c>
      <c r="C61" s="135"/>
      <c r="D61" s="30"/>
      <c r="E61" s="31"/>
      <c r="F61" s="32"/>
      <c r="G61" s="96">
        <f t="shared" si="6"/>
        <v>0</v>
      </c>
      <c r="H61" s="96">
        <f t="shared" si="7"/>
        <v>0</v>
      </c>
      <c r="I61" s="33"/>
      <c r="J61" s="28"/>
    </row>
    <row r="62" spans="1:10" x14ac:dyDescent="0.2">
      <c r="A62" s="29" t="s">
        <v>61</v>
      </c>
      <c r="B62" s="135" t="s">
        <v>12</v>
      </c>
      <c r="C62" s="135"/>
      <c r="D62" s="30"/>
      <c r="E62" s="31"/>
      <c r="F62" s="32"/>
      <c r="G62" s="96">
        <f t="shared" si="6"/>
        <v>0</v>
      </c>
      <c r="H62" s="96">
        <f t="shared" si="7"/>
        <v>0</v>
      </c>
      <c r="I62" s="33"/>
      <c r="J62" s="28"/>
    </row>
    <row r="63" spans="1:10" x14ac:dyDescent="0.2">
      <c r="A63" s="29" t="s">
        <v>62</v>
      </c>
      <c r="B63" s="135" t="s">
        <v>12</v>
      </c>
      <c r="C63" s="135"/>
      <c r="D63" s="30"/>
      <c r="E63" s="31"/>
      <c r="F63" s="32"/>
      <c r="G63" s="96">
        <f t="shared" si="6"/>
        <v>0</v>
      </c>
      <c r="H63" s="96">
        <f t="shared" si="7"/>
        <v>0</v>
      </c>
      <c r="I63" s="33"/>
      <c r="J63" s="28"/>
    </row>
    <row r="64" spans="1:10" x14ac:dyDescent="0.2">
      <c r="A64" s="29" t="s">
        <v>63</v>
      </c>
      <c r="B64" s="135" t="s">
        <v>12</v>
      </c>
      <c r="C64" s="135"/>
      <c r="D64" s="30"/>
      <c r="E64" s="31"/>
      <c r="F64" s="32"/>
      <c r="G64" s="96">
        <f t="shared" si="6"/>
        <v>0</v>
      </c>
      <c r="H64" s="96">
        <f t="shared" si="7"/>
        <v>0</v>
      </c>
      <c r="I64" s="33"/>
      <c r="J64" s="28"/>
    </row>
    <row r="65" spans="1:10" x14ac:dyDescent="0.2">
      <c r="A65" s="29" t="s">
        <v>64</v>
      </c>
      <c r="B65" s="135" t="s">
        <v>12</v>
      </c>
      <c r="C65" s="135"/>
      <c r="D65" s="30"/>
      <c r="E65" s="31"/>
      <c r="F65" s="32"/>
      <c r="G65" s="96">
        <f t="shared" si="6"/>
        <v>0</v>
      </c>
      <c r="H65" s="96">
        <f t="shared" si="7"/>
        <v>0</v>
      </c>
      <c r="I65" s="33"/>
      <c r="J65" s="28"/>
    </row>
    <row r="66" spans="1:10" x14ac:dyDescent="0.2">
      <c r="A66" s="29" t="s">
        <v>130</v>
      </c>
      <c r="B66" s="135" t="s">
        <v>12</v>
      </c>
      <c r="C66" s="135"/>
      <c r="D66" s="30"/>
      <c r="E66" s="31"/>
      <c r="F66" s="32"/>
      <c r="G66" s="96">
        <f t="shared" si="6"/>
        <v>0</v>
      </c>
      <c r="H66" s="96">
        <f t="shared" si="7"/>
        <v>0</v>
      </c>
      <c r="I66" s="33"/>
      <c r="J66" s="28"/>
    </row>
    <row r="67" spans="1:10" x14ac:dyDescent="0.2">
      <c r="A67" s="29" t="s">
        <v>131</v>
      </c>
      <c r="B67" s="135" t="s">
        <v>12</v>
      </c>
      <c r="C67" s="135"/>
      <c r="D67" s="30"/>
      <c r="E67" s="31"/>
      <c r="F67" s="32"/>
      <c r="G67" s="96">
        <f t="shared" si="6"/>
        <v>0</v>
      </c>
      <c r="H67" s="96">
        <f t="shared" si="7"/>
        <v>0</v>
      </c>
      <c r="I67" s="33"/>
      <c r="J67" s="28"/>
    </row>
    <row r="68" spans="1:10" x14ac:dyDescent="0.2">
      <c r="A68" s="29" t="s">
        <v>132</v>
      </c>
      <c r="B68" s="135" t="s">
        <v>12</v>
      </c>
      <c r="C68" s="135"/>
      <c r="D68" s="30"/>
      <c r="E68" s="31"/>
      <c r="F68" s="32"/>
      <c r="G68" s="96">
        <f t="shared" si="6"/>
        <v>0</v>
      </c>
      <c r="H68" s="96">
        <f t="shared" si="7"/>
        <v>0</v>
      </c>
      <c r="I68" s="33"/>
      <c r="J68" s="28"/>
    </row>
    <row r="69" spans="1:10" x14ac:dyDescent="0.2">
      <c r="A69" s="29" t="s">
        <v>133</v>
      </c>
      <c r="B69" s="135" t="s">
        <v>12</v>
      </c>
      <c r="C69" s="135"/>
      <c r="D69" s="30"/>
      <c r="E69" s="31"/>
      <c r="F69" s="32"/>
      <c r="G69" s="96">
        <f t="shared" si="6"/>
        <v>0</v>
      </c>
      <c r="H69" s="96">
        <f t="shared" si="7"/>
        <v>0</v>
      </c>
      <c r="I69" s="33"/>
      <c r="J69" s="28"/>
    </row>
    <row r="70" spans="1:10" x14ac:dyDescent="0.2">
      <c r="A70" s="29" t="s">
        <v>134</v>
      </c>
      <c r="B70" s="135" t="s">
        <v>12</v>
      </c>
      <c r="C70" s="135"/>
      <c r="D70" s="30"/>
      <c r="E70" s="31"/>
      <c r="F70" s="32"/>
      <c r="G70" s="96">
        <f t="shared" si="6"/>
        <v>0</v>
      </c>
      <c r="H70" s="96">
        <f t="shared" si="7"/>
        <v>0</v>
      </c>
      <c r="I70" s="33"/>
      <c r="J70" s="28"/>
    </row>
    <row r="71" spans="1:10" x14ac:dyDescent="0.2">
      <c r="A71" s="29" t="s">
        <v>188</v>
      </c>
      <c r="B71" s="135" t="s">
        <v>12</v>
      </c>
      <c r="C71" s="135"/>
      <c r="D71" s="30"/>
      <c r="E71" s="31"/>
      <c r="F71" s="32"/>
      <c r="G71" s="96">
        <f t="shared" si="6"/>
        <v>0</v>
      </c>
      <c r="H71" s="96">
        <f t="shared" si="7"/>
        <v>0</v>
      </c>
      <c r="I71" s="33"/>
      <c r="J71" s="28"/>
    </row>
    <row r="72" spans="1:10" x14ac:dyDescent="0.2">
      <c r="A72" s="29" t="s">
        <v>189</v>
      </c>
      <c r="B72" s="135" t="s">
        <v>12</v>
      </c>
      <c r="C72" s="135"/>
      <c r="D72" s="30"/>
      <c r="E72" s="31"/>
      <c r="F72" s="32"/>
      <c r="G72" s="96">
        <f t="shared" si="6"/>
        <v>0</v>
      </c>
      <c r="H72" s="96">
        <f t="shared" si="7"/>
        <v>0</v>
      </c>
      <c r="I72" s="33"/>
      <c r="J72" s="28"/>
    </row>
    <row r="73" spans="1:10" x14ac:dyDescent="0.2">
      <c r="A73" s="29" t="s">
        <v>190</v>
      </c>
      <c r="B73" s="135" t="s">
        <v>12</v>
      </c>
      <c r="C73" s="135"/>
      <c r="D73" s="30"/>
      <c r="E73" s="31"/>
      <c r="F73" s="32"/>
      <c r="G73" s="96">
        <f t="shared" si="6"/>
        <v>0</v>
      </c>
      <c r="H73" s="96">
        <f t="shared" si="7"/>
        <v>0</v>
      </c>
      <c r="I73" s="33"/>
      <c r="J73" s="28"/>
    </row>
    <row r="74" spans="1:10" x14ac:dyDescent="0.2">
      <c r="A74" s="29" t="s">
        <v>191</v>
      </c>
      <c r="B74" s="135" t="s">
        <v>12</v>
      </c>
      <c r="C74" s="135"/>
      <c r="D74" s="30"/>
      <c r="E74" s="31"/>
      <c r="F74" s="32"/>
      <c r="G74" s="96">
        <f t="shared" si="6"/>
        <v>0</v>
      </c>
      <c r="H74" s="96">
        <f t="shared" si="7"/>
        <v>0</v>
      </c>
      <c r="I74" s="33"/>
      <c r="J74" s="28"/>
    </row>
    <row r="75" spans="1:10" x14ac:dyDescent="0.2">
      <c r="A75" s="29" t="s">
        <v>192</v>
      </c>
      <c r="B75" s="135" t="s">
        <v>12</v>
      </c>
      <c r="C75" s="135"/>
      <c r="D75" s="30"/>
      <c r="E75" s="31"/>
      <c r="F75" s="32"/>
      <c r="G75" s="96">
        <f t="shared" si="6"/>
        <v>0</v>
      </c>
      <c r="H75" s="96">
        <f t="shared" si="7"/>
        <v>0</v>
      </c>
      <c r="I75" s="33"/>
      <c r="J75" s="28"/>
    </row>
    <row r="76" spans="1:10" x14ac:dyDescent="0.2">
      <c r="A76" s="29" t="s">
        <v>193</v>
      </c>
      <c r="B76" s="135" t="s">
        <v>12</v>
      </c>
      <c r="C76" s="135"/>
      <c r="D76" s="30"/>
      <c r="E76" s="31"/>
      <c r="F76" s="32"/>
      <c r="G76" s="96">
        <f t="shared" si="6"/>
        <v>0</v>
      </c>
      <c r="H76" s="96">
        <f t="shared" si="7"/>
        <v>0</v>
      </c>
      <c r="I76" s="33"/>
      <c r="J76" s="28"/>
    </row>
    <row r="77" spans="1:10" x14ac:dyDescent="0.2">
      <c r="A77" s="29" t="s">
        <v>194</v>
      </c>
      <c r="B77" s="135" t="s">
        <v>12</v>
      </c>
      <c r="C77" s="135"/>
      <c r="D77" s="30"/>
      <c r="E77" s="31"/>
      <c r="F77" s="32"/>
      <c r="G77" s="96">
        <f t="shared" si="6"/>
        <v>0</v>
      </c>
      <c r="H77" s="96">
        <f t="shared" si="7"/>
        <v>0</v>
      </c>
      <c r="I77" s="33"/>
      <c r="J77" s="28"/>
    </row>
    <row r="78" spans="1:10" x14ac:dyDescent="0.2">
      <c r="A78" s="29" t="s">
        <v>195</v>
      </c>
      <c r="B78" s="135" t="s">
        <v>12</v>
      </c>
      <c r="C78" s="135"/>
      <c r="D78" s="30"/>
      <c r="E78" s="31"/>
      <c r="F78" s="32"/>
      <c r="G78" s="96">
        <f t="shared" si="6"/>
        <v>0</v>
      </c>
      <c r="H78" s="96">
        <f t="shared" si="7"/>
        <v>0</v>
      </c>
      <c r="I78" s="33"/>
      <c r="J78" s="28"/>
    </row>
    <row r="79" spans="1:10" x14ac:dyDescent="0.2">
      <c r="A79" s="29" t="s">
        <v>196</v>
      </c>
      <c r="B79" s="135" t="s">
        <v>12</v>
      </c>
      <c r="C79" s="135"/>
      <c r="D79" s="30"/>
      <c r="E79" s="31"/>
      <c r="F79" s="32"/>
      <c r="G79" s="96">
        <f t="shared" si="6"/>
        <v>0</v>
      </c>
      <c r="H79" s="96">
        <f t="shared" si="7"/>
        <v>0</v>
      </c>
      <c r="I79" s="33"/>
      <c r="J79" s="28"/>
    </row>
    <row r="80" spans="1:10" x14ac:dyDescent="0.2">
      <c r="A80" s="29" t="s">
        <v>197</v>
      </c>
      <c r="B80" s="135" t="s">
        <v>12</v>
      </c>
      <c r="C80" s="135"/>
      <c r="D80" s="30"/>
      <c r="E80" s="31"/>
      <c r="F80" s="32"/>
      <c r="G80" s="96">
        <f t="shared" si="6"/>
        <v>0</v>
      </c>
      <c r="H80" s="96">
        <f t="shared" si="7"/>
        <v>0</v>
      </c>
      <c r="I80" s="33"/>
      <c r="J80" s="28"/>
    </row>
    <row r="81" spans="1:19" x14ac:dyDescent="0.2">
      <c r="A81" s="29" t="s">
        <v>198</v>
      </c>
      <c r="B81" s="135" t="s">
        <v>12</v>
      </c>
      <c r="C81" s="135"/>
      <c r="D81" s="30"/>
      <c r="E81" s="31"/>
      <c r="F81" s="32"/>
      <c r="G81" s="96">
        <f t="shared" si="6"/>
        <v>0</v>
      </c>
      <c r="H81" s="96">
        <f t="shared" si="7"/>
        <v>0</v>
      </c>
      <c r="I81" s="33"/>
      <c r="J81" s="28"/>
    </row>
    <row r="82" spans="1:19" x14ac:dyDescent="0.2">
      <c r="A82" s="29" t="s">
        <v>199</v>
      </c>
      <c r="B82" s="135" t="s">
        <v>12</v>
      </c>
      <c r="C82" s="135"/>
      <c r="D82" s="30"/>
      <c r="E82" s="31"/>
      <c r="F82" s="32"/>
      <c r="G82" s="96">
        <f t="shared" si="6"/>
        <v>0</v>
      </c>
      <c r="H82" s="96">
        <f t="shared" si="7"/>
        <v>0</v>
      </c>
      <c r="I82" s="33"/>
      <c r="J82" s="28"/>
    </row>
    <row r="83" spans="1:19" ht="51.75" customHeight="1" x14ac:dyDescent="0.2">
      <c r="A83" s="34" t="s">
        <v>65</v>
      </c>
      <c r="B83" s="138" t="s">
        <v>110</v>
      </c>
      <c r="C83" s="139"/>
      <c r="D83" s="139"/>
      <c r="E83" s="139"/>
      <c r="F83" s="140"/>
      <c r="G83" s="97">
        <f>SUM(G84:G112)</f>
        <v>0</v>
      </c>
      <c r="H83" s="97">
        <f>SUM(H84:H112)</f>
        <v>0</v>
      </c>
      <c r="I83" s="35"/>
      <c r="J83" s="28"/>
      <c r="K83" s="37" t="s">
        <v>112</v>
      </c>
      <c r="L83" s="37" t="s">
        <v>113</v>
      </c>
      <c r="M83" s="37" t="s">
        <v>114</v>
      </c>
      <c r="N83" s="37" t="s">
        <v>115</v>
      </c>
      <c r="O83" s="37" t="s">
        <v>116</v>
      </c>
      <c r="P83" s="37" t="s">
        <v>117</v>
      </c>
      <c r="Q83" s="37" t="s">
        <v>118</v>
      </c>
      <c r="R83" s="37" t="s">
        <v>119</v>
      </c>
    </row>
    <row r="84" spans="1:19" ht="12.75" customHeight="1" x14ac:dyDescent="0.2">
      <c r="A84" s="29" t="s">
        <v>66</v>
      </c>
      <c r="B84" s="135" t="s">
        <v>111</v>
      </c>
      <c r="C84" s="135"/>
      <c r="D84" s="30"/>
      <c r="E84" s="99">
        <v>1</v>
      </c>
      <c r="F84" s="96">
        <f t="shared" ref="F84:F112" si="8">R84</f>
        <v>0</v>
      </c>
      <c r="G84" s="96">
        <f t="shared" ref="G84:G112" si="9">ROUND(E84*F84,2)</f>
        <v>0</v>
      </c>
      <c r="H84" s="96">
        <f t="shared" si="1"/>
        <v>0</v>
      </c>
      <c r="I84" s="33"/>
      <c r="J84" s="28"/>
      <c r="K84" s="38"/>
      <c r="L84" s="39"/>
      <c r="M84" s="39"/>
      <c r="N84" s="39"/>
      <c r="O84" s="100" t="str">
        <f>IFERROR(ROUND((L84-N84)/M84,2),"0")</f>
        <v>0</v>
      </c>
      <c r="P84" s="39"/>
      <c r="Q84" s="40"/>
      <c r="R84" s="100">
        <f>O84*P84*Q84</f>
        <v>0</v>
      </c>
      <c r="S84" s="101" t="str">
        <f ca="1">IF(K84=0," ",IF(K84+(M84*30.5)&lt;TODAY(),"DĖMESIO! Patikrinkite, ar nurodytas turtas dar nėra nudėvėtas, amortizuotas"," "))</f>
        <v xml:space="preserve"> </v>
      </c>
    </row>
    <row r="85" spans="1:19" ht="12.75" customHeight="1" x14ac:dyDescent="0.2">
      <c r="A85" s="29" t="s">
        <v>67</v>
      </c>
      <c r="B85" s="135" t="s">
        <v>111</v>
      </c>
      <c r="C85" s="135"/>
      <c r="D85" s="30"/>
      <c r="E85" s="99">
        <v>1</v>
      </c>
      <c r="F85" s="96">
        <f t="shared" si="8"/>
        <v>0</v>
      </c>
      <c r="G85" s="96">
        <f t="shared" si="9"/>
        <v>0</v>
      </c>
      <c r="H85" s="96">
        <f t="shared" si="1"/>
        <v>0</v>
      </c>
      <c r="I85" s="33"/>
      <c r="J85" s="28"/>
      <c r="K85" s="38"/>
      <c r="L85" s="39"/>
      <c r="M85" s="39"/>
      <c r="N85" s="39"/>
      <c r="O85" s="100" t="str">
        <f t="shared" ref="O85:O112" si="10">IFERROR(ROUND((L85-N85)/M85,2),"0")</f>
        <v>0</v>
      </c>
      <c r="P85" s="39"/>
      <c r="Q85" s="40"/>
      <c r="R85" s="100">
        <f t="shared" ref="R85:R112" si="11">O85*P85*Q85</f>
        <v>0</v>
      </c>
      <c r="S85" s="101" t="str">
        <f t="shared" ref="S85:S112" ca="1" si="12">IF(K85=0," ",IF(K85+(M85*30.5)&lt;TODAY(),"DĖMESIO! Patikrinkite, ar nurodytas turtas dar nėra nudėvėtas, amortizuotas"," "))</f>
        <v xml:space="preserve"> </v>
      </c>
    </row>
    <row r="86" spans="1:19" ht="12.75" customHeight="1" x14ac:dyDescent="0.2">
      <c r="A86" s="29" t="s">
        <v>68</v>
      </c>
      <c r="B86" s="135" t="s">
        <v>111</v>
      </c>
      <c r="C86" s="135"/>
      <c r="D86" s="30"/>
      <c r="E86" s="99">
        <v>1</v>
      </c>
      <c r="F86" s="96">
        <f t="shared" si="8"/>
        <v>0</v>
      </c>
      <c r="G86" s="96">
        <f t="shared" si="9"/>
        <v>0</v>
      </c>
      <c r="H86" s="96">
        <f t="shared" si="1"/>
        <v>0</v>
      </c>
      <c r="I86" s="33"/>
      <c r="J86" s="28"/>
      <c r="K86" s="38"/>
      <c r="L86" s="39"/>
      <c r="M86" s="39"/>
      <c r="N86" s="39"/>
      <c r="O86" s="100" t="str">
        <f t="shared" si="10"/>
        <v>0</v>
      </c>
      <c r="P86" s="39"/>
      <c r="Q86" s="40"/>
      <c r="R86" s="100">
        <f t="shared" si="11"/>
        <v>0</v>
      </c>
      <c r="S86" s="101" t="str">
        <f t="shared" ca="1" si="12"/>
        <v xml:space="preserve"> </v>
      </c>
    </row>
    <row r="87" spans="1:19" ht="12.75" customHeight="1" x14ac:dyDescent="0.2">
      <c r="A87" s="29" t="s">
        <v>69</v>
      </c>
      <c r="B87" s="135" t="s">
        <v>111</v>
      </c>
      <c r="C87" s="135"/>
      <c r="D87" s="30"/>
      <c r="E87" s="99">
        <v>1</v>
      </c>
      <c r="F87" s="96">
        <f t="shared" si="8"/>
        <v>0</v>
      </c>
      <c r="G87" s="96">
        <f t="shared" si="9"/>
        <v>0</v>
      </c>
      <c r="H87" s="96">
        <f t="shared" si="1"/>
        <v>0</v>
      </c>
      <c r="I87" s="33"/>
      <c r="J87" s="28"/>
      <c r="K87" s="38"/>
      <c r="L87" s="39"/>
      <c r="M87" s="39"/>
      <c r="N87" s="39"/>
      <c r="O87" s="100" t="str">
        <f t="shared" si="10"/>
        <v>0</v>
      </c>
      <c r="P87" s="39"/>
      <c r="Q87" s="40"/>
      <c r="R87" s="100">
        <f t="shared" si="11"/>
        <v>0</v>
      </c>
      <c r="S87" s="101" t="str">
        <f t="shared" ca="1" si="12"/>
        <v xml:space="preserve"> </v>
      </c>
    </row>
    <row r="88" spans="1:19" ht="12.75" customHeight="1" x14ac:dyDescent="0.2">
      <c r="A88" s="29" t="s">
        <v>70</v>
      </c>
      <c r="B88" s="135" t="s">
        <v>111</v>
      </c>
      <c r="C88" s="135"/>
      <c r="D88" s="30"/>
      <c r="E88" s="99">
        <v>1</v>
      </c>
      <c r="F88" s="96">
        <f t="shared" si="8"/>
        <v>0</v>
      </c>
      <c r="G88" s="96">
        <f t="shared" si="9"/>
        <v>0</v>
      </c>
      <c r="H88" s="96">
        <f t="shared" si="1"/>
        <v>0</v>
      </c>
      <c r="I88" s="33"/>
      <c r="J88" s="28"/>
      <c r="K88" s="38"/>
      <c r="L88" s="39"/>
      <c r="M88" s="39"/>
      <c r="N88" s="39"/>
      <c r="O88" s="100" t="str">
        <f t="shared" si="10"/>
        <v>0</v>
      </c>
      <c r="P88" s="39"/>
      <c r="Q88" s="40"/>
      <c r="R88" s="100">
        <f t="shared" si="11"/>
        <v>0</v>
      </c>
      <c r="S88" s="101" t="str">
        <f t="shared" ca="1" si="12"/>
        <v xml:space="preserve"> </v>
      </c>
    </row>
    <row r="89" spans="1:19" ht="12.75" customHeight="1" x14ac:dyDescent="0.2">
      <c r="A89" s="29" t="s">
        <v>74</v>
      </c>
      <c r="B89" s="135" t="s">
        <v>111</v>
      </c>
      <c r="C89" s="135"/>
      <c r="D89" s="30"/>
      <c r="E89" s="99">
        <v>1</v>
      </c>
      <c r="F89" s="96">
        <f t="shared" si="8"/>
        <v>0</v>
      </c>
      <c r="G89" s="96">
        <f t="shared" si="9"/>
        <v>0</v>
      </c>
      <c r="H89" s="96">
        <f t="shared" si="1"/>
        <v>0</v>
      </c>
      <c r="I89" s="33"/>
      <c r="J89" s="28"/>
      <c r="K89" s="38"/>
      <c r="L89" s="39"/>
      <c r="M89" s="39"/>
      <c r="N89" s="39"/>
      <c r="O89" s="100" t="str">
        <f t="shared" si="10"/>
        <v>0</v>
      </c>
      <c r="P89" s="39"/>
      <c r="Q89" s="40"/>
      <c r="R89" s="100">
        <f t="shared" si="11"/>
        <v>0</v>
      </c>
      <c r="S89" s="101" t="str">
        <f t="shared" ca="1" si="12"/>
        <v xml:space="preserve"> </v>
      </c>
    </row>
    <row r="90" spans="1:19" ht="12.75" customHeight="1" x14ac:dyDescent="0.2">
      <c r="A90" s="29" t="s">
        <v>75</v>
      </c>
      <c r="B90" s="135" t="s">
        <v>111</v>
      </c>
      <c r="C90" s="135"/>
      <c r="D90" s="30"/>
      <c r="E90" s="99">
        <v>1</v>
      </c>
      <c r="F90" s="96">
        <f t="shared" si="8"/>
        <v>0</v>
      </c>
      <c r="G90" s="96">
        <f t="shared" si="9"/>
        <v>0</v>
      </c>
      <c r="H90" s="96">
        <f t="shared" si="1"/>
        <v>0</v>
      </c>
      <c r="I90" s="33"/>
      <c r="J90" s="28"/>
      <c r="K90" s="38"/>
      <c r="L90" s="39"/>
      <c r="M90" s="39"/>
      <c r="N90" s="39"/>
      <c r="O90" s="100" t="str">
        <f t="shared" si="10"/>
        <v>0</v>
      </c>
      <c r="P90" s="39"/>
      <c r="Q90" s="40"/>
      <c r="R90" s="100">
        <f t="shared" si="11"/>
        <v>0</v>
      </c>
      <c r="S90" s="101" t="str">
        <f t="shared" ca="1" si="12"/>
        <v xml:space="preserve"> </v>
      </c>
    </row>
    <row r="91" spans="1:19" ht="12.75" customHeight="1" x14ac:dyDescent="0.2">
      <c r="A91" s="29" t="s">
        <v>76</v>
      </c>
      <c r="B91" s="135" t="s">
        <v>111</v>
      </c>
      <c r="C91" s="135"/>
      <c r="D91" s="30"/>
      <c r="E91" s="99">
        <v>1</v>
      </c>
      <c r="F91" s="96">
        <f t="shared" si="8"/>
        <v>0</v>
      </c>
      <c r="G91" s="96">
        <f t="shared" si="9"/>
        <v>0</v>
      </c>
      <c r="H91" s="96">
        <f t="shared" si="1"/>
        <v>0</v>
      </c>
      <c r="I91" s="33"/>
      <c r="J91" s="28"/>
      <c r="K91" s="38"/>
      <c r="L91" s="39"/>
      <c r="M91" s="39"/>
      <c r="N91" s="39"/>
      <c r="O91" s="100" t="str">
        <f t="shared" si="10"/>
        <v>0</v>
      </c>
      <c r="P91" s="39"/>
      <c r="Q91" s="40"/>
      <c r="R91" s="100">
        <f t="shared" si="11"/>
        <v>0</v>
      </c>
      <c r="S91" s="101" t="str">
        <f t="shared" ca="1" si="12"/>
        <v xml:space="preserve"> </v>
      </c>
    </row>
    <row r="92" spans="1:19" ht="12.75" customHeight="1" x14ac:dyDescent="0.2">
      <c r="A92" s="29" t="s">
        <v>77</v>
      </c>
      <c r="B92" s="135" t="s">
        <v>111</v>
      </c>
      <c r="C92" s="135"/>
      <c r="D92" s="30"/>
      <c r="E92" s="99">
        <v>1</v>
      </c>
      <c r="F92" s="96">
        <f t="shared" si="8"/>
        <v>0</v>
      </c>
      <c r="G92" s="96">
        <f t="shared" si="9"/>
        <v>0</v>
      </c>
      <c r="H92" s="96">
        <f t="shared" si="1"/>
        <v>0</v>
      </c>
      <c r="I92" s="33"/>
      <c r="J92" s="28"/>
      <c r="K92" s="38"/>
      <c r="L92" s="39"/>
      <c r="M92" s="39"/>
      <c r="N92" s="39"/>
      <c r="O92" s="100" t="str">
        <f t="shared" si="10"/>
        <v>0</v>
      </c>
      <c r="P92" s="39"/>
      <c r="Q92" s="40"/>
      <c r="R92" s="100">
        <f t="shared" si="11"/>
        <v>0</v>
      </c>
      <c r="S92" s="101" t="str">
        <f t="shared" ca="1" si="12"/>
        <v xml:space="preserve"> </v>
      </c>
    </row>
    <row r="93" spans="1:19" ht="12.75" customHeight="1" x14ac:dyDescent="0.2">
      <c r="A93" s="29" t="s">
        <v>78</v>
      </c>
      <c r="B93" s="135" t="s">
        <v>111</v>
      </c>
      <c r="C93" s="135"/>
      <c r="D93" s="30"/>
      <c r="E93" s="99">
        <v>1</v>
      </c>
      <c r="F93" s="96">
        <f t="shared" si="8"/>
        <v>0</v>
      </c>
      <c r="G93" s="96">
        <f t="shared" si="9"/>
        <v>0</v>
      </c>
      <c r="H93" s="96">
        <f t="shared" si="1"/>
        <v>0</v>
      </c>
      <c r="I93" s="33"/>
      <c r="J93" s="28"/>
      <c r="K93" s="38"/>
      <c r="L93" s="39"/>
      <c r="M93" s="39"/>
      <c r="N93" s="39"/>
      <c r="O93" s="100" t="str">
        <f t="shared" si="10"/>
        <v>0</v>
      </c>
      <c r="P93" s="39"/>
      <c r="Q93" s="40"/>
      <c r="R93" s="100">
        <f t="shared" si="11"/>
        <v>0</v>
      </c>
      <c r="S93" s="101" t="str">
        <f t="shared" ca="1" si="12"/>
        <v xml:space="preserve"> </v>
      </c>
    </row>
    <row r="94" spans="1:19" ht="12.75" customHeight="1" x14ac:dyDescent="0.2">
      <c r="A94" s="29" t="s">
        <v>229</v>
      </c>
      <c r="B94" s="135" t="s">
        <v>111</v>
      </c>
      <c r="C94" s="135"/>
      <c r="D94" s="30"/>
      <c r="E94" s="99">
        <v>1</v>
      </c>
      <c r="F94" s="96">
        <f t="shared" si="8"/>
        <v>0</v>
      </c>
      <c r="G94" s="96">
        <f t="shared" si="9"/>
        <v>0</v>
      </c>
      <c r="H94" s="96">
        <f t="shared" si="1"/>
        <v>0</v>
      </c>
      <c r="I94" s="33"/>
      <c r="J94" s="28"/>
      <c r="K94" s="38"/>
      <c r="L94" s="39"/>
      <c r="M94" s="39"/>
      <c r="N94" s="39"/>
      <c r="O94" s="100" t="str">
        <f t="shared" si="10"/>
        <v>0</v>
      </c>
      <c r="P94" s="39"/>
      <c r="Q94" s="40"/>
      <c r="R94" s="100">
        <f t="shared" si="11"/>
        <v>0</v>
      </c>
      <c r="S94" s="101" t="str">
        <f t="shared" ca="1" si="12"/>
        <v xml:space="preserve"> </v>
      </c>
    </row>
    <row r="95" spans="1:19" ht="12.75" customHeight="1" x14ac:dyDescent="0.2">
      <c r="A95" s="29" t="s">
        <v>230</v>
      </c>
      <c r="B95" s="135" t="s">
        <v>111</v>
      </c>
      <c r="C95" s="135"/>
      <c r="D95" s="30"/>
      <c r="E95" s="99">
        <v>1</v>
      </c>
      <c r="F95" s="96">
        <f t="shared" si="8"/>
        <v>0</v>
      </c>
      <c r="G95" s="96">
        <f t="shared" si="9"/>
        <v>0</v>
      </c>
      <c r="H95" s="96">
        <f t="shared" si="1"/>
        <v>0</v>
      </c>
      <c r="I95" s="33"/>
      <c r="J95" s="28"/>
      <c r="K95" s="38"/>
      <c r="L95" s="39"/>
      <c r="M95" s="39"/>
      <c r="N95" s="39"/>
      <c r="O95" s="100" t="str">
        <f t="shared" si="10"/>
        <v>0</v>
      </c>
      <c r="P95" s="39"/>
      <c r="Q95" s="40"/>
      <c r="R95" s="100">
        <f t="shared" si="11"/>
        <v>0</v>
      </c>
      <c r="S95" s="101" t="str">
        <f t="shared" ca="1" si="12"/>
        <v xml:space="preserve"> </v>
      </c>
    </row>
    <row r="96" spans="1:19" ht="12.75" customHeight="1" x14ac:dyDescent="0.2">
      <c r="A96" s="29" t="s">
        <v>231</v>
      </c>
      <c r="B96" s="135" t="s">
        <v>111</v>
      </c>
      <c r="C96" s="135"/>
      <c r="D96" s="30"/>
      <c r="E96" s="99">
        <v>1</v>
      </c>
      <c r="F96" s="96">
        <f t="shared" si="8"/>
        <v>0</v>
      </c>
      <c r="G96" s="96">
        <f t="shared" si="9"/>
        <v>0</v>
      </c>
      <c r="H96" s="96">
        <f t="shared" si="1"/>
        <v>0</v>
      </c>
      <c r="I96" s="33"/>
      <c r="J96" s="28"/>
      <c r="K96" s="38"/>
      <c r="L96" s="39"/>
      <c r="M96" s="39"/>
      <c r="N96" s="39"/>
      <c r="O96" s="100" t="str">
        <f t="shared" si="10"/>
        <v>0</v>
      </c>
      <c r="P96" s="39"/>
      <c r="Q96" s="40"/>
      <c r="R96" s="100">
        <f t="shared" si="11"/>
        <v>0</v>
      </c>
      <c r="S96" s="101" t="str">
        <f t="shared" ca="1" si="12"/>
        <v xml:space="preserve"> </v>
      </c>
    </row>
    <row r="97" spans="1:19" ht="12.75" customHeight="1" x14ac:dyDescent="0.2">
      <c r="A97" s="29" t="s">
        <v>232</v>
      </c>
      <c r="B97" s="135" t="s">
        <v>111</v>
      </c>
      <c r="C97" s="135"/>
      <c r="D97" s="30"/>
      <c r="E97" s="99">
        <v>1</v>
      </c>
      <c r="F97" s="96">
        <f t="shared" si="8"/>
        <v>0</v>
      </c>
      <c r="G97" s="96">
        <f t="shared" si="9"/>
        <v>0</v>
      </c>
      <c r="H97" s="96">
        <f t="shared" si="1"/>
        <v>0</v>
      </c>
      <c r="I97" s="33"/>
      <c r="J97" s="28"/>
      <c r="K97" s="38"/>
      <c r="L97" s="39"/>
      <c r="M97" s="39"/>
      <c r="N97" s="39"/>
      <c r="O97" s="100" t="str">
        <f t="shared" si="10"/>
        <v>0</v>
      </c>
      <c r="P97" s="39"/>
      <c r="Q97" s="40"/>
      <c r="R97" s="100">
        <f t="shared" si="11"/>
        <v>0</v>
      </c>
      <c r="S97" s="101" t="str">
        <f t="shared" ca="1" si="12"/>
        <v xml:space="preserve"> </v>
      </c>
    </row>
    <row r="98" spans="1:19" ht="12.75" customHeight="1" x14ac:dyDescent="0.2">
      <c r="A98" s="29" t="s">
        <v>233</v>
      </c>
      <c r="B98" s="135" t="s">
        <v>111</v>
      </c>
      <c r="C98" s="135"/>
      <c r="D98" s="30"/>
      <c r="E98" s="99">
        <v>1</v>
      </c>
      <c r="F98" s="96">
        <f t="shared" si="8"/>
        <v>0</v>
      </c>
      <c r="G98" s="96">
        <f t="shared" si="9"/>
        <v>0</v>
      </c>
      <c r="H98" s="96">
        <f t="shared" si="1"/>
        <v>0</v>
      </c>
      <c r="I98" s="33"/>
      <c r="J98" s="28"/>
      <c r="K98" s="38"/>
      <c r="L98" s="39"/>
      <c r="M98" s="39"/>
      <c r="N98" s="39"/>
      <c r="O98" s="100" t="str">
        <f t="shared" si="10"/>
        <v>0</v>
      </c>
      <c r="P98" s="39"/>
      <c r="Q98" s="40"/>
      <c r="R98" s="100">
        <f t="shared" si="11"/>
        <v>0</v>
      </c>
      <c r="S98" s="101" t="str">
        <f t="shared" ca="1" si="12"/>
        <v xml:space="preserve"> </v>
      </c>
    </row>
    <row r="99" spans="1:19" ht="12.75" customHeight="1" x14ac:dyDescent="0.2">
      <c r="A99" s="29" t="s">
        <v>234</v>
      </c>
      <c r="B99" s="135" t="s">
        <v>111</v>
      </c>
      <c r="C99" s="135"/>
      <c r="D99" s="30"/>
      <c r="E99" s="99">
        <v>1</v>
      </c>
      <c r="F99" s="96">
        <f t="shared" si="8"/>
        <v>0</v>
      </c>
      <c r="G99" s="96">
        <f t="shared" si="9"/>
        <v>0</v>
      </c>
      <c r="H99" s="96">
        <f t="shared" si="1"/>
        <v>0</v>
      </c>
      <c r="I99" s="33"/>
      <c r="J99" s="28"/>
      <c r="K99" s="38"/>
      <c r="L99" s="39"/>
      <c r="M99" s="39"/>
      <c r="N99" s="39"/>
      <c r="O99" s="100" t="str">
        <f t="shared" si="10"/>
        <v>0</v>
      </c>
      <c r="P99" s="39"/>
      <c r="Q99" s="40"/>
      <c r="R99" s="100">
        <f t="shared" si="11"/>
        <v>0</v>
      </c>
      <c r="S99" s="101" t="str">
        <f t="shared" ca="1" si="12"/>
        <v xml:space="preserve"> </v>
      </c>
    </row>
    <row r="100" spans="1:19" ht="12.75" customHeight="1" x14ac:dyDescent="0.2">
      <c r="A100" s="29" t="s">
        <v>235</v>
      </c>
      <c r="B100" s="135" t="s">
        <v>111</v>
      </c>
      <c r="C100" s="135"/>
      <c r="D100" s="30"/>
      <c r="E100" s="99">
        <v>1</v>
      </c>
      <c r="F100" s="96">
        <f t="shared" si="8"/>
        <v>0</v>
      </c>
      <c r="G100" s="96">
        <f t="shared" si="9"/>
        <v>0</v>
      </c>
      <c r="H100" s="96">
        <f t="shared" si="1"/>
        <v>0</v>
      </c>
      <c r="I100" s="33"/>
      <c r="J100" s="28"/>
      <c r="K100" s="38"/>
      <c r="L100" s="39"/>
      <c r="M100" s="39"/>
      <c r="N100" s="39"/>
      <c r="O100" s="100" t="str">
        <f t="shared" si="10"/>
        <v>0</v>
      </c>
      <c r="P100" s="39"/>
      <c r="Q100" s="40"/>
      <c r="R100" s="100">
        <f t="shared" si="11"/>
        <v>0</v>
      </c>
      <c r="S100" s="101" t="str">
        <f t="shared" ca="1" si="12"/>
        <v xml:space="preserve"> </v>
      </c>
    </row>
    <row r="101" spans="1:19" ht="12.75" customHeight="1" x14ac:dyDescent="0.2">
      <c r="A101" s="29" t="s">
        <v>236</v>
      </c>
      <c r="B101" s="135" t="s">
        <v>111</v>
      </c>
      <c r="C101" s="135"/>
      <c r="D101" s="30"/>
      <c r="E101" s="99">
        <v>1</v>
      </c>
      <c r="F101" s="96">
        <f t="shared" si="8"/>
        <v>0</v>
      </c>
      <c r="G101" s="96">
        <f t="shared" si="9"/>
        <v>0</v>
      </c>
      <c r="H101" s="96">
        <f t="shared" si="1"/>
        <v>0</v>
      </c>
      <c r="I101" s="33"/>
      <c r="J101" s="28"/>
      <c r="K101" s="38"/>
      <c r="L101" s="39"/>
      <c r="M101" s="39"/>
      <c r="N101" s="39"/>
      <c r="O101" s="100" t="str">
        <f t="shared" si="10"/>
        <v>0</v>
      </c>
      <c r="P101" s="39"/>
      <c r="Q101" s="40"/>
      <c r="R101" s="100">
        <f t="shared" si="11"/>
        <v>0</v>
      </c>
      <c r="S101" s="101" t="str">
        <f t="shared" ca="1" si="12"/>
        <v xml:space="preserve"> </v>
      </c>
    </row>
    <row r="102" spans="1:19" ht="12.75" customHeight="1" x14ac:dyDescent="0.2">
      <c r="A102" s="29" t="s">
        <v>237</v>
      </c>
      <c r="B102" s="135" t="s">
        <v>111</v>
      </c>
      <c r="C102" s="135"/>
      <c r="D102" s="30"/>
      <c r="E102" s="99">
        <v>1</v>
      </c>
      <c r="F102" s="96">
        <f t="shared" si="8"/>
        <v>0</v>
      </c>
      <c r="G102" s="96">
        <f t="shared" si="9"/>
        <v>0</v>
      </c>
      <c r="H102" s="96">
        <f t="shared" si="1"/>
        <v>0</v>
      </c>
      <c r="I102" s="33"/>
      <c r="J102" s="28"/>
      <c r="K102" s="38"/>
      <c r="L102" s="39"/>
      <c r="M102" s="39"/>
      <c r="N102" s="39"/>
      <c r="O102" s="100" t="str">
        <f t="shared" si="10"/>
        <v>0</v>
      </c>
      <c r="P102" s="39"/>
      <c r="Q102" s="40"/>
      <c r="R102" s="100">
        <f t="shared" si="11"/>
        <v>0</v>
      </c>
      <c r="S102" s="101" t="str">
        <f t="shared" ca="1" si="12"/>
        <v xml:space="preserve"> </v>
      </c>
    </row>
    <row r="103" spans="1:19" ht="12.75" customHeight="1" x14ac:dyDescent="0.2">
      <c r="A103" s="29" t="s">
        <v>238</v>
      </c>
      <c r="B103" s="135" t="s">
        <v>111</v>
      </c>
      <c r="C103" s="135"/>
      <c r="D103" s="30"/>
      <c r="E103" s="99">
        <v>1</v>
      </c>
      <c r="F103" s="96">
        <f t="shared" si="8"/>
        <v>0</v>
      </c>
      <c r="G103" s="96">
        <f t="shared" si="9"/>
        <v>0</v>
      </c>
      <c r="H103" s="96">
        <f t="shared" si="1"/>
        <v>0</v>
      </c>
      <c r="I103" s="33"/>
      <c r="J103" s="28"/>
      <c r="K103" s="38"/>
      <c r="L103" s="39"/>
      <c r="M103" s="39"/>
      <c r="N103" s="39"/>
      <c r="O103" s="100" t="str">
        <f t="shared" si="10"/>
        <v>0</v>
      </c>
      <c r="P103" s="39"/>
      <c r="Q103" s="40"/>
      <c r="R103" s="100">
        <f t="shared" si="11"/>
        <v>0</v>
      </c>
      <c r="S103" s="101" t="str">
        <f t="shared" ca="1" si="12"/>
        <v xml:space="preserve"> </v>
      </c>
    </row>
    <row r="104" spans="1:19" ht="12.75" customHeight="1" x14ac:dyDescent="0.2">
      <c r="A104" s="29" t="s">
        <v>239</v>
      </c>
      <c r="B104" s="135" t="s">
        <v>111</v>
      </c>
      <c r="C104" s="135"/>
      <c r="D104" s="30"/>
      <c r="E104" s="99">
        <v>1</v>
      </c>
      <c r="F104" s="96">
        <f t="shared" si="8"/>
        <v>0</v>
      </c>
      <c r="G104" s="96">
        <f t="shared" si="9"/>
        <v>0</v>
      </c>
      <c r="H104" s="96">
        <f t="shared" si="1"/>
        <v>0</v>
      </c>
      <c r="I104" s="33"/>
      <c r="J104" s="28"/>
      <c r="K104" s="38"/>
      <c r="L104" s="39"/>
      <c r="M104" s="39"/>
      <c r="N104" s="39"/>
      <c r="O104" s="100" t="str">
        <f t="shared" si="10"/>
        <v>0</v>
      </c>
      <c r="P104" s="39"/>
      <c r="Q104" s="40"/>
      <c r="R104" s="100">
        <f t="shared" si="11"/>
        <v>0</v>
      </c>
      <c r="S104" s="101" t="str">
        <f t="shared" ca="1" si="12"/>
        <v xml:space="preserve"> </v>
      </c>
    </row>
    <row r="105" spans="1:19" ht="12.75" customHeight="1" x14ac:dyDescent="0.2">
      <c r="A105" s="29" t="s">
        <v>240</v>
      </c>
      <c r="B105" s="135" t="s">
        <v>111</v>
      </c>
      <c r="C105" s="135"/>
      <c r="D105" s="30"/>
      <c r="E105" s="99">
        <v>1</v>
      </c>
      <c r="F105" s="96">
        <f t="shared" si="8"/>
        <v>0</v>
      </c>
      <c r="G105" s="96">
        <f t="shared" si="9"/>
        <v>0</v>
      </c>
      <c r="H105" s="96">
        <f t="shared" si="1"/>
        <v>0</v>
      </c>
      <c r="I105" s="33"/>
      <c r="J105" s="28"/>
      <c r="K105" s="38"/>
      <c r="L105" s="39"/>
      <c r="M105" s="39"/>
      <c r="N105" s="39"/>
      <c r="O105" s="100" t="str">
        <f t="shared" si="10"/>
        <v>0</v>
      </c>
      <c r="P105" s="39"/>
      <c r="Q105" s="40"/>
      <c r="R105" s="100">
        <f t="shared" si="11"/>
        <v>0</v>
      </c>
      <c r="S105" s="101" t="str">
        <f t="shared" ca="1" si="12"/>
        <v xml:space="preserve"> </v>
      </c>
    </row>
    <row r="106" spans="1:19" ht="12.75" customHeight="1" x14ac:dyDescent="0.2">
      <c r="A106" s="29" t="s">
        <v>241</v>
      </c>
      <c r="B106" s="135" t="s">
        <v>111</v>
      </c>
      <c r="C106" s="135"/>
      <c r="D106" s="30"/>
      <c r="E106" s="99">
        <v>1</v>
      </c>
      <c r="F106" s="96">
        <f t="shared" si="8"/>
        <v>0</v>
      </c>
      <c r="G106" s="96">
        <f t="shared" si="9"/>
        <v>0</v>
      </c>
      <c r="H106" s="96">
        <f t="shared" si="1"/>
        <v>0</v>
      </c>
      <c r="I106" s="33"/>
      <c r="J106" s="28"/>
      <c r="K106" s="38"/>
      <c r="L106" s="39"/>
      <c r="M106" s="39"/>
      <c r="N106" s="39"/>
      <c r="O106" s="100" t="str">
        <f t="shared" si="10"/>
        <v>0</v>
      </c>
      <c r="P106" s="39"/>
      <c r="Q106" s="40"/>
      <c r="R106" s="100">
        <f t="shared" si="11"/>
        <v>0</v>
      </c>
      <c r="S106" s="101" t="str">
        <f t="shared" ca="1" si="12"/>
        <v xml:space="preserve"> </v>
      </c>
    </row>
    <row r="107" spans="1:19" ht="12.75" customHeight="1" x14ac:dyDescent="0.2">
      <c r="A107" s="29" t="s">
        <v>242</v>
      </c>
      <c r="B107" s="135" t="s">
        <v>111</v>
      </c>
      <c r="C107" s="135"/>
      <c r="D107" s="30"/>
      <c r="E107" s="99">
        <v>1</v>
      </c>
      <c r="F107" s="96">
        <f t="shared" si="8"/>
        <v>0</v>
      </c>
      <c r="G107" s="96">
        <f t="shared" si="9"/>
        <v>0</v>
      </c>
      <c r="H107" s="96">
        <f t="shared" si="1"/>
        <v>0</v>
      </c>
      <c r="I107" s="33"/>
      <c r="J107" s="28"/>
      <c r="K107" s="38"/>
      <c r="L107" s="39"/>
      <c r="M107" s="39"/>
      <c r="N107" s="39"/>
      <c r="O107" s="100" t="str">
        <f t="shared" si="10"/>
        <v>0</v>
      </c>
      <c r="P107" s="39"/>
      <c r="Q107" s="40"/>
      <c r="R107" s="100">
        <f t="shared" si="11"/>
        <v>0</v>
      </c>
      <c r="S107" s="101" t="str">
        <f t="shared" ca="1" si="12"/>
        <v xml:space="preserve"> </v>
      </c>
    </row>
    <row r="108" spans="1:19" ht="12.75" customHeight="1" x14ac:dyDescent="0.2">
      <c r="A108" s="29" t="s">
        <v>243</v>
      </c>
      <c r="B108" s="135" t="s">
        <v>111</v>
      </c>
      <c r="C108" s="135"/>
      <c r="D108" s="30"/>
      <c r="E108" s="99">
        <v>1</v>
      </c>
      <c r="F108" s="96">
        <f t="shared" si="8"/>
        <v>0</v>
      </c>
      <c r="G108" s="96">
        <f t="shared" si="9"/>
        <v>0</v>
      </c>
      <c r="H108" s="96">
        <f t="shared" si="1"/>
        <v>0</v>
      </c>
      <c r="I108" s="33"/>
      <c r="J108" s="28"/>
      <c r="K108" s="38"/>
      <c r="L108" s="39"/>
      <c r="M108" s="39"/>
      <c r="N108" s="39"/>
      <c r="O108" s="100" t="str">
        <f t="shared" si="10"/>
        <v>0</v>
      </c>
      <c r="P108" s="39"/>
      <c r="Q108" s="40"/>
      <c r="R108" s="100">
        <f t="shared" si="11"/>
        <v>0</v>
      </c>
      <c r="S108" s="101" t="str">
        <f t="shared" ca="1" si="12"/>
        <v xml:space="preserve"> </v>
      </c>
    </row>
    <row r="109" spans="1:19" ht="12.75" customHeight="1" x14ac:dyDescent="0.2">
      <c r="A109" s="29" t="s">
        <v>244</v>
      </c>
      <c r="B109" s="135" t="s">
        <v>111</v>
      </c>
      <c r="C109" s="135"/>
      <c r="D109" s="30"/>
      <c r="E109" s="99">
        <v>1</v>
      </c>
      <c r="F109" s="96">
        <f t="shared" si="8"/>
        <v>0</v>
      </c>
      <c r="G109" s="96">
        <f t="shared" si="9"/>
        <v>0</v>
      </c>
      <c r="H109" s="96">
        <f t="shared" si="1"/>
        <v>0</v>
      </c>
      <c r="I109" s="33"/>
      <c r="J109" s="28"/>
      <c r="K109" s="38"/>
      <c r="L109" s="39"/>
      <c r="M109" s="39"/>
      <c r="N109" s="39"/>
      <c r="O109" s="100" t="str">
        <f t="shared" si="10"/>
        <v>0</v>
      </c>
      <c r="P109" s="39"/>
      <c r="Q109" s="40"/>
      <c r="R109" s="100">
        <f t="shared" si="11"/>
        <v>0</v>
      </c>
      <c r="S109" s="101" t="str">
        <f t="shared" ca="1" si="12"/>
        <v xml:space="preserve"> </v>
      </c>
    </row>
    <row r="110" spans="1:19" ht="12.75" customHeight="1" x14ac:dyDescent="0.2">
      <c r="A110" s="29" t="s">
        <v>245</v>
      </c>
      <c r="B110" s="135" t="s">
        <v>111</v>
      </c>
      <c r="C110" s="135"/>
      <c r="D110" s="30"/>
      <c r="E110" s="99">
        <v>1</v>
      </c>
      <c r="F110" s="96">
        <f t="shared" si="8"/>
        <v>0</v>
      </c>
      <c r="G110" s="96">
        <f t="shared" si="9"/>
        <v>0</v>
      </c>
      <c r="H110" s="96">
        <f t="shared" si="1"/>
        <v>0</v>
      </c>
      <c r="I110" s="33"/>
      <c r="J110" s="28"/>
      <c r="K110" s="38"/>
      <c r="L110" s="39"/>
      <c r="M110" s="39"/>
      <c r="N110" s="39"/>
      <c r="O110" s="100" t="str">
        <f t="shared" si="10"/>
        <v>0</v>
      </c>
      <c r="P110" s="39"/>
      <c r="Q110" s="40"/>
      <c r="R110" s="100">
        <f t="shared" si="11"/>
        <v>0</v>
      </c>
      <c r="S110" s="101" t="str">
        <f t="shared" ca="1" si="12"/>
        <v xml:space="preserve"> </v>
      </c>
    </row>
    <row r="111" spans="1:19" ht="12.75" customHeight="1" x14ac:dyDescent="0.2">
      <c r="A111" s="29" t="s">
        <v>246</v>
      </c>
      <c r="B111" s="135" t="s">
        <v>111</v>
      </c>
      <c r="C111" s="135"/>
      <c r="D111" s="30"/>
      <c r="E111" s="99">
        <v>1</v>
      </c>
      <c r="F111" s="96">
        <f t="shared" si="8"/>
        <v>0</v>
      </c>
      <c r="G111" s="96">
        <f t="shared" si="9"/>
        <v>0</v>
      </c>
      <c r="H111" s="96">
        <f t="shared" si="1"/>
        <v>0</v>
      </c>
      <c r="I111" s="33"/>
      <c r="J111" s="28"/>
      <c r="K111" s="38"/>
      <c r="L111" s="39"/>
      <c r="M111" s="39"/>
      <c r="N111" s="39"/>
      <c r="O111" s="100" t="str">
        <f t="shared" si="10"/>
        <v>0</v>
      </c>
      <c r="P111" s="39"/>
      <c r="Q111" s="40"/>
      <c r="R111" s="100">
        <f t="shared" si="11"/>
        <v>0</v>
      </c>
      <c r="S111" s="101" t="str">
        <f t="shared" ca="1" si="12"/>
        <v xml:space="preserve"> </v>
      </c>
    </row>
    <row r="112" spans="1:19" ht="12.75" customHeight="1" x14ac:dyDescent="0.2">
      <c r="A112" s="29" t="s">
        <v>247</v>
      </c>
      <c r="B112" s="135" t="s">
        <v>111</v>
      </c>
      <c r="C112" s="135"/>
      <c r="D112" s="30"/>
      <c r="E112" s="99">
        <v>1</v>
      </c>
      <c r="F112" s="96">
        <f t="shared" si="8"/>
        <v>0</v>
      </c>
      <c r="G112" s="96">
        <f t="shared" si="9"/>
        <v>0</v>
      </c>
      <c r="H112" s="96">
        <f t="shared" si="1"/>
        <v>0</v>
      </c>
      <c r="I112" s="33"/>
      <c r="J112" s="28"/>
      <c r="K112" s="38"/>
      <c r="L112" s="39"/>
      <c r="M112" s="39"/>
      <c r="N112" s="39"/>
      <c r="O112" s="100" t="str">
        <f t="shared" si="10"/>
        <v>0</v>
      </c>
      <c r="P112" s="39"/>
      <c r="Q112" s="40"/>
      <c r="R112" s="100">
        <f t="shared" si="11"/>
        <v>0</v>
      </c>
      <c r="S112" s="101" t="str">
        <f t="shared" ca="1" si="12"/>
        <v xml:space="preserve"> </v>
      </c>
    </row>
    <row r="113" spans="1:11" ht="57" customHeight="1" x14ac:dyDescent="0.2">
      <c r="A113" s="34" t="s">
        <v>71</v>
      </c>
      <c r="B113" s="174" t="s">
        <v>79</v>
      </c>
      <c r="C113" s="175"/>
      <c r="D113" s="175"/>
      <c r="E113" s="175"/>
      <c r="F113" s="176"/>
      <c r="G113" s="97">
        <f>SUM(G114:G163)</f>
        <v>0</v>
      </c>
      <c r="H113" s="97">
        <f>SUM(H114:H163)</f>
        <v>0</v>
      </c>
      <c r="I113" s="41"/>
      <c r="J113" s="28"/>
      <c r="K113" s="37" t="s">
        <v>176</v>
      </c>
    </row>
    <row r="114" spans="1:11" x14ac:dyDescent="0.2">
      <c r="A114" s="150" t="s">
        <v>177</v>
      </c>
      <c r="B114" s="159" t="s">
        <v>107</v>
      </c>
      <c r="C114" s="33" t="s">
        <v>108</v>
      </c>
      <c r="D114" s="162" t="s">
        <v>5</v>
      </c>
      <c r="E114" s="165"/>
      <c r="F114" s="153" t="str">
        <f>IFERROR(ROUND(AVERAGE(K114:K118),2),"0")</f>
        <v>0</v>
      </c>
      <c r="G114" s="153">
        <f>ROUND(E114*F114,2)</f>
        <v>0</v>
      </c>
      <c r="H114" s="153">
        <f>ROUND(G114*$D$7,2)</f>
        <v>0</v>
      </c>
      <c r="I114" s="156"/>
      <c r="J114" s="42"/>
      <c r="K114" s="39"/>
    </row>
    <row r="115" spans="1:11" x14ac:dyDescent="0.2">
      <c r="A115" s="151"/>
      <c r="B115" s="160"/>
      <c r="C115" s="33" t="s">
        <v>108</v>
      </c>
      <c r="D115" s="163"/>
      <c r="E115" s="166"/>
      <c r="F115" s="154"/>
      <c r="G115" s="154"/>
      <c r="H115" s="154"/>
      <c r="I115" s="157"/>
      <c r="J115" s="42"/>
      <c r="K115" s="39"/>
    </row>
    <row r="116" spans="1:11" x14ac:dyDescent="0.2">
      <c r="A116" s="151"/>
      <c r="B116" s="160"/>
      <c r="C116" s="33" t="s">
        <v>108</v>
      </c>
      <c r="D116" s="163"/>
      <c r="E116" s="166"/>
      <c r="F116" s="154"/>
      <c r="G116" s="154"/>
      <c r="H116" s="154"/>
      <c r="I116" s="157"/>
      <c r="J116" s="42"/>
      <c r="K116" s="39"/>
    </row>
    <row r="117" spans="1:11" x14ac:dyDescent="0.2">
      <c r="A117" s="151"/>
      <c r="B117" s="160"/>
      <c r="C117" s="33" t="s">
        <v>108</v>
      </c>
      <c r="D117" s="163"/>
      <c r="E117" s="166"/>
      <c r="F117" s="154"/>
      <c r="G117" s="154"/>
      <c r="H117" s="154"/>
      <c r="I117" s="157"/>
      <c r="J117" s="42"/>
      <c r="K117" s="39"/>
    </row>
    <row r="118" spans="1:11" x14ac:dyDescent="0.2">
      <c r="A118" s="152"/>
      <c r="B118" s="161"/>
      <c r="C118" s="33" t="s">
        <v>108</v>
      </c>
      <c r="D118" s="164"/>
      <c r="E118" s="167"/>
      <c r="F118" s="155"/>
      <c r="G118" s="155"/>
      <c r="H118" s="155"/>
      <c r="I118" s="158"/>
      <c r="J118" s="42"/>
      <c r="K118" s="39"/>
    </row>
    <row r="119" spans="1:11" x14ac:dyDescent="0.2">
      <c r="A119" s="150" t="s">
        <v>178</v>
      </c>
      <c r="B119" s="159" t="s">
        <v>107</v>
      </c>
      <c r="C119" s="33" t="s">
        <v>108</v>
      </c>
      <c r="D119" s="162" t="s">
        <v>5</v>
      </c>
      <c r="E119" s="165"/>
      <c r="F119" s="153" t="str">
        <f t="shared" ref="F119" si="13">IFERROR(ROUND(AVERAGE(K119:K123),2),"0")</f>
        <v>0</v>
      </c>
      <c r="G119" s="153">
        <f>ROUND(E119*F119,2)</f>
        <v>0</v>
      </c>
      <c r="H119" s="153">
        <f>ROUND(G119*$D$7,2)</f>
        <v>0</v>
      </c>
      <c r="I119" s="156"/>
      <c r="J119" s="42"/>
      <c r="K119" s="39"/>
    </row>
    <row r="120" spans="1:11" x14ac:dyDescent="0.2">
      <c r="A120" s="151"/>
      <c r="B120" s="160"/>
      <c r="C120" s="33" t="s">
        <v>108</v>
      </c>
      <c r="D120" s="163"/>
      <c r="E120" s="166"/>
      <c r="F120" s="154"/>
      <c r="G120" s="154"/>
      <c r="H120" s="154"/>
      <c r="I120" s="157"/>
      <c r="J120" s="42"/>
      <c r="K120" s="39"/>
    </row>
    <row r="121" spans="1:11" x14ac:dyDescent="0.2">
      <c r="A121" s="151"/>
      <c r="B121" s="160"/>
      <c r="C121" s="33" t="s">
        <v>108</v>
      </c>
      <c r="D121" s="163"/>
      <c r="E121" s="166"/>
      <c r="F121" s="154"/>
      <c r="G121" s="154"/>
      <c r="H121" s="154"/>
      <c r="I121" s="157"/>
      <c r="J121" s="42"/>
      <c r="K121" s="39"/>
    </row>
    <row r="122" spans="1:11" x14ac:dyDescent="0.2">
      <c r="A122" s="151"/>
      <c r="B122" s="160"/>
      <c r="C122" s="33" t="s">
        <v>108</v>
      </c>
      <c r="D122" s="163"/>
      <c r="E122" s="166"/>
      <c r="F122" s="154"/>
      <c r="G122" s="154"/>
      <c r="H122" s="154"/>
      <c r="I122" s="157"/>
      <c r="J122" s="42"/>
      <c r="K122" s="39"/>
    </row>
    <row r="123" spans="1:11" x14ac:dyDescent="0.2">
      <c r="A123" s="152"/>
      <c r="B123" s="161"/>
      <c r="C123" s="33" t="s">
        <v>108</v>
      </c>
      <c r="D123" s="164"/>
      <c r="E123" s="167"/>
      <c r="F123" s="155"/>
      <c r="G123" s="155"/>
      <c r="H123" s="155"/>
      <c r="I123" s="158"/>
      <c r="J123" s="42"/>
      <c r="K123" s="39"/>
    </row>
    <row r="124" spans="1:11" x14ac:dyDescent="0.2">
      <c r="A124" s="150" t="s">
        <v>179</v>
      </c>
      <c r="B124" s="159" t="s">
        <v>107</v>
      </c>
      <c r="C124" s="33" t="s">
        <v>108</v>
      </c>
      <c r="D124" s="162" t="s">
        <v>5</v>
      </c>
      <c r="E124" s="165"/>
      <c r="F124" s="153" t="str">
        <f t="shared" ref="F124" si="14">IFERROR(ROUND(AVERAGE(K124:K128),2),"0")</f>
        <v>0</v>
      </c>
      <c r="G124" s="153">
        <f>ROUND(E124*F124,2)</f>
        <v>0</v>
      </c>
      <c r="H124" s="153">
        <f>ROUND(G124*$D$7,2)</f>
        <v>0</v>
      </c>
      <c r="I124" s="156"/>
      <c r="J124" s="42"/>
      <c r="K124" s="39"/>
    </row>
    <row r="125" spans="1:11" x14ac:dyDescent="0.2">
      <c r="A125" s="151"/>
      <c r="B125" s="160"/>
      <c r="C125" s="33" t="s">
        <v>108</v>
      </c>
      <c r="D125" s="163"/>
      <c r="E125" s="166"/>
      <c r="F125" s="154"/>
      <c r="G125" s="154"/>
      <c r="H125" s="154"/>
      <c r="I125" s="157"/>
      <c r="J125" s="42"/>
      <c r="K125" s="39"/>
    </row>
    <row r="126" spans="1:11" x14ac:dyDescent="0.2">
      <c r="A126" s="151"/>
      <c r="B126" s="160"/>
      <c r="C126" s="33" t="s">
        <v>108</v>
      </c>
      <c r="D126" s="163"/>
      <c r="E126" s="166"/>
      <c r="F126" s="154"/>
      <c r="G126" s="154"/>
      <c r="H126" s="154"/>
      <c r="I126" s="157"/>
      <c r="J126" s="42"/>
      <c r="K126" s="39"/>
    </row>
    <row r="127" spans="1:11" x14ac:dyDescent="0.2">
      <c r="A127" s="151"/>
      <c r="B127" s="160"/>
      <c r="C127" s="33" t="s">
        <v>108</v>
      </c>
      <c r="D127" s="163"/>
      <c r="E127" s="166"/>
      <c r="F127" s="154"/>
      <c r="G127" s="154"/>
      <c r="H127" s="154"/>
      <c r="I127" s="157"/>
      <c r="J127" s="42"/>
      <c r="K127" s="39"/>
    </row>
    <row r="128" spans="1:11" x14ac:dyDescent="0.2">
      <c r="A128" s="152"/>
      <c r="B128" s="161"/>
      <c r="C128" s="33" t="s">
        <v>108</v>
      </c>
      <c r="D128" s="164"/>
      <c r="E128" s="167"/>
      <c r="F128" s="155"/>
      <c r="G128" s="155"/>
      <c r="H128" s="155"/>
      <c r="I128" s="158"/>
      <c r="J128" s="42"/>
      <c r="K128" s="39"/>
    </row>
    <row r="129" spans="1:11" x14ac:dyDescent="0.2">
      <c r="A129" s="150" t="s">
        <v>180</v>
      </c>
      <c r="B129" s="159" t="s">
        <v>107</v>
      </c>
      <c r="C129" s="33" t="s">
        <v>108</v>
      </c>
      <c r="D129" s="162" t="s">
        <v>5</v>
      </c>
      <c r="E129" s="165"/>
      <c r="F129" s="153" t="str">
        <f t="shared" ref="F129" si="15">IFERROR(ROUND(AVERAGE(K129:K133),2),"0")</f>
        <v>0</v>
      </c>
      <c r="G129" s="153">
        <f>ROUND(E129*F129,2)</f>
        <v>0</v>
      </c>
      <c r="H129" s="153">
        <f>ROUND(G129*$D$7,2)</f>
        <v>0</v>
      </c>
      <c r="I129" s="156"/>
      <c r="J129" s="42"/>
      <c r="K129" s="39"/>
    </row>
    <row r="130" spans="1:11" x14ac:dyDescent="0.2">
      <c r="A130" s="151"/>
      <c r="B130" s="160"/>
      <c r="C130" s="33" t="s">
        <v>108</v>
      </c>
      <c r="D130" s="163"/>
      <c r="E130" s="166"/>
      <c r="F130" s="154"/>
      <c r="G130" s="154"/>
      <c r="H130" s="154"/>
      <c r="I130" s="157"/>
      <c r="J130" s="42"/>
      <c r="K130" s="39"/>
    </row>
    <row r="131" spans="1:11" x14ac:dyDescent="0.2">
      <c r="A131" s="151"/>
      <c r="B131" s="160"/>
      <c r="C131" s="33" t="s">
        <v>108</v>
      </c>
      <c r="D131" s="163"/>
      <c r="E131" s="166"/>
      <c r="F131" s="154"/>
      <c r="G131" s="154"/>
      <c r="H131" s="154"/>
      <c r="I131" s="157"/>
      <c r="J131" s="42"/>
      <c r="K131" s="39"/>
    </row>
    <row r="132" spans="1:11" x14ac:dyDescent="0.2">
      <c r="A132" s="151"/>
      <c r="B132" s="160"/>
      <c r="C132" s="33" t="s">
        <v>108</v>
      </c>
      <c r="D132" s="163"/>
      <c r="E132" s="166"/>
      <c r="F132" s="154"/>
      <c r="G132" s="154"/>
      <c r="H132" s="154"/>
      <c r="I132" s="157"/>
      <c r="J132" s="42"/>
      <c r="K132" s="39"/>
    </row>
    <row r="133" spans="1:11" x14ac:dyDescent="0.2">
      <c r="A133" s="152"/>
      <c r="B133" s="161"/>
      <c r="C133" s="33" t="s">
        <v>108</v>
      </c>
      <c r="D133" s="164"/>
      <c r="E133" s="167"/>
      <c r="F133" s="155"/>
      <c r="G133" s="155"/>
      <c r="H133" s="155"/>
      <c r="I133" s="158"/>
      <c r="J133" s="42"/>
      <c r="K133" s="39"/>
    </row>
    <row r="134" spans="1:11" x14ac:dyDescent="0.2">
      <c r="A134" s="150" t="s">
        <v>181</v>
      </c>
      <c r="B134" s="159" t="s">
        <v>107</v>
      </c>
      <c r="C134" s="33" t="s">
        <v>108</v>
      </c>
      <c r="D134" s="162" t="s">
        <v>5</v>
      </c>
      <c r="E134" s="165"/>
      <c r="F134" s="153" t="str">
        <f t="shared" ref="F134" si="16">IFERROR(ROUND(AVERAGE(K134:K138),2),"0")</f>
        <v>0</v>
      </c>
      <c r="G134" s="153">
        <f>ROUND(E134*F134,2)</f>
        <v>0</v>
      </c>
      <c r="H134" s="153">
        <f>ROUND(G134*$D$7,2)</f>
        <v>0</v>
      </c>
      <c r="I134" s="156"/>
      <c r="J134" s="42"/>
      <c r="K134" s="39"/>
    </row>
    <row r="135" spans="1:11" x14ac:dyDescent="0.2">
      <c r="A135" s="151"/>
      <c r="B135" s="160"/>
      <c r="C135" s="33" t="s">
        <v>108</v>
      </c>
      <c r="D135" s="163"/>
      <c r="E135" s="166"/>
      <c r="F135" s="154"/>
      <c r="G135" s="154"/>
      <c r="H135" s="154"/>
      <c r="I135" s="157"/>
      <c r="J135" s="42"/>
      <c r="K135" s="39"/>
    </row>
    <row r="136" spans="1:11" x14ac:dyDescent="0.2">
      <c r="A136" s="151"/>
      <c r="B136" s="160"/>
      <c r="C136" s="33" t="s">
        <v>108</v>
      </c>
      <c r="D136" s="163"/>
      <c r="E136" s="166"/>
      <c r="F136" s="154"/>
      <c r="G136" s="154"/>
      <c r="H136" s="154"/>
      <c r="I136" s="157"/>
      <c r="J136" s="42"/>
      <c r="K136" s="39"/>
    </row>
    <row r="137" spans="1:11" x14ac:dyDescent="0.2">
      <c r="A137" s="151"/>
      <c r="B137" s="160"/>
      <c r="C137" s="33" t="s">
        <v>108</v>
      </c>
      <c r="D137" s="163"/>
      <c r="E137" s="166"/>
      <c r="F137" s="154"/>
      <c r="G137" s="154"/>
      <c r="H137" s="154"/>
      <c r="I137" s="157"/>
      <c r="J137" s="42"/>
      <c r="K137" s="39"/>
    </row>
    <row r="138" spans="1:11" x14ac:dyDescent="0.2">
      <c r="A138" s="152"/>
      <c r="B138" s="161"/>
      <c r="C138" s="33" t="s">
        <v>108</v>
      </c>
      <c r="D138" s="164"/>
      <c r="E138" s="167"/>
      <c r="F138" s="155"/>
      <c r="G138" s="155"/>
      <c r="H138" s="155"/>
      <c r="I138" s="158"/>
      <c r="J138" s="42"/>
      <c r="K138" s="39"/>
    </row>
    <row r="139" spans="1:11" x14ac:dyDescent="0.2">
      <c r="A139" s="150" t="s">
        <v>182</v>
      </c>
      <c r="B139" s="159" t="s">
        <v>107</v>
      </c>
      <c r="C139" s="33" t="s">
        <v>108</v>
      </c>
      <c r="D139" s="162" t="s">
        <v>5</v>
      </c>
      <c r="E139" s="165"/>
      <c r="F139" s="153" t="str">
        <f t="shared" ref="F139" si="17">IFERROR(ROUND(AVERAGE(K139:K143),2),"0")</f>
        <v>0</v>
      </c>
      <c r="G139" s="153">
        <f>ROUND(E139*F139,2)</f>
        <v>0</v>
      </c>
      <c r="H139" s="153">
        <f>ROUND(G139*$D$7,2)</f>
        <v>0</v>
      </c>
      <c r="I139" s="156"/>
      <c r="J139" s="42"/>
      <c r="K139" s="39"/>
    </row>
    <row r="140" spans="1:11" x14ac:dyDescent="0.2">
      <c r="A140" s="151"/>
      <c r="B140" s="160"/>
      <c r="C140" s="33" t="s">
        <v>108</v>
      </c>
      <c r="D140" s="163"/>
      <c r="E140" s="166"/>
      <c r="F140" s="154"/>
      <c r="G140" s="154"/>
      <c r="H140" s="154"/>
      <c r="I140" s="157"/>
      <c r="J140" s="42"/>
      <c r="K140" s="39"/>
    </row>
    <row r="141" spans="1:11" x14ac:dyDescent="0.2">
      <c r="A141" s="151"/>
      <c r="B141" s="160"/>
      <c r="C141" s="33" t="s">
        <v>108</v>
      </c>
      <c r="D141" s="163"/>
      <c r="E141" s="166"/>
      <c r="F141" s="154"/>
      <c r="G141" s="154"/>
      <c r="H141" s="154"/>
      <c r="I141" s="157"/>
      <c r="J141" s="42"/>
      <c r="K141" s="39"/>
    </row>
    <row r="142" spans="1:11" x14ac:dyDescent="0.2">
      <c r="A142" s="151"/>
      <c r="B142" s="160"/>
      <c r="C142" s="33" t="s">
        <v>108</v>
      </c>
      <c r="D142" s="163"/>
      <c r="E142" s="166"/>
      <c r="F142" s="154"/>
      <c r="G142" s="154"/>
      <c r="H142" s="154"/>
      <c r="I142" s="157"/>
      <c r="J142" s="42"/>
      <c r="K142" s="39"/>
    </row>
    <row r="143" spans="1:11" x14ac:dyDescent="0.2">
      <c r="A143" s="152"/>
      <c r="B143" s="161"/>
      <c r="C143" s="33" t="s">
        <v>108</v>
      </c>
      <c r="D143" s="164"/>
      <c r="E143" s="167"/>
      <c r="F143" s="155"/>
      <c r="G143" s="155"/>
      <c r="H143" s="155"/>
      <c r="I143" s="158"/>
      <c r="J143" s="42"/>
      <c r="K143" s="39"/>
    </row>
    <row r="144" spans="1:11" x14ac:dyDescent="0.2">
      <c r="A144" s="150" t="s">
        <v>183</v>
      </c>
      <c r="B144" s="159" t="s">
        <v>107</v>
      </c>
      <c r="C144" s="33" t="s">
        <v>108</v>
      </c>
      <c r="D144" s="162" t="s">
        <v>5</v>
      </c>
      <c r="E144" s="165"/>
      <c r="F144" s="153" t="str">
        <f t="shared" ref="F144" si="18">IFERROR(ROUND(AVERAGE(K144:K148),2),"0")</f>
        <v>0</v>
      </c>
      <c r="G144" s="153">
        <f>ROUND(E144*F144,2)</f>
        <v>0</v>
      </c>
      <c r="H144" s="153">
        <f>ROUND(G144*$D$7,2)</f>
        <v>0</v>
      </c>
      <c r="I144" s="156"/>
      <c r="J144" s="42"/>
      <c r="K144" s="39"/>
    </row>
    <row r="145" spans="1:11" x14ac:dyDescent="0.2">
      <c r="A145" s="151"/>
      <c r="B145" s="160"/>
      <c r="C145" s="33" t="s">
        <v>108</v>
      </c>
      <c r="D145" s="163"/>
      <c r="E145" s="166"/>
      <c r="F145" s="154"/>
      <c r="G145" s="154"/>
      <c r="H145" s="154"/>
      <c r="I145" s="157"/>
      <c r="J145" s="42"/>
      <c r="K145" s="39"/>
    </row>
    <row r="146" spans="1:11" x14ac:dyDescent="0.2">
      <c r="A146" s="151"/>
      <c r="B146" s="160"/>
      <c r="C146" s="33" t="s">
        <v>108</v>
      </c>
      <c r="D146" s="163"/>
      <c r="E146" s="166"/>
      <c r="F146" s="154"/>
      <c r="G146" s="154"/>
      <c r="H146" s="154"/>
      <c r="I146" s="157"/>
      <c r="J146" s="42"/>
      <c r="K146" s="39"/>
    </row>
    <row r="147" spans="1:11" x14ac:dyDescent="0.2">
      <c r="A147" s="151"/>
      <c r="B147" s="160"/>
      <c r="C147" s="33" t="s">
        <v>108</v>
      </c>
      <c r="D147" s="163"/>
      <c r="E147" s="166"/>
      <c r="F147" s="154"/>
      <c r="G147" s="154"/>
      <c r="H147" s="154"/>
      <c r="I147" s="157"/>
      <c r="J147" s="42"/>
      <c r="K147" s="39"/>
    </row>
    <row r="148" spans="1:11" x14ac:dyDescent="0.2">
      <c r="A148" s="152"/>
      <c r="B148" s="161"/>
      <c r="C148" s="33" t="s">
        <v>108</v>
      </c>
      <c r="D148" s="164"/>
      <c r="E148" s="167"/>
      <c r="F148" s="155"/>
      <c r="G148" s="155"/>
      <c r="H148" s="155"/>
      <c r="I148" s="158"/>
      <c r="J148" s="42"/>
      <c r="K148" s="39"/>
    </row>
    <row r="149" spans="1:11" x14ac:dyDescent="0.2">
      <c r="A149" s="150" t="s">
        <v>184</v>
      </c>
      <c r="B149" s="159" t="s">
        <v>107</v>
      </c>
      <c r="C149" s="33" t="s">
        <v>108</v>
      </c>
      <c r="D149" s="162" t="s">
        <v>5</v>
      </c>
      <c r="E149" s="165"/>
      <c r="F149" s="153" t="str">
        <f t="shared" ref="F149" si="19">IFERROR(ROUND(AVERAGE(K149:K153),2),"0")</f>
        <v>0</v>
      </c>
      <c r="G149" s="153">
        <f>ROUND(E149*F149,2)</f>
        <v>0</v>
      </c>
      <c r="H149" s="153">
        <f>ROUND(G149*$D$7,2)</f>
        <v>0</v>
      </c>
      <c r="I149" s="156"/>
      <c r="J149" s="42"/>
      <c r="K149" s="39"/>
    </row>
    <row r="150" spans="1:11" x14ac:dyDescent="0.2">
      <c r="A150" s="151"/>
      <c r="B150" s="160"/>
      <c r="C150" s="33" t="s">
        <v>108</v>
      </c>
      <c r="D150" s="163"/>
      <c r="E150" s="166"/>
      <c r="F150" s="154"/>
      <c r="G150" s="154"/>
      <c r="H150" s="154"/>
      <c r="I150" s="157"/>
      <c r="J150" s="42"/>
      <c r="K150" s="39"/>
    </row>
    <row r="151" spans="1:11" x14ac:dyDescent="0.2">
      <c r="A151" s="151"/>
      <c r="B151" s="160"/>
      <c r="C151" s="33" t="s">
        <v>108</v>
      </c>
      <c r="D151" s="163"/>
      <c r="E151" s="166"/>
      <c r="F151" s="154"/>
      <c r="G151" s="154"/>
      <c r="H151" s="154"/>
      <c r="I151" s="157"/>
      <c r="J151" s="42"/>
      <c r="K151" s="39"/>
    </row>
    <row r="152" spans="1:11" x14ac:dyDescent="0.2">
      <c r="A152" s="151"/>
      <c r="B152" s="160"/>
      <c r="C152" s="33" t="s">
        <v>108</v>
      </c>
      <c r="D152" s="163"/>
      <c r="E152" s="166"/>
      <c r="F152" s="154"/>
      <c r="G152" s="154"/>
      <c r="H152" s="154"/>
      <c r="I152" s="157"/>
      <c r="J152" s="42"/>
      <c r="K152" s="39"/>
    </row>
    <row r="153" spans="1:11" x14ac:dyDescent="0.2">
      <c r="A153" s="152"/>
      <c r="B153" s="161"/>
      <c r="C153" s="33" t="s">
        <v>108</v>
      </c>
      <c r="D153" s="164"/>
      <c r="E153" s="167"/>
      <c r="F153" s="155"/>
      <c r="G153" s="155"/>
      <c r="H153" s="155"/>
      <c r="I153" s="158"/>
      <c r="J153" s="42"/>
      <c r="K153" s="39"/>
    </row>
    <row r="154" spans="1:11" x14ac:dyDescent="0.2">
      <c r="A154" s="150" t="s">
        <v>185</v>
      </c>
      <c r="B154" s="159" t="s">
        <v>107</v>
      </c>
      <c r="C154" s="33" t="s">
        <v>108</v>
      </c>
      <c r="D154" s="162" t="s">
        <v>5</v>
      </c>
      <c r="E154" s="165"/>
      <c r="F154" s="153" t="str">
        <f t="shared" ref="F154" si="20">IFERROR(ROUND(AVERAGE(K154:K158),2),"0")</f>
        <v>0</v>
      </c>
      <c r="G154" s="153">
        <f>ROUND(E154*F154,2)</f>
        <v>0</v>
      </c>
      <c r="H154" s="153">
        <f>ROUND(G154*$D$7,2)</f>
        <v>0</v>
      </c>
      <c r="I154" s="156"/>
      <c r="J154" s="42"/>
      <c r="K154" s="39"/>
    </row>
    <row r="155" spans="1:11" x14ac:dyDescent="0.2">
      <c r="A155" s="151"/>
      <c r="B155" s="160"/>
      <c r="C155" s="33" t="s">
        <v>108</v>
      </c>
      <c r="D155" s="163"/>
      <c r="E155" s="166"/>
      <c r="F155" s="154"/>
      <c r="G155" s="154"/>
      <c r="H155" s="154"/>
      <c r="I155" s="157"/>
      <c r="J155" s="42"/>
      <c r="K155" s="39"/>
    </row>
    <row r="156" spans="1:11" x14ac:dyDescent="0.2">
      <c r="A156" s="151"/>
      <c r="B156" s="160"/>
      <c r="C156" s="33" t="s">
        <v>108</v>
      </c>
      <c r="D156" s="163"/>
      <c r="E156" s="166"/>
      <c r="F156" s="154"/>
      <c r="G156" s="154"/>
      <c r="H156" s="154"/>
      <c r="I156" s="157"/>
      <c r="J156" s="42"/>
      <c r="K156" s="39"/>
    </row>
    <row r="157" spans="1:11" x14ac:dyDescent="0.2">
      <c r="A157" s="151"/>
      <c r="B157" s="160"/>
      <c r="C157" s="33" t="s">
        <v>108</v>
      </c>
      <c r="D157" s="163"/>
      <c r="E157" s="166"/>
      <c r="F157" s="154"/>
      <c r="G157" s="154"/>
      <c r="H157" s="154"/>
      <c r="I157" s="157"/>
      <c r="J157" s="42"/>
      <c r="K157" s="39"/>
    </row>
    <row r="158" spans="1:11" x14ac:dyDescent="0.2">
      <c r="A158" s="152"/>
      <c r="B158" s="161"/>
      <c r="C158" s="33" t="s">
        <v>108</v>
      </c>
      <c r="D158" s="164"/>
      <c r="E158" s="167"/>
      <c r="F158" s="155"/>
      <c r="G158" s="155"/>
      <c r="H158" s="155"/>
      <c r="I158" s="158"/>
      <c r="J158" s="42"/>
      <c r="K158" s="39"/>
    </row>
    <row r="159" spans="1:11" x14ac:dyDescent="0.2">
      <c r="A159" s="150" t="s">
        <v>186</v>
      </c>
      <c r="B159" s="159" t="s">
        <v>107</v>
      </c>
      <c r="C159" s="33" t="s">
        <v>108</v>
      </c>
      <c r="D159" s="162" t="s">
        <v>5</v>
      </c>
      <c r="E159" s="165"/>
      <c r="F159" s="153" t="str">
        <f t="shared" ref="F159" si="21">IFERROR(ROUND(AVERAGE(K159:K163),2),"0")</f>
        <v>0</v>
      </c>
      <c r="G159" s="153">
        <f>ROUND(E159*F159,2)</f>
        <v>0</v>
      </c>
      <c r="H159" s="153">
        <f>ROUND(G159*$D$7,2)</f>
        <v>0</v>
      </c>
      <c r="I159" s="156"/>
      <c r="J159" s="42"/>
      <c r="K159" s="39"/>
    </row>
    <row r="160" spans="1:11" x14ac:dyDescent="0.2">
      <c r="A160" s="151"/>
      <c r="B160" s="160"/>
      <c r="C160" s="33" t="s">
        <v>108</v>
      </c>
      <c r="D160" s="163"/>
      <c r="E160" s="166"/>
      <c r="F160" s="154"/>
      <c r="G160" s="154"/>
      <c r="H160" s="154"/>
      <c r="I160" s="157"/>
      <c r="J160" s="42"/>
      <c r="K160" s="39"/>
    </row>
    <row r="161" spans="1:11" x14ac:dyDescent="0.2">
      <c r="A161" s="151"/>
      <c r="B161" s="160"/>
      <c r="C161" s="33" t="s">
        <v>108</v>
      </c>
      <c r="D161" s="163"/>
      <c r="E161" s="166"/>
      <c r="F161" s="154"/>
      <c r="G161" s="154"/>
      <c r="H161" s="154"/>
      <c r="I161" s="157"/>
      <c r="J161" s="42"/>
      <c r="K161" s="39"/>
    </row>
    <row r="162" spans="1:11" x14ac:dyDescent="0.2">
      <c r="A162" s="151"/>
      <c r="B162" s="160"/>
      <c r="C162" s="33" t="s">
        <v>108</v>
      </c>
      <c r="D162" s="163"/>
      <c r="E162" s="166"/>
      <c r="F162" s="154"/>
      <c r="G162" s="154"/>
      <c r="H162" s="154"/>
      <c r="I162" s="157"/>
      <c r="J162" s="42"/>
      <c r="K162" s="39"/>
    </row>
    <row r="163" spans="1:11" x14ac:dyDescent="0.2">
      <c r="A163" s="152"/>
      <c r="B163" s="161"/>
      <c r="C163" s="33" t="s">
        <v>108</v>
      </c>
      <c r="D163" s="164"/>
      <c r="E163" s="167"/>
      <c r="F163" s="155"/>
      <c r="G163" s="155"/>
      <c r="H163" s="155"/>
      <c r="I163" s="158"/>
      <c r="J163" s="42"/>
      <c r="K163" s="39"/>
    </row>
    <row r="164" spans="1:11" ht="12.75" customHeight="1" x14ac:dyDescent="0.2">
      <c r="A164" s="34" t="s">
        <v>93</v>
      </c>
      <c r="B164" s="174" t="s">
        <v>80</v>
      </c>
      <c r="C164" s="175"/>
      <c r="D164" s="175"/>
      <c r="E164" s="175"/>
      <c r="F164" s="176"/>
      <c r="G164" s="97">
        <f>SUM(G165,G172,G179,G186,G193,G200,G207,G214,G221,G228)</f>
        <v>0</v>
      </c>
      <c r="H164" s="97">
        <f>SUM(H165,H172,H179,H186,H193,H200,H207,H214,H221,H228)</f>
        <v>0</v>
      </c>
      <c r="I164" s="41"/>
      <c r="J164" s="28"/>
    </row>
    <row r="165" spans="1:11" ht="12.75" customHeight="1" x14ac:dyDescent="0.2">
      <c r="A165" s="168" t="s">
        <v>94</v>
      </c>
      <c r="B165" s="171" t="s">
        <v>144</v>
      </c>
      <c r="C165" s="103" t="s">
        <v>145</v>
      </c>
      <c r="D165" s="105"/>
      <c r="E165" s="106"/>
      <c r="F165" s="100"/>
      <c r="G165" s="98">
        <f>SUM(G166:G171)</f>
        <v>0</v>
      </c>
      <c r="H165" s="98">
        <f>ROUND(G165*$D$7,2)</f>
        <v>0</v>
      </c>
      <c r="I165" s="171"/>
    </row>
    <row r="166" spans="1:11" x14ac:dyDescent="0.2">
      <c r="A166" s="169"/>
      <c r="B166" s="172"/>
      <c r="C166" s="104" t="s">
        <v>146</v>
      </c>
      <c r="D166" s="43"/>
      <c r="E166" s="44"/>
      <c r="F166" s="39"/>
      <c r="G166" s="100">
        <f t="shared" ref="G166:G171" si="22">ROUND(E166*F166,2)</f>
        <v>0</v>
      </c>
      <c r="H166" s="45"/>
      <c r="I166" s="172"/>
    </row>
    <row r="167" spans="1:11" ht="13.5" customHeight="1" x14ac:dyDescent="0.2">
      <c r="A167" s="169"/>
      <c r="B167" s="172"/>
      <c r="C167" s="104" t="s">
        <v>147</v>
      </c>
      <c r="D167" s="43"/>
      <c r="E167" s="44"/>
      <c r="F167" s="39"/>
      <c r="G167" s="100">
        <f t="shared" si="22"/>
        <v>0</v>
      </c>
      <c r="H167" s="45"/>
      <c r="I167" s="172"/>
    </row>
    <row r="168" spans="1:11" x14ac:dyDescent="0.2">
      <c r="A168" s="169"/>
      <c r="B168" s="172"/>
      <c r="C168" s="104" t="s">
        <v>148</v>
      </c>
      <c r="D168" s="43"/>
      <c r="E168" s="44"/>
      <c r="F168" s="39"/>
      <c r="G168" s="100">
        <f t="shared" si="22"/>
        <v>0</v>
      </c>
      <c r="H168" s="45"/>
      <c r="I168" s="172"/>
    </row>
    <row r="169" spans="1:11" x14ac:dyDescent="0.2">
      <c r="A169" s="169"/>
      <c r="B169" s="172"/>
      <c r="C169" s="104" t="s">
        <v>149</v>
      </c>
      <c r="D169" s="43"/>
      <c r="E169" s="44"/>
      <c r="F169" s="39"/>
      <c r="G169" s="100">
        <f t="shared" si="22"/>
        <v>0</v>
      </c>
      <c r="H169" s="45"/>
      <c r="I169" s="172"/>
    </row>
    <row r="170" spans="1:11" x14ac:dyDescent="0.2">
      <c r="A170" s="169"/>
      <c r="B170" s="172"/>
      <c r="C170" s="45" t="s">
        <v>150</v>
      </c>
      <c r="D170" s="43"/>
      <c r="E170" s="44"/>
      <c r="F170" s="39"/>
      <c r="G170" s="100">
        <f t="shared" si="22"/>
        <v>0</v>
      </c>
      <c r="H170" s="45"/>
      <c r="I170" s="172"/>
    </row>
    <row r="171" spans="1:11" x14ac:dyDescent="0.2">
      <c r="A171" s="170"/>
      <c r="B171" s="173"/>
      <c r="C171" s="45" t="s">
        <v>150</v>
      </c>
      <c r="D171" s="43"/>
      <c r="E171" s="44"/>
      <c r="F171" s="39"/>
      <c r="G171" s="100">
        <f t="shared" si="22"/>
        <v>0</v>
      </c>
      <c r="H171" s="45"/>
      <c r="I171" s="173"/>
    </row>
    <row r="172" spans="1:11" ht="12.75" customHeight="1" x14ac:dyDescent="0.2">
      <c r="A172" s="168" t="s">
        <v>95</v>
      </c>
      <c r="B172" s="171" t="s">
        <v>144</v>
      </c>
      <c r="C172" s="103" t="s">
        <v>145</v>
      </c>
      <c r="D172" s="105"/>
      <c r="E172" s="106"/>
      <c r="F172" s="100"/>
      <c r="G172" s="98">
        <f>SUM(G173:G178)</f>
        <v>0</v>
      </c>
      <c r="H172" s="98">
        <f>ROUND(G172*$D$7,2)</f>
        <v>0</v>
      </c>
      <c r="I172" s="171"/>
    </row>
    <row r="173" spans="1:11" x14ac:dyDescent="0.2">
      <c r="A173" s="169"/>
      <c r="B173" s="172"/>
      <c r="C173" s="104" t="s">
        <v>146</v>
      </c>
      <c r="D173" s="43"/>
      <c r="E173" s="44"/>
      <c r="F173" s="39"/>
      <c r="G173" s="100">
        <f t="shared" ref="G173:G178" si="23">ROUND(E173*F173,2)</f>
        <v>0</v>
      </c>
      <c r="H173" s="45"/>
      <c r="I173" s="172"/>
    </row>
    <row r="174" spans="1:11" x14ac:dyDescent="0.2">
      <c r="A174" s="169"/>
      <c r="B174" s="172"/>
      <c r="C174" s="104" t="s">
        <v>147</v>
      </c>
      <c r="D174" s="43"/>
      <c r="E174" s="44"/>
      <c r="F174" s="39"/>
      <c r="G174" s="100">
        <f t="shared" si="23"/>
        <v>0</v>
      </c>
      <c r="H174" s="45"/>
      <c r="I174" s="172"/>
    </row>
    <row r="175" spans="1:11" x14ac:dyDescent="0.2">
      <c r="A175" s="169"/>
      <c r="B175" s="172"/>
      <c r="C175" s="104" t="s">
        <v>148</v>
      </c>
      <c r="D175" s="43"/>
      <c r="E175" s="44"/>
      <c r="F175" s="39"/>
      <c r="G175" s="100">
        <f t="shared" si="23"/>
        <v>0</v>
      </c>
      <c r="H175" s="45"/>
      <c r="I175" s="172"/>
    </row>
    <row r="176" spans="1:11" x14ac:dyDescent="0.2">
      <c r="A176" s="169"/>
      <c r="B176" s="172"/>
      <c r="C176" s="104" t="s">
        <v>149</v>
      </c>
      <c r="D176" s="43"/>
      <c r="E176" s="44"/>
      <c r="F176" s="39"/>
      <c r="G176" s="100">
        <f t="shared" si="23"/>
        <v>0</v>
      </c>
      <c r="H176" s="45"/>
      <c r="I176" s="172"/>
    </row>
    <row r="177" spans="1:9" x14ac:dyDescent="0.2">
      <c r="A177" s="169"/>
      <c r="B177" s="172"/>
      <c r="C177" s="45" t="s">
        <v>150</v>
      </c>
      <c r="D177" s="43"/>
      <c r="E177" s="44"/>
      <c r="F177" s="39"/>
      <c r="G177" s="100">
        <f t="shared" si="23"/>
        <v>0</v>
      </c>
      <c r="H177" s="45"/>
      <c r="I177" s="172"/>
    </row>
    <row r="178" spans="1:9" x14ac:dyDescent="0.2">
      <c r="A178" s="170"/>
      <c r="B178" s="173"/>
      <c r="C178" s="45" t="s">
        <v>150</v>
      </c>
      <c r="D178" s="43"/>
      <c r="E178" s="44"/>
      <c r="F178" s="39"/>
      <c r="G178" s="100">
        <f t="shared" si="23"/>
        <v>0</v>
      </c>
      <c r="H178" s="45"/>
      <c r="I178" s="173"/>
    </row>
    <row r="179" spans="1:9" ht="12.75" customHeight="1" x14ac:dyDescent="0.2">
      <c r="A179" s="168" t="s">
        <v>96</v>
      </c>
      <c r="B179" s="171" t="s">
        <v>144</v>
      </c>
      <c r="C179" s="103" t="s">
        <v>145</v>
      </c>
      <c r="D179" s="105"/>
      <c r="E179" s="106"/>
      <c r="F179" s="100"/>
      <c r="G179" s="98">
        <f>SUM(G180:G185)</f>
        <v>0</v>
      </c>
      <c r="H179" s="98">
        <f>ROUND(G179*$D$7,2)</f>
        <v>0</v>
      </c>
      <c r="I179" s="171"/>
    </row>
    <row r="180" spans="1:9" x14ac:dyDescent="0.2">
      <c r="A180" s="169"/>
      <c r="B180" s="172"/>
      <c r="C180" s="104" t="s">
        <v>146</v>
      </c>
      <c r="D180" s="43"/>
      <c r="E180" s="44"/>
      <c r="F180" s="39"/>
      <c r="G180" s="100">
        <f t="shared" ref="G180:G185" si="24">ROUND(E180*F180,2)</f>
        <v>0</v>
      </c>
      <c r="H180" s="45"/>
      <c r="I180" s="172"/>
    </row>
    <row r="181" spans="1:9" x14ac:dyDescent="0.2">
      <c r="A181" s="169"/>
      <c r="B181" s="172"/>
      <c r="C181" s="104" t="s">
        <v>147</v>
      </c>
      <c r="D181" s="43"/>
      <c r="E181" s="44"/>
      <c r="F181" s="39"/>
      <c r="G181" s="100">
        <f t="shared" si="24"/>
        <v>0</v>
      </c>
      <c r="H181" s="45"/>
      <c r="I181" s="172"/>
    </row>
    <row r="182" spans="1:9" x14ac:dyDescent="0.2">
      <c r="A182" s="169"/>
      <c r="B182" s="172"/>
      <c r="C182" s="104" t="s">
        <v>148</v>
      </c>
      <c r="D182" s="43"/>
      <c r="E182" s="44"/>
      <c r="F182" s="39"/>
      <c r="G182" s="100">
        <f t="shared" si="24"/>
        <v>0</v>
      </c>
      <c r="H182" s="45"/>
      <c r="I182" s="172"/>
    </row>
    <row r="183" spans="1:9" x14ac:dyDescent="0.2">
      <c r="A183" s="169"/>
      <c r="B183" s="172"/>
      <c r="C183" s="104" t="s">
        <v>149</v>
      </c>
      <c r="D183" s="43"/>
      <c r="E183" s="44"/>
      <c r="F183" s="39"/>
      <c r="G183" s="100">
        <f t="shared" si="24"/>
        <v>0</v>
      </c>
      <c r="H183" s="45"/>
      <c r="I183" s="172"/>
    </row>
    <row r="184" spans="1:9" x14ac:dyDescent="0.2">
      <c r="A184" s="169"/>
      <c r="B184" s="172"/>
      <c r="C184" s="45" t="s">
        <v>150</v>
      </c>
      <c r="D184" s="43"/>
      <c r="E184" s="44"/>
      <c r="F184" s="39"/>
      <c r="G184" s="100">
        <f t="shared" si="24"/>
        <v>0</v>
      </c>
      <c r="H184" s="45"/>
      <c r="I184" s="172"/>
    </row>
    <row r="185" spans="1:9" x14ac:dyDescent="0.2">
      <c r="A185" s="170"/>
      <c r="B185" s="173"/>
      <c r="C185" s="45" t="s">
        <v>150</v>
      </c>
      <c r="D185" s="43"/>
      <c r="E185" s="44"/>
      <c r="F185" s="39"/>
      <c r="G185" s="100">
        <f t="shared" si="24"/>
        <v>0</v>
      </c>
      <c r="H185" s="45"/>
      <c r="I185" s="173"/>
    </row>
    <row r="186" spans="1:9" ht="12.75" customHeight="1" x14ac:dyDescent="0.2">
      <c r="A186" s="168" t="s">
        <v>97</v>
      </c>
      <c r="B186" s="171" t="s">
        <v>144</v>
      </c>
      <c r="C186" s="103" t="s">
        <v>145</v>
      </c>
      <c r="D186" s="105"/>
      <c r="E186" s="106"/>
      <c r="F186" s="100"/>
      <c r="G186" s="98">
        <f>SUM(G187:G192)</f>
        <v>0</v>
      </c>
      <c r="H186" s="98">
        <f>ROUND(G186*$D$7,2)</f>
        <v>0</v>
      </c>
      <c r="I186" s="171"/>
    </row>
    <row r="187" spans="1:9" ht="12.75" customHeight="1" x14ac:dyDescent="0.2">
      <c r="A187" s="169"/>
      <c r="B187" s="172"/>
      <c r="C187" s="104" t="s">
        <v>146</v>
      </c>
      <c r="D187" s="43"/>
      <c r="E187" s="44"/>
      <c r="F187" s="39"/>
      <c r="G187" s="100">
        <f t="shared" ref="G187:G192" si="25">ROUND(E187*F187,2)</f>
        <v>0</v>
      </c>
      <c r="H187" s="45"/>
      <c r="I187" s="172"/>
    </row>
    <row r="188" spans="1:9" ht="12.75" customHeight="1" x14ac:dyDescent="0.2">
      <c r="A188" s="169"/>
      <c r="B188" s="172"/>
      <c r="C188" s="104" t="s">
        <v>147</v>
      </c>
      <c r="D188" s="43"/>
      <c r="E188" s="44"/>
      <c r="F188" s="39"/>
      <c r="G188" s="100">
        <f t="shared" si="25"/>
        <v>0</v>
      </c>
      <c r="H188" s="45"/>
      <c r="I188" s="172"/>
    </row>
    <row r="189" spans="1:9" ht="12.75" customHeight="1" x14ac:dyDescent="0.2">
      <c r="A189" s="169"/>
      <c r="B189" s="172"/>
      <c r="C189" s="104" t="s">
        <v>148</v>
      </c>
      <c r="D189" s="43"/>
      <c r="E189" s="44"/>
      <c r="F189" s="39"/>
      <c r="G189" s="100">
        <f t="shared" si="25"/>
        <v>0</v>
      </c>
      <c r="H189" s="45"/>
      <c r="I189" s="172"/>
    </row>
    <row r="190" spans="1:9" ht="12.75" customHeight="1" x14ac:dyDescent="0.2">
      <c r="A190" s="169"/>
      <c r="B190" s="172"/>
      <c r="C190" s="104" t="s">
        <v>149</v>
      </c>
      <c r="D190" s="43"/>
      <c r="E190" s="44"/>
      <c r="F190" s="39"/>
      <c r="G190" s="100">
        <f t="shared" si="25"/>
        <v>0</v>
      </c>
      <c r="H190" s="45"/>
      <c r="I190" s="172"/>
    </row>
    <row r="191" spans="1:9" ht="12.75" customHeight="1" x14ac:dyDescent="0.2">
      <c r="A191" s="169"/>
      <c r="B191" s="172"/>
      <c r="C191" s="45" t="s">
        <v>150</v>
      </c>
      <c r="D191" s="43"/>
      <c r="E191" s="44"/>
      <c r="F191" s="39"/>
      <c r="G191" s="100">
        <f t="shared" si="25"/>
        <v>0</v>
      </c>
      <c r="H191" s="45"/>
      <c r="I191" s="172"/>
    </row>
    <row r="192" spans="1:9" ht="12.75" customHeight="1" x14ac:dyDescent="0.2">
      <c r="A192" s="170"/>
      <c r="B192" s="173"/>
      <c r="C192" s="45" t="s">
        <v>150</v>
      </c>
      <c r="D192" s="43"/>
      <c r="E192" s="44"/>
      <c r="F192" s="39"/>
      <c r="G192" s="100">
        <f t="shared" si="25"/>
        <v>0</v>
      </c>
      <c r="H192" s="45"/>
      <c r="I192" s="173"/>
    </row>
    <row r="193" spans="1:9" ht="12.75" customHeight="1" x14ac:dyDescent="0.2">
      <c r="A193" s="168" t="s">
        <v>98</v>
      </c>
      <c r="B193" s="171" t="s">
        <v>144</v>
      </c>
      <c r="C193" s="103" t="s">
        <v>145</v>
      </c>
      <c r="D193" s="105"/>
      <c r="E193" s="106"/>
      <c r="F193" s="100"/>
      <c r="G193" s="98">
        <f>SUM(G194:G199)</f>
        <v>0</v>
      </c>
      <c r="H193" s="98">
        <f>ROUND(G193*$D$7,2)</f>
        <v>0</v>
      </c>
      <c r="I193" s="171"/>
    </row>
    <row r="194" spans="1:9" ht="12.75" customHeight="1" x14ac:dyDescent="0.2">
      <c r="A194" s="169"/>
      <c r="B194" s="172"/>
      <c r="C194" s="104" t="s">
        <v>146</v>
      </c>
      <c r="D194" s="43"/>
      <c r="E194" s="44"/>
      <c r="F194" s="39"/>
      <c r="G194" s="100">
        <f t="shared" ref="G194:G199" si="26">ROUND(E194*F194,2)</f>
        <v>0</v>
      </c>
      <c r="H194" s="45"/>
      <c r="I194" s="172"/>
    </row>
    <row r="195" spans="1:9" ht="12.75" customHeight="1" x14ac:dyDescent="0.2">
      <c r="A195" s="169"/>
      <c r="B195" s="172"/>
      <c r="C195" s="104" t="s">
        <v>147</v>
      </c>
      <c r="D195" s="43"/>
      <c r="E195" s="44"/>
      <c r="F195" s="39"/>
      <c r="G195" s="100">
        <f t="shared" si="26"/>
        <v>0</v>
      </c>
      <c r="H195" s="45"/>
      <c r="I195" s="172"/>
    </row>
    <row r="196" spans="1:9" ht="12.75" customHeight="1" x14ac:dyDescent="0.2">
      <c r="A196" s="169"/>
      <c r="B196" s="172"/>
      <c r="C196" s="104" t="s">
        <v>148</v>
      </c>
      <c r="D196" s="43"/>
      <c r="E196" s="44"/>
      <c r="F196" s="39"/>
      <c r="G196" s="100">
        <f t="shared" si="26"/>
        <v>0</v>
      </c>
      <c r="H196" s="45"/>
      <c r="I196" s="172"/>
    </row>
    <row r="197" spans="1:9" ht="12.75" customHeight="1" x14ac:dyDescent="0.2">
      <c r="A197" s="169"/>
      <c r="B197" s="172"/>
      <c r="C197" s="104" t="s">
        <v>149</v>
      </c>
      <c r="D197" s="43"/>
      <c r="E197" s="44"/>
      <c r="F197" s="39"/>
      <c r="G197" s="100">
        <f t="shared" si="26"/>
        <v>0</v>
      </c>
      <c r="H197" s="45"/>
      <c r="I197" s="172"/>
    </row>
    <row r="198" spans="1:9" ht="12.75" customHeight="1" x14ac:dyDescent="0.2">
      <c r="A198" s="169"/>
      <c r="B198" s="172"/>
      <c r="C198" s="45" t="s">
        <v>150</v>
      </c>
      <c r="D198" s="43"/>
      <c r="E198" s="44"/>
      <c r="F198" s="39"/>
      <c r="G198" s="100">
        <f t="shared" si="26"/>
        <v>0</v>
      </c>
      <c r="H198" s="45"/>
      <c r="I198" s="172"/>
    </row>
    <row r="199" spans="1:9" ht="12.75" customHeight="1" x14ac:dyDescent="0.2">
      <c r="A199" s="170"/>
      <c r="B199" s="173"/>
      <c r="C199" s="45" t="s">
        <v>150</v>
      </c>
      <c r="D199" s="43"/>
      <c r="E199" s="44"/>
      <c r="F199" s="39"/>
      <c r="G199" s="100">
        <f t="shared" si="26"/>
        <v>0</v>
      </c>
      <c r="H199" s="45"/>
      <c r="I199" s="173"/>
    </row>
    <row r="200" spans="1:9" ht="12.75" customHeight="1" x14ac:dyDescent="0.2">
      <c r="A200" s="168" t="s">
        <v>200</v>
      </c>
      <c r="B200" s="171" t="s">
        <v>144</v>
      </c>
      <c r="C200" s="103" t="s">
        <v>145</v>
      </c>
      <c r="D200" s="105"/>
      <c r="E200" s="106"/>
      <c r="F200" s="100"/>
      <c r="G200" s="98">
        <f>SUM(G201:G206)</f>
        <v>0</v>
      </c>
      <c r="H200" s="98">
        <f>ROUND(G200*$D$7,2)</f>
        <v>0</v>
      </c>
      <c r="I200" s="171"/>
    </row>
    <row r="201" spans="1:9" ht="12.75" customHeight="1" x14ac:dyDescent="0.2">
      <c r="A201" s="169"/>
      <c r="B201" s="172"/>
      <c r="C201" s="104" t="s">
        <v>146</v>
      </c>
      <c r="D201" s="43"/>
      <c r="E201" s="44"/>
      <c r="F201" s="39"/>
      <c r="G201" s="100">
        <f t="shared" ref="G201:G206" si="27">ROUND(E201*F201,2)</f>
        <v>0</v>
      </c>
      <c r="H201" s="45"/>
      <c r="I201" s="172"/>
    </row>
    <row r="202" spans="1:9" ht="12.75" customHeight="1" x14ac:dyDescent="0.2">
      <c r="A202" s="169"/>
      <c r="B202" s="172"/>
      <c r="C202" s="104" t="s">
        <v>147</v>
      </c>
      <c r="D202" s="43"/>
      <c r="E202" s="44"/>
      <c r="F202" s="39"/>
      <c r="G202" s="100">
        <f t="shared" si="27"/>
        <v>0</v>
      </c>
      <c r="H202" s="45"/>
      <c r="I202" s="172"/>
    </row>
    <row r="203" spans="1:9" ht="12.75" customHeight="1" x14ac:dyDescent="0.2">
      <c r="A203" s="169"/>
      <c r="B203" s="172"/>
      <c r="C203" s="104" t="s">
        <v>148</v>
      </c>
      <c r="D203" s="43"/>
      <c r="E203" s="44"/>
      <c r="F203" s="39"/>
      <c r="G203" s="100">
        <f t="shared" si="27"/>
        <v>0</v>
      </c>
      <c r="H203" s="45"/>
      <c r="I203" s="172"/>
    </row>
    <row r="204" spans="1:9" ht="12.75" customHeight="1" x14ac:dyDescent="0.2">
      <c r="A204" s="169"/>
      <c r="B204" s="172"/>
      <c r="C204" s="104" t="s">
        <v>149</v>
      </c>
      <c r="D204" s="43"/>
      <c r="E204" s="44"/>
      <c r="F204" s="39"/>
      <c r="G204" s="100">
        <f t="shared" si="27"/>
        <v>0</v>
      </c>
      <c r="H204" s="45"/>
      <c r="I204" s="172"/>
    </row>
    <row r="205" spans="1:9" ht="12.75" customHeight="1" x14ac:dyDescent="0.2">
      <c r="A205" s="169"/>
      <c r="B205" s="172"/>
      <c r="C205" s="45" t="s">
        <v>150</v>
      </c>
      <c r="D205" s="43"/>
      <c r="E205" s="44"/>
      <c r="F205" s="39"/>
      <c r="G205" s="100">
        <f t="shared" si="27"/>
        <v>0</v>
      </c>
      <c r="H205" s="45"/>
      <c r="I205" s="172"/>
    </row>
    <row r="206" spans="1:9" ht="12.75" customHeight="1" x14ac:dyDescent="0.2">
      <c r="A206" s="170"/>
      <c r="B206" s="173"/>
      <c r="C206" s="45" t="s">
        <v>150</v>
      </c>
      <c r="D206" s="43"/>
      <c r="E206" s="44"/>
      <c r="F206" s="39"/>
      <c r="G206" s="100">
        <f t="shared" si="27"/>
        <v>0</v>
      </c>
      <c r="H206" s="45"/>
      <c r="I206" s="173"/>
    </row>
    <row r="207" spans="1:9" ht="12.75" customHeight="1" x14ac:dyDescent="0.2">
      <c r="A207" s="168" t="s">
        <v>201</v>
      </c>
      <c r="B207" s="171" t="s">
        <v>144</v>
      </c>
      <c r="C207" s="103" t="s">
        <v>145</v>
      </c>
      <c r="D207" s="105"/>
      <c r="E207" s="106"/>
      <c r="F207" s="100"/>
      <c r="G207" s="98">
        <f>SUM(G208:G213)</f>
        <v>0</v>
      </c>
      <c r="H207" s="98">
        <f>ROUND(G207*$D$7,2)</f>
        <v>0</v>
      </c>
      <c r="I207" s="171"/>
    </row>
    <row r="208" spans="1:9" ht="12.75" customHeight="1" x14ac:dyDescent="0.2">
      <c r="A208" s="169"/>
      <c r="B208" s="172"/>
      <c r="C208" s="104" t="s">
        <v>146</v>
      </c>
      <c r="D208" s="43"/>
      <c r="E208" s="44"/>
      <c r="F208" s="39"/>
      <c r="G208" s="100">
        <f t="shared" ref="G208:G213" si="28">ROUND(E208*F208,2)</f>
        <v>0</v>
      </c>
      <c r="H208" s="45"/>
      <c r="I208" s="172"/>
    </row>
    <row r="209" spans="1:9" ht="12.75" customHeight="1" x14ac:dyDescent="0.2">
      <c r="A209" s="169"/>
      <c r="B209" s="172"/>
      <c r="C209" s="104" t="s">
        <v>147</v>
      </c>
      <c r="D209" s="43"/>
      <c r="E209" s="44"/>
      <c r="F209" s="39"/>
      <c r="G209" s="100">
        <f t="shared" si="28"/>
        <v>0</v>
      </c>
      <c r="H209" s="45"/>
      <c r="I209" s="172"/>
    </row>
    <row r="210" spans="1:9" ht="12.75" customHeight="1" x14ac:dyDescent="0.2">
      <c r="A210" s="169"/>
      <c r="B210" s="172"/>
      <c r="C210" s="104" t="s">
        <v>148</v>
      </c>
      <c r="D210" s="43"/>
      <c r="E210" s="44"/>
      <c r="F210" s="39"/>
      <c r="G210" s="100">
        <f t="shared" si="28"/>
        <v>0</v>
      </c>
      <c r="H210" s="45"/>
      <c r="I210" s="172"/>
    </row>
    <row r="211" spans="1:9" ht="12.75" customHeight="1" x14ac:dyDescent="0.2">
      <c r="A211" s="169"/>
      <c r="B211" s="172"/>
      <c r="C211" s="104" t="s">
        <v>149</v>
      </c>
      <c r="D211" s="43"/>
      <c r="E211" s="44"/>
      <c r="F211" s="39"/>
      <c r="G211" s="100">
        <f t="shared" si="28"/>
        <v>0</v>
      </c>
      <c r="H211" s="45"/>
      <c r="I211" s="172"/>
    </row>
    <row r="212" spans="1:9" ht="12.75" customHeight="1" x14ac:dyDescent="0.2">
      <c r="A212" s="169"/>
      <c r="B212" s="172"/>
      <c r="C212" s="45" t="s">
        <v>150</v>
      </c>
      <c r="D212" s="43"/>
      <c r="E212" s="44"/>
      <c r="F212" s="39"/>
      <c r="G212" s="100">
        <f t="shared" si="28"/>
        <v>0</v>
      </c>
      <c r="H212" s="45"/>
      <c r="I212" s="172"/>
    </row>
    <row r="213" spans="1:9" ht="12.75" customHeight="1" x14ac:dyDescent="0.2">
      <c r="A213" s="170"/>
      <c r="B213" s="173"/>
      <c r="C213" s="45" t="s">
        <v>150</v>
      </c>
      <c r="D213" s="43"/>
      <c r="E213" s="44"/>
      <c r="F213" s="39"/>
      <c r="G213" s="100">
        <f t="shared" si="28"/>
        <v>0</v>
      </c>
      <c r="H213" s="45"/>
      <c r="I213" s="173"/>
    </row>
    <row r="214" spans="1:9" ht="12.75" customHeight="1" x14ac:dyDescent="0.2">
      <c r="A214" s="168" t="s">
        <v>202</v>
      </c>
      <c r="B214" s="171" t="s">
        <v>144</v>
      </c>
      <c r="C214" s="103" t="s">
        <v>145</v>
      </c>
      <c r="D214" s="105"/>
      <c r="E214" s="106"/>
      <c r="F214" s="100"/>
      <c r="G214" s="98">
        <f>SUM(G215:G220)</f>
        <v>0</v>
      </c>
      <c r="H214" s="98">
        <f>ROUND(G214*$D$7,2)</f>
        <v>0</v>
      </c>
      <c r="I214" s="171"/>
    </row>
    <row r="215" spans="1:9" ht="12.75" customHeight="1" x14ac:dyDescent="0.2">
      <c r="A215" s="169"/>
      <c r="B215" s="172"/>
      <c r="C215" s="104" t="s">
        <v>146</v>
      </c>
      <c r="D215" s="43"/>
      <c r="E215" s="44"/>
      <c r="F215" s="39"/>
      <c r="G215" s="100">
        <f t="shared" ref="G215:G220" si="29">ROUND(E215*F215,2)</f>
        <v>0</v>
      </c>
      <c r="H215" s="45"/>
      <c r="I215" s="172"/>
    </row>
    <row r="216" spans="1:9" ht="12.75" customHeight="1" x14ac:dyDescent="0.2">
      <c r="A216" s="169"/>
      <c r="B216" s="172"/>
      <c r="C216" s="104" t="s">
        <v>147</v>
      </c>
      <c r="D216" s="43"/>
      <c r="E216" s="44"/>
      <c r="F216" s="39"/>
      <c r="G216" s="100">
        <f t="shared" si="29"/>
        <v>0</v>
      </c>
      <c r="H216" s="45"/>
      <c r="I216" s="172"/>
    </row>
    <row r="217" spans="1:9" ht="12.75" customHeight="1" x14ac:dyDescent="0.2">
      <c r="A217" s="169"/>
      <c r="B217" s="172"/>
      <c r="C217" s="104" t="s">
        <v>148</v>
      </c>
      <c r="D217" s="43"/>
      <c r="E217" s="44"/>
      <c r="F217" s="39"/>
      <c r="G217" s="100">
        <f t="shared" si="29"/>
        <v>0</v>
      </c>
      <c r="H217" s="45"/>
      <c r="I217" s="172"/>
    </row>
    <row r="218" spans="1:9" ht="12.75" customHeight="1" x14ac:dyDescent="0.2">
      <c r="A218" s="169"/>
      <c r="B218" s="172"/>
      <c r="C218" s="104" t="s">
        <v>149</v>
      </c>
      <c r="D218" s="43"/>
      <c r="E218" s="44"/>
      <c r="F218" s="39"/>
      <c r="G218" s="100">
        <f t="shared" si="29"/>
        <v>0</v>
      </c>
      <c r="H218" s="45"/>
      <c r="I218" s="172"/>
    </row>
    <row r="219" spans="1:9" ht="12.75" customHeight="1" x14ac:dyDescent="0.2">
      <c r="A219" s="169"/>
      <c r="B219" s="172"/>
      <c r="C219" s="45" t="s">
        <v>150</v>
      </c>
      <c r="D219" s="43"/>
      <c r="E219" s="44"/>
      <c r="F219" s="39"/>
      <c r="G219" s="100">
        <f t="shared" si="29"/>
        <v>0</v>
      </c>
      <c r="H219" s="45"/>
      <c r="I219" s="172"/>
    </row>
    <row r="220" spans="1:9" ht="12.75" customHeight="1" x14ac:dyDescent="0.2">
      <c r="A220" s="170"/>
      <c r="B220" s="173"/>
      <c r="C220" s="45" t="s">
        <v>150</v>
      </c>
      <c r="D220" s="43"/>
      <c r="E220" s="44"/>
      <c r="F220" s="39"/>
      <c r="G220" s="100">
        <f t="shared" si="29"/>
        <v>0</v>
      </c>
      <c r="H220" s="45"/>
      <c r="I220" s="173"/>
    </row>
    <row r="221" spans="1:9" ht="12.75" customHeight="1" x14ac:dyDescent="0.2">
      <c r="A221" s="168" t="s">
        <v>203</v>
      </c>
      <c r="B221" s="171" t="s">
        <v>144</v>
      </c>
      <c r="C221" s="103" t="s">
        <v>145</v>
      </c>
      <c r="D221" s="105"/>
      <c r="E221" s="106"/>
      <c r="F221" s="100"/>
      <c r="G221" s="98">
        <f>SUM(G222:G227)</f>
        <v>0</v>
      </c>
      <c r="H221" s="98">
        <f>ROUND(G221*$D$7,2)</f>
        <v>0</v>
      </c>
      <c r="I221" s="171"/>
    </row>
    <row r="222" spans="1:9" ht="12.75" customHeight="1" x14ac:dyDescent="0.2">
      <c r="A222" s="169"/>
      <c r="B222" s="172"/>
      <c r="C222" s="104" t="s">
        <v>146</v>
      </c>
      <c r="D222" s="43"/>
      <c r="E222" s="44"/>
      <c r="F222" s="39"/>
      <c r="G222" s="100">
        <f t="shared" ref="G222:G227" si="30">ROUND(E222*F222,2)</f>
        <v>0</v>
      </c>
      <c r="H222" s="45"/>
      <c r="I222" s="172"/>
    </row>
    <row r="223" spans="1:9" ht="12.75" customHeight="1" x14ac:dyDescent="0.2">
      <c r="A223" s="169"/>
      <c r="B223" s="172"/>
      <c r="C223" s="104" t="s">
        <v>147</v>
      </c>
      <c r="D223" s="43"/>
      <c r="E223" s="44"/>
      <c r="F223" s="39"/>
      <c r="G223" s="100">
        <f t="shared" si="30"/>
        <v>0</v>
      </c>
      <c r="H223" s="45"/>
      <c r="I223" s="172"/>
    </row>
    <row r="224" spans="1:9" ht="12.75" customHeight="1" x14ac:dyDescent="0.2">
      <c r="A224" s="169"/>
      <c r="B224" s="172"/>
      <c r="C224" s="104" t="s">
        <v>148</v>
      </c>
      <c r="D224" s="43"/>
      <c r="E224" s="44"/>
      <c r="F224" s="39"/>
      <c r="G224" s="100">
        <f t="shared" si="30"/>
        <v>0</v>
      </c>
      <c r="H224" s="45"/>
      <c r="I224" s="172"/>
    </row>
    <row r="225" spans="1:12" ht="12.75" customHeight="1" x14ac:dyDescent="0.2">
      <c r="A225" s="169"/>
      <c r="B225" s="172"/>
      <c r="C225" s="104" t="s">
        <v>149</v>
      </c>
      <c r="D225" s="43"/>
      <c r="E225" s="44"/>
      <c r="F225" s="39"/>
      <c r="G225" s="100">
        <f t="shared" si="30"/>
        <v>0</v>
      </c>
      <c r="H225" s="45"/>
      <c r="I225" s="172"/>
    </row>
    <row r="226" spans="1:12" ht="12.75" customHeight="1" x14ac:dyDescent="0.2">
      <c r="A226" s="169"/>
      <c r="B226" s="172"/>
      <c r="C226" s="45" t="s">
        <v>150</v>
      </c>
      <c r="D226" s="43"/>
      <c r="E226" s="44"/>
      <c r="F226" s="39"/>
      <c r="G226" s="100">
        <f t="shared" si="30"/>
        <v>0</v>
      </c>
      <c r="H226" s="45"/>
      <c r="I226" s="172"/>
    </row>
    <row r="227" spans="1:12" ht="12.75" customHeight="1" x14ac:dyDescent="0.2">
      <c r="A227" s="170"/>
      <c r="B227" s="173"/>
      <c r="C227" s="45" t="s">
        <v>150</v>
      </c>
      <c r="D227" s="43"/>
      <c r="E227" s="44"/>
      <c r="F227" s="39"/>
      <c r="G227" s="100">
        <f t="shared" si="30"/>
        <v>0</v>
      </c>
      <c r="H227" s="45"/>
      <c r="I227" s="173"/>
    </row>
    <row r="228" spans="1:12" ht="12.75" customHeight="1" x14ac:dyDescent="0.2">
      <c r="A228" s="168" t="s">
        <v>204</v>
      </c>
      <c r="B228" s="171" t="s">
        <v>144</v>
      </c>
      <c r="C228" s="103" t="s">
        <v>145</v>
      </c>
      <c r="D228" s="105"/>
      <c r="E228" s="106"/>
      <c r="F228" s="100"/>
      <c r="G228" s="98">
        <f>SUM(G229:G234)</f>
        <v>0</v>
      </c>
      <c r="H228" s="98">
        <f>ROUND(G228*$D$7,2)</f>
        <v>0</v>
      </c>
      <c r="I228" s="171"/>
    </row>
    <row r="229" spans="1:12" ht="12.75" customHeight="1" x14ac:dyDescent="0.2">
      <c r="A229" s="169"/>
      <c r="B229" s="172"/>
      <c r="C229" s="104" t="s">
        <v>146</v>
      </c>
      <c r="D229" s="43"/>
      <c r="E229" s="44"/>
      <c r="F229" s="39"/>
      <c r="G229" s="100">
        <f t="shared" ref="G229:G234" si="31">ROUND(E229*F229,2)</f>
        <v>0</v>
      </c>
      <c r="H229" s="45"/>
      <c r="I229" s="172"/>
    </row>
    <row r="230" spans="1:12" ht="12.75" customHeight="1" x14ac:dyDescent="0.2">
      <c r="A230" s="169"/>
      <c r="B230" s="172"/>
      <c r="C230" s="104" t="s">
        <v>147</v>
      </c>
      <c r="D230" s="43"/>
      <c r="E230" s="44"/>
      <c r="F230" s="39"/>
      <c r="G230" s="100">
        <f t="shared" si="31"/>
        <v>0</v>
      </c>
      <c r="H230" s="45"/>
      <c r="I230" s="172"/>
    </row>
    <row r="231" spans="1:12" ht="12.75" customHeight="1" x14ac:dyDescent="0.2">
      <c r="A231" s="169"/>
      <c r="B231" s="172"/>
      <c r="C231" s="104" t="s">
        <v>148</v>
      </c>
      <c r="D231" s="43"/>
      <c r="E231" s="44"/>
      <c r="F231" s="39"/>
      <c r="G231" s="100">
        <f t="shared" si="31"/>
        <v>0</v>
      </c>
      <c r="H231" s="45"/>
      <c r="I231" s="172"/>
    </row>
    <row r="232" spans="1:12" x14ac:dyDescent="0.2">
      <c r="A232" s="169"/>
      <c r="B232" s="172"/>
      <c r="C232" s="104" t="s">
        <v>149</v>
      </c>
      <c r="D232" s="43"/>
      <c r="E232" s="44"/>
      <c r="F232" s="39"/>
      <c r="G232" s="100">
        <f t="shared" si="31"/>
        <v>0</v>
      </c>
      <c r="H232" s="45"/>
      <c r="I232" s="172"/>
    </row>
    <row r="233" spans="1:12" x14ac:dyDescent="0.2">
      <c r="A233" s="169"/>
      <c r="B233" s="172"/>
      <c r="C233" s="45" t="s">
        <v>150</v>
      </c>
      <c r="D233" s="43"/>
      <c r="E233" s="44"/>
      <c r="F233" s="39"/>
      <c r="G233" s="100">
        <f t="shared" si="31"/>
        <v>0</v>
      </c>
      <c r="H233" s="45"/>
      <c r="I233" s="172"/>
    </row>
    <row r="234" spans="1:12" x14ac:dyDescent="0.2">
      <c r="A234" s="170"/>
      <c r="B234" s="173"/>
      <c r="C234" s="45" t="s">
        <v>150</v>
      </c>
      <c r="D234" s="43"/>
      <c r="E234" s="44"/>
      <c r="F234" s="39"/>
      <c r="G234" s="100">
        <f t="shared" si="31"/>
        <v>0</v>
      </c>
      <c r="H234" s="45"/>
      <c r="I234" s="173"/>
    </row>
    <row r="235" spans="1:12" ht="26.25" customHeight="1" x14ac:dyDescent="0.2">
      <c r="A235" s="34" t="s">
        <v>99</v>
      </c>
      <c r="B235" s="137" t="s">
        <v>81</v>
      </c>
      <c r="C235" s="137"/>
      <c r="D235" s="137"/>
      <c r="E235" s="137"/>
      <c r="F235" s="137"/>
      <c r="G235" s="97">
        <f>SUM(G236:G252)</f>
        <v>0</v>
      </c>
      <c r="H235" s="97">
        <f>SUM(H236:H252)</f>
        <v>0</v>
      </c>
      <c r="I235" s="41"/>
      <c r="J235" s="28"/>
      <c r="K235" s="37" t="s">
        <v>143</v>
      </c>
      <c r="L235" s="37" t="s">
        <v>138</v>
      </c>
    </row>
    <row r="236" spans="1:12" x14ac:dyDescent="0.2">
      <c r="A236" s="29" t="s">
        <v>100</v>
      </c>
      <c r="B236" s="135" t="s">
        <v>72</v>
      </c>
      <c r="C236" s="135"/>
      <c r="D236" s="102" t="s">
        <v>120</v>
      </c>
      <c r="E236" s="46"/>
      <c r="F236" s="96">
        <f>K236*L236</f>
        <v>0</v>
      </c>
      <c r="G236" s="96">
        <f t="shared" si="0"/>
        <v>0</v>
      </c>
      <c r="H236" s="96">
        <f>ROUND(G236*$D$7,2)</f>
        <v>0</v>
      </c>
      <c r="I236" s="33"/>
      <c r="J236" s="28"/>
      <c r="K236" s="39"/>
      <c r="L236" s="39"/>
    </row>
    <row r="237" spans="1:12" x14ac:dyDescent="0.2">
      <c r="A237" s="29" t="s">
        <v>101</v>
      </c>
      <c r="B237" s="135" t="s">
        <v>72</v>
      </c>
      <c r="C237" s="135"/>
      <c r="D237" s="102" t="s">
        <v>120</v>
      </c>
      <c r="E237" s="46"/>
      <c r="F237" s="96">
        <f t="shared" ref="F237:F252" si="32">K237*L237</f>
        <v>0</v>
      </c>
      <c r="G237" s="96">
        <f t="shared" si="0"/>
        <v>0</v>
      </c>
      <c r="H237" s="96">
        <f t="shared" ref="H237:H252" si="33">ROUND(G237*$D$7,2)</f>
        <v>0</v>
      </c>
      <c r="I237" s="33"/>
      <c r="J237" s="28"/>
      <c r="K237" s="39"/>
      <c r="L237" s="39"/>
    </row>
    <row r="238" spans="1:12" x14ac:dyDescent="0.2">
      <c r="A238" s="29" t="s">
        <v>102</v>
      </c>
      <c r="B238" s="135" t="s">
        <v>72</v>
      </c>
      <c r="C238" s="135"/>
      <c r="D238" s="102" t="s">
        <v>120</v>
      </c>
      <c r="E238" s="46"/>
      <c r="F238" s="96">
        <f t="shared" si="32"/>
        <v>0</v>
      </c>
      <c r="G238" s="96">
        <f t="shared" si="0"/>
        <v>0</v>
      </c>
      <c r="H238" s="96">
        <f t="shared" si="33"/>
        <v>0</v>
      </c>
      <c r="I238" s="33"/>
      <c r="J238" s="28"/>
      <c r="K238" s="39"/>
      <c r="L238" s="39"/>
    </row>
    <row r="239" spans="1:12" x14ac:dyDescent="0.2">
      <c r="A239" s="29" t="s">
        <v>103</v>
      </c>
      <c r="B239" s="135" t="s">
        <v>72</v>
      </c>
      <c r="C239" s="135"/>
      <c r="D239" s="102" t="s">
        <v>120</v>
      </c>
      <c r="E239" s="46"/>
      <c r="F239" s="96">
        <f t="shared" si="32"/>
        <v>0</v>
      </c>
      <c r="G239" s="96">
        <f t="shared" si="0"/>
        <v>0</v>
      </c>
      <c r="H239" s="96">
        <f t="shared" si="33"/>
        <v>0</v>
      </c>
      <c r="I239" s="33"/>
      <c r="J239" s="28"/>
      <c r="K239" s="39"/>
      <c r="L239" s="39"/>
    </row>
    <row r="240" spans="1:12" x14ac:dyDescent="0.2">
      <c r="A240" s="29" t="s">
        <v>104</v>
      </c>
      <c r="B240" s="135" t="s">
        <v>72</v>
      </c>
      <c r="C240" s="135"/>
      <c r="D240" s="102" t="s">
        <v>120</v>
      </c>
      <c r="E240" s="46"/>
      <c r="F240" s="96">
        <f t="shared" si="32"/>
        <v>0</v>
      </c>
      <c r="G240" s="96">
        <f t="shared" si="0"/>
        <v>0</v>
      </c>
      <c r="H240" s="96">
        <f t="shared" si="33"/>
        <v>0</v>
      </c>
      <c r="I240" s="33"/>
      <c r="J240" s="28"/>
      <c r="K240" s="39"/>
      <c r="L240" s="39"/>
    </row>
    <row r="241" spans="1:12" x14ac:dyDescent="0.2">
      <c r="A241" s="29" t="s">
        <v>251</v>
      </c>
      <c r="B241" s="135" t="s">
        <v>72</v>
      </c>
      <c r="C241" s="135"/>
      <c r="D241" s="102" t="s">
        <v>120</v>
      </c>
      <c r="E241" s="46"/>
      <c r="F241" s="96">
        <f t="shared" si="32"/>
        <v>0</v>
      </c>
      <c r="G241" s="96">
        <f t="shared" si="0"/>
        <v>0</v>
      </c>
      <c r="H241" s="96">
        <f t="shared" si="33"/>
        <v>0</v>
      </c>
      <c r="I241" s="33"/>
      <c r="J241" s="28"/>
      <c r="K241" s="39"/>
      <c r="L241" s="39"/>
    </row>
    <row r="242" spans="1:12" x14ac:dyDescent="0.2">
      <c r="A242" s="29" t="s">
        <v>252</v>
      </c>
      <c r="B242" s="135" t="s">
        <v>72</v>
      </c>
      <c r="C242" s="135"/>
      <c r="D242" s="102" t="s">
        <v>120</v>
      </c>
      <c r="E242" s="46"/>
      <c r="F242" s="96">
        <f t="shared" si="32"/>
        <v>0</v>
      </c>
      <c r="G242" s="96">
        <f t="shared" si="0"/>
        <v>0</v>
      </c>
      <c r="H242" s="96">
        <f t="shared" si="33"/>
        <v>0</v>
      </c>
      <c r="I242" s="33"/>
      <c r="J242" s="28"/>
      <c r="K242" s="39"/>
      <c r="L242" s="39"/>
    </row>
    <row r="243" spans="1:12" x14ac:dyDescent="0.2">
      <c r="A243" s="29" t="s">
        <v>253</v>
      </c>
      <c r="B243" s="135" t="s">
        <v>72</v>
      </c>
      <c r="C243" s="135"/>
      <c r="D243" s="102" t="s">
        <v>120</v>
      </c>
      <c r="E243" s="46"/>
      <c r="F243" s="96">
        <f t="shared" si="32"/>
        <v>0</v>
      </c>
      <c r="G243" s="96">
        <f t="shared" si="0"/>
        <v>0</v>
      </c>
      <c r="H243" s="96">
        <f t="shared" si="33"/>
        <v>0</v>
      </c>
      <c r="I243" s="33"/>
      <c r="J243" s="28"/>
      <c r="K243" s="39"/>
      <c r="L243" s="39"/>
    </row>
    <row r="244" spans="1:12" x14ac:dyDescent="0.2">
      <c r="A244" s="29" t="s">
        <v>254</v>
      </c>
      <c r="B244" s="135" t="s">
        <v>72</v>
      </c>
      <c r="C244" s="135"/>
      <c r="D244" s="102" t="s">
        <v>120</v>
      </c>
      <c r="E244" s="46"/>
      <c r="F244" s="96">
        <f t="shared" si="32"/>
        <v>0</v>
      </c>
      <c r="G244" s="96">
        <f t="shared" si="0"/>
        <v>0</v>
      </c>
      <c r="H244" s="96">
        <f t="shared" si="33"/>
        <v>0</v>
      </c>
      <c r="I244" s="33"/>
      <c r="J244" s="28"/>
      <c r="K244" s="39"/>
      <c r="L244" s="39"/>
    </row>
    <row r="245" spans="1:12" x14ac:dyDescent="0.2">
      <c r="A245" s="29" t="s">
        <v>255</v>
      </c>
      <c r="B245" s="135" t="s">
        <v>72</v>
      </c>
      <c r="C245" s="135"/>
      <c r="D245" s="102" t="s">
        <v>120</v>
      </c>
      <c r="E245" s="46"/>
      <c r="F245" s="96">
        <f t="shared" si="32"/>
        <v>0</v>
      </c>
      <c r="G245" s="96">
        <f t="shared" si="0"/>
        <v>0</v>
      </c>
      <c r="H245" s="96">
        <f t="shared" si="33"/>
        <v>0</v>
      </c>
      <c r="I245" s="33"/>
      <c r="J245" s="28"/>
      <c r="K245" s="39"/>
      <c r="L245" s="39"/>
    </row>
    <row r="246" spans="1:12" x14ac:dyDescent="0.2">
      <c r="A246" s="29" t="s">
        <v>256</v>
      </c>
      <c r="B246" s="135" t="s">
        <v>72</v>
      </c>
      <c r="C246" s="135"/>
      <c r="D246" s="102" t="s">
        <v>120</v>
      </c>
      <c r="E246" s="46"/>
      <c r="F246" s="96">
        <f t="shared" si="32"/>
        <v>0</v>
      </c>
      <c r="G246" s="96">
        <f t="shared" si="0"/>
        <v>0</v>
      </c>
      <c r="H246" s="96">
        <f t="shared" si="33"/>
        <v>0</v>
      </c>
      <c r="I246" s="33"/>
      <c r="J246" s="28"/>
      <c r="K246" s="39"/>
      <c r="L246" s="39"/>
    </row>
    <row r="247" spans="1:12" x14ac:dyDescent="0.2">
      <c r="A247" s="29" t="s">
        <v>257</v>
      </c>
      <c r="B247" s="135" t="s">
        <v>72</v>
      </c>
      <c r="C247" s="135"/>
      <c r="D247" s="102" t="s">
        <v>120</v>
      </c>
      <c r="E247" s="46"/>
      <c r="F247" s="96">
        <f t="shared" si="32"/>
        <v>0</v>
      </c>
      <c r="G247" s="96">
        <f t="shared" si="0"/>
        <v>0</v>
      </c>
      <c r="H247" s="96">
        <f t="shared" si="33"/>
        <v>0</v>
      </c>
      <c r="I247" s="33"/>
      <c r="J247" s="28"/>
      <c r="K247" s="39"/>
      <c r="L247" s="39"/>
    </row>
    <row r="248" spans="1:12" x14ac:dyDescent="0.2">
      <c r="A248" s="29" t="s">
        <v>258</v>
      </c>
      <c r="B248" s="135" t="s">
        <v>72</v>
      </c>
      <c r="C248" s="135"/>
      <c r="D248" s="102" t="s">
        <v>120</v>
      </c>
      <c r="E248" s="46"/>
      <c r="F248" s="96">
        <f t="shared" si="32"/>
        <v>0</v>
      </c>
      <c r="G248" s="96">
        <f t="shared" si="0"/>
        <v>0</v>
      </c>
      <c r="H248" s="96">
        <f t="shared" si="33"/>
        <v>0</v>
      </c>
      <c r="I248" s="33"/>
      <c r="J248" s="28"/>
      <c r="K248" s="39"/>
      <c r="L248" s="39"/>
    </row>
    <row r="249" spans="1:12" x14ac:dyDescent="0.2">
      <c r="A249" s="29" t="s">
        <v>259</v>
      </c>
      <c r="B249" s="135" t="s">
        <v>72</v>
      </c>
      <c r="C249" s="135"/>
      <c r="D249" s="102" t="s">
        <v>120</v>
      </c>
      <c r="E249" s="46"/>
      <c r="F249" s="96">
        <f t="shared" si="32"/>
        <v>0</v>
      </c>
      <c r="G249" s="96">
        <f t="shared" si="0"/>
        <v>0</v>
      </c>
      <c r="H249" s="96">
        <f t="shared" si="33"/>
        <v>0</v>
      </c>
      <c r="I249" s="33"/>
      <c r="J249" s="28"/>
      <c r="K249" s="39"/>
      <c r="L249" s="39"/>
    </row>
    <row r="250" spans="1:12" x14ac:dyDescent="0.2">
      <c r="A250" s="29" t="s">
        <v>260</v>
      </c>
      <c r="B250" s="135" t="s">
        <v>72</v>
      </c>
      <c r="C250" s="135"/>
      <c r="D250" s="102" t="s">
        <v>120</v>
      </c>
      <c r="E250" s="46"/>
      <c r="F250" s="96">
        <f t="shared" si="32"/>
        <v>0</v>
      </c>
      <c r="G250" s="96">
        <f t="shared" si="0"/>
        <v>0</v>
      </c>
      <c r="H250" s="96">
        <f t="shared" si="33"/>
        <v>0</v>
      </c>
      <c r="I250" s="33"/>
      <c r="J250" s="28"/>
      <c r="K250" s="39"/>
      <c r="L250" s="39"/>
    </row>
    <row r="251" spans="1:12" x14ac:dyDescent="0.2">
      <c r="A251" s="29" t="s">
        <v>261</v>
      </c>
      <c r="B251" s="135" t="s">
        <v>72</v>
      </c>
      <c r="C251" s="135"/>
      <c r="D251" s="102" t="s">
        <v>120</v>
      </c>
      <c r="E251" s="46"/>
      <c r="F251" s="96">
        <f t="shared" si="32"/>
        <v>0</v>
      </c>
      <c r="G251" s="96">
        <f t="shared" si="0"/>
        <v>0</v>
      </c>
      <c r="H251" s="96">
        <f t="shared" si="33"/>
        <v>0</v>
      </c>
      <c r="I251" s="33"/>
      <c r="J251" s="28"/>
      <c r="K251" s="39"/>
      <c r="L251" s="39"/>
    </row>
    <row r="252" spans="1:12" x14ac:dyDescent="0.2">
      <c r="A252" s="29" t="s">
        <v>262</v>
      </c>
      <c r="B252" s="135" t="s">
        <v>72</v>
      </c>
      <c r="C252" s="135"/>
      <c r="D252" s="102" t="s">
        <v>120</v>
      </c>
      <c r="E252" s="46"/>
      <c r="F252" s="96">
        <f t="shared" si="32"/>
        <v>0</v>
      </c>
      <c r="G252" s="96">
        <f t="shared" si="0"/>
        <v>0</v>
      </c>
      <c r="H252" s="96">
        <f t="shared" si="33"/>
        <v>0</v>
      </c>
      <c r="I252" s="33"/>
      <c r="J252" s="28"/>
      <c r="K252" s="39"/>
      <c r="L252" s="39"/>
    </row>
    <row r="253" spans="1:12" ht="26.25" customHeight="1" x14ac:dyDescent="0.2">
      <c r="A253" s="34" t="s">
        <v>248</v>
      </c>
      <c r="B253" s="137" t="s">
        <v>105</v>
      </c>
      <c r="C253" s="137"/>
      <c r="D253" s="137"/>
      <c r="E253" s="137"/>
      <c r="F253" s="137"/>
      <c r="G253" s="97">
        <f>SUM(G254:G258)</f>
        <v>0</v>
      </c>
      <c r="H253" s="97">
        <f>SUM(H254:H258)</f>
        <v>0</v>
      </c>
      <c r="I253" s="41"/>
      <c r="J253" s="28"/>
      <c r="K253" s="37" t="s">
        <v>143</v>
      </c>
      <c r="L253" s="37" t="s">
        <v>138</v>
      </c>
    </row>
    <row r="254" spans="1:12" x14ac:dyDescent="0.2">
      <c r="A254" s="29" t="s">
        <v>263</v>
      </c>
      <c r="B254" s="135" t="s">
        <v>106</v>
      </c>
      <c r="C254" s="135"/>
      <c r="D254" s="102" t="s">
        <v>120</v>
      </c>
      <c r="E254" s="46"/>
      <c r="F254" s="96">
        <f>K254*L254</f>
        <v>0</v>
      </c>
      <c r="G254" s="96">
        <f t="shared" ref="G254:G258" si="34">ROUND(E254*F254,2)</f>
        <v>0</v>
      </c>
      <c r="H254" s="96">
        <f t="shared" ref="H254:H258" si="35">ROUND(G254*$D$7,2)</f>
        <v>0</v>
      </c>
      <c r="I254" s="33"/>
      <c r="J254" s="28"/>
      <c r="K254" s="39"/>
      <c r="L254" s="39"/>
    </row>
    <row r="255" spans="1:12" x14ac:dyDescent="0.2">
      <c r="A255" s="29" t="s">
        <v>264</v>
      </c>
      <c r="B255" s="135" t="s">
        <v>106</v>
      </c>
      <c r="C255" s="135"/>
      <c r="D255" s="102" t="s">
        <v>120</v>
      </c>
      <c r="E255" s="46"/>
      <c r="F255" s="96">
        <f t="shared" ref="F255:F258" si="36">K255*L255</f>
        <v>0</v>
      </c>
      <c r="G255" s="96">
        <f t="shared" si="34"/>
        <v>0</v>
      </c>
      <c r="H255" s="96">
        <f t="shared" si="35"/>
        <v>0</v>
      </c>
      <c r="I255" s="33"/>
      <c r="J255" s="28"/>
      <c r="K255" s="39"/>
      <c r="L255" s="39"/>
    </row>
    <row r="256" spans="1:12" x14ac:dyDescent="0.2">
      <c r="A256" s="29" t="s">
        <v>265</v>
      </c>
      <c r="B256" s="135" t="s">
        <v>106</v>
      </c>
      <c r="C256" s="135"/>
      <c r="D256" s="102" t="s">
        <v>120</v>
      </c>
      <c r="E256" s="46"/>
      <c r="F256" s="96">
        <f t="shared" si="36"/>
        <v>0</v>
      </c>
      <c r="G256" s="96">
        <f t="shared" si="34"/>
        <v>0</v>
      </c>
      <c r="H256" s="96">
        <f t="shared" si="35"/>
        <v>0</v>
      </c>
      <c r="I256" s="33"/>
      <c r="J256" s="28"/>
      <c r="K256" s="39"/>
      <c r="L256" s="39"/>
    </row>
    <row r="257" spans="1:12" x14ac:dyDescent="0.2">
      <c r="A257" s="29" t="s">
        <v>266</v>
      </c>
      <c r="B257" s="135" t="s">
        <v>106</v>
      </c>
      <c r="C257" s="135"/>
      <c r="D257" s="102" t="s">
        <v>120</v>
      </c>
      <c r="E257" s="46"/>
      <c r="F257" s="96">
        <f t="shared" si="36"/>
        <v>0</v>
      </c>
      <c r="G257" s="96">
        <f t="shared" si="34"/>
        <v>0</v>
      </c>
      <c r="H257" s="96">
        <f t="shared" si="35"/>
        <v>0</v>
      </c>
      <c r="I257" s="33"/>
      <c r="J257" s="28"/>
      <c r="K257" s="39"/>
      <c r="L257" s="39"/>
    </row>
    <row r="258" spans="1:12" x14ac:dyDescent="0.2">
      <c r="A258" s="29" t="s">
        <v>267</v>
      </c>
      <c r="B258" s="135" t="s">
        <v>106</v>
      </c>
      <c r="C258" s="135"/>
      <c r="D258" s="102" t="s">
        <v>120</v>
      </c>
      <c r="E258" s="46"/>
      <c r="F258" s="96">
        <f t="shared" si="36"/>
        <v>0</v>
      </c>
      <c r="G258" s="96">
        <f t="shared" si="34"/>
        <v>0</v>
      </c>
      <c r="H258" s="96">
        <f t="shared" si="35"/>
        <v>0</v>
      </c>
      <c r="I258" s="33"/>
      <c r="J258" s="28"/>
      <c r="K258" s="39"/>
      <c r="L258" s="39"/>
    </row>
    <row r="259" spans="1:12" ht="12.75" customHeight="1" x14ac:dyDescent="0.2">
      <c r="A259" s="136" t="s">
        <v>43</v>
      </c>
      <c r="B259" s="136"/>
      <c r="C259" s="136"/>
      <c r="D259" s="136"/>
      <c r="E259" s="136"/>
      <c r="F259" s="136"/>
      <c r="G259" s="95">
        <f>G10+G21</f>
        <v>0</v>
      </c>
      <c r="H259" s="95">
        <f>H10+H21</f>
        <v>0</v>
      </c>
      <c r="I259" s="27"/>
      <c r="J259" s="28"/>
    </row>
    <row r="260" spans="1:12" x14ac:dyDescent="0.2">
      <c r="G260" s="47"/>
      <c r="H260" s="47"/>
    </row>
  </sheetData>
  <sheetProtection algorithmName="SHA-512" hashValue="yPlUo6UhfEn4IQvgne9Hz0N1v6dG/idb71Z4W91WxNC3yYVYnDKVpuTuO6HgUqlJ+6L0c2ZXNw5p93/F4vMJBw==" saltValue="WwG2jCzMpCyI2KLZOHeW6w==" spinCount="100000" sheet="1" formatRows="0"/>
  <mergeCells count="249">
    <mergeCell ref="B256:C256"/>
    <mergeCell ref="B257:C257"/>
    <mergeCell ref="B258:C258"/>
    <mergeCell ref="A259:F259"/>
    <mergeCell ref="B250:C250"/>
    <mergeCell ref="B251:C251"/>
    <mergeCell ref="B252:C252"/>
    <mergeCell ref="B253:F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A228:A234"/>
    <mergeCell ref="B228:B234"/>
    <mergeCell ref="I228:I234"/>
    <mergeCell ref="B235:F235"/>
    <mergeCell ref="B236:C236"/>
    <mergeCell ref="B237:C237"/>
    <mergeCell ref="A214:A220"/>
    <mergeCell ref="B214:B220"/>
    <mergeCell ref="I214:I220"/>
    <mergeCell ref="A221:A227"/>
    <mergeCell ref="B221:B227"/>
    <mergeCell ref="I221:I227"/>
    <mergeCell ref="A200:A206"/>
    <mergeCell ref="B200:B206"/>
    <mergeCell ref="I200:I206"/>
    <mergeCell ref="A207:A213"/>
    <mergeCell ref="B207:B213"/>
    <mergeCell ref="I207:I213"/>
    <mergeCell ref="A186:A192"/>
    <mergeCell ref="B186:B192"/>
    <mergeCell ref="I186:I192"/>
    <mergeCell ref="A193:A199"/>
    <mergeCell ref="B193:B199"/>
    <mergeCell ref="I193:I199"/>
    <mergeCell ref="A172:A178"/>
    <mergeCell ref="B172:B178"/>
    <mergeCell ref="I172:I178"/>
    <mergeCell ref="A179:A185"/>
    <mergeCell ref="B179:B185"/>
    <mergeCell ref="I179:I185"/>
    <mergeCell ref="H159:H163"/>
    <mergeCell ref="I159:I163"/>
    <mergeCell ref="B164:F164"/>
    <mergeCell ref="A165:A171"/>
    <mergeCell ref="B165:B171"/>
    <mergeCell ref="I165:I171"/>
    <mergeCell ref="A159:A163"/>
    <mergeCell ref="B159:B163"/>
    <mergeCell ref="D159:D163"/>
    <mergeCell ref="E159:E163"/>
    <mergeCell ref="F159:F163"/>
    <mergeCell ref="G159:G163"/>
    <mergeCell ref="H149:H153"/>
    <mergeCell ref="I149:I153"/>
    <mergeCell ref="A154:A158"/>
    <mergeCell ref="B154:B158"/>
    <mergeCell ref="D154:D158"/>
    <mergeCell ref="E154:E158"/>
    <mergeCell ref="F154:F158"/>
    <mergeCell ref="G154:G158"/>
    <mergeCell ref="H154:H158"/>
    <mergeCell ref="I154:I158"/>
    <mergeCell ref="A149:A153"/>
    <mergeCell ref="B149:B153"/>
    <mergeCell ref="D149:D153"/>
    <mergeCell ref="E149:E153"/>
    <mergeCell ref="F149:F153"/>
    <mergeCell ref="G149:G153"/>
    <mergeCell ref="H139:H143"/>
    <mergeCell ref="I139:I143"/>
    <mergeCell ref="A144:A148"/>
    <mergeCell ref="B144:B148"/>
    <mergeCell ref="D144:D148"/>
    <mergeCell ref="E144:E148"/>
    <mergeCell ref="F144:F148"/>
    <mergeCell ref="G144:G148"/>
    <mergeCell ref="H144:H148"/>
    <mergeCell ref="I144:I148"/>
    <mergeCell ref="A139:A143"/>
    <mergeCell ref="B139:B143"/>
    <mergeCell ref="D139:D143"/>
    <mergeCell ref="E139:E143"/>
    <mergeCell ref="F139:F143"/>
    <mergeCell ref="G139:G143"/>
    <mergeCell ref="A134:A138"/>
    <mergeCell ref="B134:B138"/>
    <mergeCell ref="D134:D138"/>
    <mergeCell ref="E134:E138"/>
    <mergeCell ref="F134:F138"/>
    <mergeCell ref="G134:G138"/>
    <mergeCell ref="H134:H138"/>
    <mergeCell ref="I134:I138"/>
    <mergeCell ref="A129:A133"/>
    <mergeCell ref="B129:B133"/>
    <mergeCell ref="D129:D133"/>
    <mergeCell ref="E129:E133"/>
    <mergeCell ref="F129:F133"/>
    <mergeCell ref="G129:G133"/>
    <mergeCell ref="A124:A128"/>
    <mergeCell ref="B124:B128"/>
    <mergeCell ref="D124:D128"/>
    <mergeCell ref="E124:E128"/>
    <mergeCell ref="F124:F128"/>
    <mergeCell ref="G124:G128"/>
    <mergeCell ref="H124:H128"/>
    <mergeCell ref="I124:I128"/>
    <mergeCell ref="H129:H133"/>
    <mergeCell ref="I129:I133"/>
    <mergeCell ref="G114:G118"/>
    <mergeCell ref="H114:H118"/>
    <mergeCell ref="I114:I118"/>
    <mergeCell ref="A119:A123"/>
    <mergeCell ref="B119:B123"/>
    <mergeCell ref="D119:D123"/>
    <mergeCell ref="E119:E123"/>
    <mergeCell ref="F119:F123"/>
    <mergeCell ref="G119:G123"/>
    <mergeCell ref="H119:H123"/>
    <mergeCell ref="I119:I123"/>
    <mergeCell ref="B110:C110"/>
    <mergeCell ref="B111:C111"/>
    <mergeCell ref="B112:C112"/>
    <mergeCell ref="B113:F113"/>
    <mergeCell ref="A114:A118"/>
    <mergeCell ref="B114:B118"/>
    <mergeCell ref="D114:D118"/>
    <mergeCell ref="E114:E118"/>
    <mergeCell ref="F114:F118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F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F55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</mergeCells>
  <conditionalFormatting sqref="L10:L20">
    <cfRule type="duplicateValues" dxfId="22" priority="1"/>
  </conditionalFormatting>
  <dataValidations count="9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14:I163"/>
    <dataValidation type="list" allowBlank="1" showInputMessage="1" showErrorMessage="1" sqref="D1:I1">
      <formula1>"Moksliniai tyrimai, Eksperimentinė plėtra"</formula1>
    </dataValidation>
    <dataValidation allowBlank="1" showErrorMessage="1" sqref="F114:F163"/>
    <dataValidation allowBlank="1" showInputMessage="1" showErrorMessage="1" prompt="Įveskite vienos pareigybės darbuotojų fizinio rodiklio pasiekimui skiriamą darbo laiką valandomis." sqref="E114:E163"/>
    <dataValidation type="list" allowBlank="1" showInputMessage="1" showErrorMessage="1" prompt="Pasirinkite finansavimo intensyvumą vadovaudamiesi Aprašo 52 punktu." sqref="D7">
      <formula1>"0%,25%,35%,40%,45%,50%,60%,65%,70%,75%,80%"</formula1>
    </dataValidation>
    <dataValidation type="list" allowBlank="1" showInputMessage="1" showErrorMessage="1" sqref="J1">
      <formula1>"Taikomieji (pramoniniai) moksliniai tyrimai, Eksperimentinė plėtra (bandomoji taikomoji veikla)"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18" max="17" man="1"/>
    <brk id="163" max="17" man="1"/>
    <brk id="206" max="17" man="1"/>
  </rowBreaks>
  <colBreaks count="1" manualBreakCount="1">
    <brk id="9" max="20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1">
    <tabColor rgb="FF92D050"/>
    <pageSetUpPr fitToPage="1"/>
  </sheetPr>
  <dimension ref="A1:S260"/>
  <sheetViews>
    <sheetView zoomScale="85" zoomScaleNormal="85" zoomScaleSheetLayoutView="100" workbookViewId="0">
      <pane ySplit="9" topLeftCell="A10" activePane="bottomLeft" state="frozen"/>
      <selection activeCell="B26" sqref="B26"/>
      <selection pane="bottomLeft" activeCell="H7" sqref="H7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91"/>
      <c r="B1" s="91"/>
      <c r="C1" s="91" t="s">
        <v>88</v>
      </c>
      <c r="D1" s="143"/>
      <c r="E1" s="143"/>
      <c r="F1" s="143"/>
      <c r="G1" s="143"/>
      <c r="H1" s="143"/>
      <c r="I1" s="143"/>
      <c r="J1" s="21"/>
    </row>
    <row r="2" spans="1:10" ht="13.5" customHeight="1" x14ac:dyDescent="0.2">
      <c r="A2" s="91"/>
      <c r="B2" s="91"/>
      <c r="C2" s="91" t="s">
        <v>85</v>
      </c>
      <c r="D2" s="92"/>
      <c r="E2" s="21"/>
      <c r="F2" s="21"/>
      <c r="G2" s="21"/>
      <c r="H2" s="21"/>
      <c r="I2" s="21"/>
      <c r="J2" s="21"/>
    </row>
    <row r="3" spans="1:10" x14ac:dyDescent="0.2">
      <c r="A3" s="142" t="s">
        <v>73</v>
      </c>
      <c r="B3" s="142"/>
      <c r="C3" s="142"/>
      <c r="D3" s="143"/>
      <c r="E3" s="143"/>
      <c r="F3" s="143"/>
      <c r="G3" s="143"/>
      <c r="H3" s="143"/>
      <c r="I3" s="144"/>
      <c r="J3" s="21"/>
    </row>
    <row r="4" spans="1:10" ht="12.75" customHeight="1" x14ac:dyDescent="0.2">
      <c r="A4" s="91"/>
      <c r="B4" s="91"/>
      <c r="C4" s="91" t="s">
        <v>139</v>
      </c>
      <c r="D4" s="148"/>
      <c r="E4" s="148"/>
      <c r="F4" s="149" t="s">
        <v>140</v>
      </c>
      <c r="G4" s="149"/>
      <c r="H4" s="94"/>
      <c r="I4" s="21"/>
      <c r="J4" s="21"/>
    </row>
    <row r="5" spans="1:10" x14ac:dyDescent="0.2">
      <c r="A5" s="142" t="s">
        <v>137</v>
      </c>
      <c r="B5" s="142"/>
      <c r="C5" s="142"/>
      <c r="D5" s="147"/>
      <c r="E5" s="147"/>
      <c r="F5" s="147"/>
      <c r="G5" s="147"/>
      <c r="H5" s="147"/>
      <c r="I5" s="143"/>
      <c r="J5" s="21"/>
    </row>
    <row r="6" spans="1:10" x14ac:dyDescent="0.2">
      <c r="A6" s="91"/>
      <c r="B6" s="91"/>
      <c r="C6" s="91" t="s">
        <v>211</v>
      </c>
      <c r="D6" s="147"/>
      <c r="E6" s="147"/>
      <c r="F6" s="147"/>
      <c r="G6" s="147"/>
      <c r="H6" s="147"/>
      <c r="I6" s="147"/>
      <c r="J6" s="21"/>
    </row>
    <row r="7" spans="1:10" x14ac:dyDescent="0.2">
      <c r="A7" s="91"/>
      <c r="B7" s="91"/>
      <c r="C7" s="91" t="s">
        <v>89</v>
      </c>
      <c r="D7" s="59"/>
      <c r="E7" s="21"/>
      <c r="F7" s="21"/>
      <c r="G7" s="24" t="s">
        <v>158</v>
      </c>
      <c r="H7" s="23" t="s">
        <v>268</v>
      </c>
      <c r="I7" s="21"/>
      <c r="J7" s="21"/>
    </row>
    <row r="8" spans="1:10" ht="6" customHeight="1" x14ac:dyDescent="0.2"/>
    <row r="9" spans="1:10" ht="38.25" x14ac:dyDescent="0.2">
      <c r="A9" s="93" t="s">
        <v>4</v>
      </c>
      <c r="B9" s="145" t="s">
        <v>175</v>
      </c>
      <c r="C9" s="145"/>
      <c r="D9" s="93" t="s">
        <v>1</v>
      </c>
      <c r="E9" s="93" t="s">
        <v>2</v>
      </c>
      <c r="F9" s="93" t="s">
        <v>3</v>
      </c>
      <c r="G9" s="93" t="s">
        <v>87</v>
      </c>
      <c r="H9" s="93" t="s">
        <v>86</v>
      </c>
      <c r="I9" s="93" t="s">
        <v>11</v>
      </c>
      <c r="J9" s="25"/>
    </row>
    <row r="10" spans="1:10" ht="27.75" customHeight="1" x14ac:dyDescent="0.2">
      <c r="A10" s="26">
        <v>4</v>
      </c>
      <c r="B10" s="146" t="s">
        <v>92</v>
      </c>
      <c r="C10" s="146"/>
      <c r="D10" s="146"/>
      <c r="E10" s="146"/>
      <c r="F10" s="146"/>
      <c r="G10" s="95">
        <f>SUM(G11:G20)</f>
        <v>0</v>
      </c>
      <c r="H10" s="95">
        <f>SUM(H11:H20)</f>
        <v>0</v>
      </c>
      <c r="I10" s="27"/>
      <c r="J10" s="28"/>
    </row>
    <row r="11" spans="1:10" ht="12.75" customHeight="1" x14ac:dyDescent="0.2">
      <c r="A11" s="29" t="s">
        <v>13</v>
      </c>
      <c r="B11" s="135" t="s">
        <v>12</v>
      </c>
      <c r="C11" s="135"/>
      <c r="D11" s="30"/>
      <c r="E11" s="31"/>
      <c r="F11" s="32"/>
      <c r="G11" s="96">
        <f t="shared" ref="G11:G252" si="0">ROUND(E11*F11,2)</f>
        <v>0</v>
      </c>
      <c r="H11" s="96">
        <f t="shared" ref="H11:H112" si="1">ROUND(G11*$D$7,2)</f>
        <v>0</v>
      </c>
      <c r="I11" s="33"/>
      <c r="J11" s="28"/>
    </row>
    <row r="12" spans="1:10" ht="12.75" customHeight="1" x14ac:dyDescent="0.2">
      <c r="A12" s="29" t="s">
        <v>14</v>
      </c>
      <c r="B12" s="135" t="s">
        <v>12</v>
      </c>
      <c r="C12" s="135"/>
      <c r="D12" s="30"/>
      <c r="E12" s="31"/>
      <c r="F12" s="32"/>
      <c r="G12" s="96">
        <f t="shared" si="0"/>
        <v>0</v>
      </c>
      <c r="H12" s="96">
        <f t="shared" si="1"/>
        <v>0</v>
      </c>
      <c r="I12" s="33"/>
      <c r="J12" s="28"/>
    </row>
    <row r="13" spans="1:10" ht="12.75" customHeight="1" x14ac:dyDescent="0.2">
      <c r="A13" s="29" t="s">
        <v>15</v>
      </c>
      <c r="B13" s="135" t="s">
        <v>12</v>
      </c>
      <c r="C13" s="135"/>
      <c r="D13" s="30"/>
      <c r="E13" s="31"/>
      <c r="F13" s="32"/>
      <c r="G13" s="96">
        <f t="shared" si="0"/>
        <v>0</v>
      </c>
      <c r="H13" s="96">
        <f t="shared" si="1"/>
        <v>0</v>
      </c>
      <c r="I13" s="33"/>
      <c r="J13" s="28"/>
    </row>
    <row r="14" spans="1:10" ht="12.75" customHeight="1" x14ac:dyDescent="0.2">
      <c r="A14" s="29" t="s">
        <v>16</v>
      </c>
      <c r="B14" s="135" t="s">
        <v>12</v>
      </c>
      <c r="C14" s="135"/>
      <c r="D14" s="30"/>
      <c r="E14" s="31"/>
      <c r="F14" s="32"/>
      <c r="G14" s="96">
        <f t="shared" si="0"/>
        <v>0</v>
      </c>
      <c r="H14" s="96">
        <f t="shared" si="1"/>
        <v>0</v>
      </c>
      <c r="I14" s="33"/>
      <c r="J14" s="28"/>
    </row>
    <row r="15" spans="1:10" ht="12.75" customHeight="1" x14ac:dyDescent="0.2">
      <c r="A15" s="29" t="s">
        <v>17</v>
      </c>
      <c r="B15" s="135" t="s">
        <v>12</v>
      </c>
      <c r="C15" s="135"/>
      <c r="D15" s="30"/>
      <c r="E15" s="31"/>
      <c r="F15" s="32"/>
      <c r="G15" s="96">
        <f t="shared" si="0"/>
        <v>0</v>
      </c>
      <c r="H15" s="96">
        <f t="shared" si="1"/>
        <v>0</v>
      </c>
      <c r="I15" s="33"/>
      <c r="J15" s="28"/>
    </row>
    <row r="16" spans="1:10" ht="12.75" customHeight="1" x14ac:dyDescent="0.2">
      <c r="A16" s="29" t="s">
        <v>18</v>
      </c>
      <c r="B16" s="135" t="s">
        <v>12</v>
      </c>
      <c r="C16" s="135"/>
      <c r="D16" s="30"/>
      <c r="E16" s="31"/>
      <c r="F16" s="32"/>
      <c r="G16" s="96">
        <f t="shared" si="0"/>
        <v>0</v>
      </c>
      <c r="H16" s="96">
        <f t="shared" si="1"/>
        <v>0</v>
      </c>
      <c r="I16" s="33"/>
      <c r="J16" s="28"/>
    </row>
    <row r="17" spans="1:10" ht="12.75" customHeight="1" x14ac:dyDescent="0.2">
      <c r="A17" s="29" t="s">
        <v>19</v>
      </c>
      <c r="B17" s="135" t="s">
        <v>12</v>
      </c>
      <c r="C17" s="135"/>
      <c r="D17" s="30"/>
      <c r="E17" s="31"/>
      <c r="F17" s="32"/>
      <c r="G17" s="96">
        <f t="shared" si="0"/>
        <v>0</v>
      </c>
      <c r="H17" s="96">
        <f t="shared" si="1"/>
        <v>0</v>
      </c>
      <c r="I17" s="33"/>
      <c r="J17" s="28"/>
    </row>
    <row r="18" spans="1:10" ht="12.75" customHeight="1" x14ac:dyDescent="0.2">
      <c r="A18" s="29" t="s">
        <v>20</v>
      </c>
      <c r="B18" s="135" t="s">
        <v>12</v>
      </c>
      <c r="C18" s="135"/>
      <c r="D18" s="30"/>
      <c r="E18" s="31"/>
      <c r="F18" s="32"/>
      <c r="G18" s="96">
        <f t="shared" si="0"/>
        <v>0</v>
      </c>
      <c r="H18" s="96">
        <f t="shared" si="1"/>
        <v>0</v>
      </c>
      <c r="I18" s="33"/>
      <c r="J18" s="28"/>
    </row>
    <row r="19" spans="1:10" ht="12.75" customHeight="1" x14ac:dyDescent="0.2">
      <c r="A19" s="29" t="s">
        <v>21</v>
      </c>
      <c r="B19" s="135" t="s">
        <v>12</v>
      </c>
      <c r="C19" s="135"/>
      <c r="D19" s="30"/>
      <c r="E19" s="31"/>
      <c r="F19" s="32"/>
      <c r="G19" s="96">
        <f t="shared" si="0"/>
        <v>0</v>
      </c>
      <c r="H19" s="96">
        <f t="shared" si="1"/>
        <v>0</v>
      </c>
      <c r="I19" s="33"/>
      <c r="J19" s="28"/>
    </row>
    <row r="20" spans="1:10" ht="12.75" customHeight="1" x14ac:dyDescent="0.2">
      <c r="A20" s="29" t="s">
        <v>22</v>
      </c>
      <c r="B20" s="135" t="s">
        <v>12</v>
      </c>
      <c r="C20" s="135"/>
      <c r="D20" s="30"/>
      <c r="E20" s="31"/>
      <c r="F20" s="32"/>
      <c r="G20" s="96">
        <f t="shared" si="0"/>
        <v>0</v>
      </c>
      <c r="H20" s="96">
        <f t="shared" si="1"/>
        <v>0</v>
      </c>
      <c r="I20" s="33"/>
      <c r="J20" s="28"/>
    </row>
    <row r="21" spans="1:10" x14ac:dyDescent="0.2">
      <c r="A21" s="26">
        <v>5</v>
      </c>
      <c r="B21" s="146" t="s">
        <v>6</v>
      </c>
      <c r="C21" s="146"/>
      <c r="D21" s="146"/>
      <c r="E21" s="146"/>
      <c r="F21" s="146"/>
      <c r="G21" s="95">
        <f>G22+G33+G44+G55+G83+G113+G164+G235+G253</f>
        <v>0</v>
      </c>
      <c r="H21" s="95">
        <f>H22+H33+H44+H55+H83+H113+H164+H235+H253</f>
        <v>0</v>
      </c>
      <c r="I21" s="27"/>
      <c r="J21" s="28"/>
    </row>
    <row r="22" spans="1:10" x14ac:dyDescent="0.2">
      <c r="A22" s="34" t="s">
        <v>7</v>
      </c>
      <c r="B22" s="138" t="s">
        <v>109</v>
      </c>
      <c r="C22" s="139"/>
      <c r="D22" s="139"/>
      <c r="E22" s="139"/>
      <c r="F22" s="140"/>
      <c r="G22" s="97">
        <f>SUM(G23:G32)</f>
        <v>0</v>
      </c>
      <c r="H22" s="97">
        <f>SUM(H23:H32)</f>
        <v>0</v>
      </c>
      <c r="I22" s="35"/>
      <c r="J22" s="36"/>
    </row>
    <row r="23" spans="1:10" x14ac:dyDescent="0.2">
      <c r="A23" s="29" t="s">
        <v>23</v>
      </c>
      <c r="B23" s="135" t="s">
        <v>54</v>
      </c>
      <c r="C23" s="135"/>
      <c r="D23" s="30"/>
      <c r="E23" s="31"/>
      <c r="F23" s="32"/>
      <c r="G23" s="96">
        <f t="shared" ref="G23:G32" si="2">ROUND(E23*F23,2)</f>
        <v>0</v>
      </c>
      <c r="H23" s="96">
        <f t="shared" si="1"/>
        <v>0</v>
      </c>
      <c r="I23" s="33"/>
      <c r="J23" s="28"/>
    </row>
    <row r="24" spans="1:10" x14ac:dyDescent="0.2">
      <c r="A24" s="29" t="s">
        <v>24</v>
      </c>
      <c r="B24" s="135" t="s">
        <v>54</v>
      </c>
      <c r="C24" s="135"/>
      <c r="D24" s="30"/>
      <c r="E24" s="31"/>
      <c r="F24" s="32"/>
      <c r="G24" s="96">
        <f t="shared" si="2"/>
        <v>0</v>
      </c>
      <c r="H24" s="96">
        <f t="shared" si="1"/>
        <v>0</v>
      </c>
      <c r="I24" s="33"/>
      <c r="J24" s="28"/>
    </row>
    <row r="25" spans="1:10" x14ac:dyDescent="0.2">
      <c r="A25" s="29" t="s">
        <v>25</v>
      </c>
      <c r="B25" s="135" t="s">
        <v>54</v>
      </c>
      <c r="C25" s="135"/>
      <c r="D25" s="30"/>
      <c r="E25" s="31"/>
      <c r="F25" s="32"/>
      <c r="G25" s="96">
        <f t="shared" si="2"/>
        <v>0</v>
      </c>
      <c r="H25" s="96">
        <f t="shared" si="1"/>
        <v>0</v>
      </c>
      <c r="I25" s="33"/>
      <c r="J25" s="28"/>
    </row>
    <row r="26" spans="1:10" x14ac:dyDescent="0.2">
      <c r="A26" s="29" t="s">
        <v>26</v>
      </c>
      <c r="B26" s="135" t="s">
        <v>54</v>
      </c>
      <c r="C26" s="135"/>
      <c r="D26" s="30"/>
      <c r="E26" s="31"/>
      <c r="F26" s="32"/>
      <c r="G26" s="96">
        <f t="shared" si="2"/>
        <v>0</v>
      </c>
      <c r="H26" s="96">
        <f t="shared" si="1"/>
        <v>0</v>
      </c>
      <c r="I26" s="33"/>
      <c r="J26" s="28"/>
    </row>
    <row r="27" spans="1:10" x14ac:dyDescent="0.2">
      <c r="A27" s="29" t="s">
        <v>27</v>
      </c>
      <c r="B27" s="135" t="s">
        <v>54</v>
      </c>
      <c r="C27" s="135"/>
      <c r="D27" s="30"/>
      <c r="E27" s="31"/>
      <c r="F27" s="32"/>
      <c r="G27" s="96">
        <f t="shared" si="2"/>
        <v>0</v>
      </c>
      <c r="H27" s="96">
        <f t="shared" si="1"/>
        <v>0</v>
      </c>
      <c r="I27" s="33"/>
      <c r="J27" s="28"/>
    </row>
    <row r="28" spans="1:10" x14ac:dyDescent="0.2">
      <c r="A28" s="29" t="s">
        <v>28</v>
      </c>
      <c r="B28" s="135" t="s">
        <v>54</v>
      </c>
      <c r="C28" s="135"/>
      <c r="D28" s="30"/>
      <c r="E28" s="31"/>
      <c r="F28" s="32"/>
      <c r="G28" s="96">
        <f t="shared" si="2"/>
        <v>0</v>
      </c>
      <c r="H28" s="96">
        <f t="shared" si="1"/>
        <v>0</v>
      </c>
      <c r="I28" s="33"/>
      <c r="J28" s="28"/>
    </row>
    <row r="29" spans="1:10" x14ac:dyDescent="0.2">
      <c r="A29" s="29" t="s">
        <v>29</v>
      </c>
      <c r="B29" s="135" t="s">
        <v>54</v>
      </c>
      <c r="C29" s="135"/>
      <c r="D29" s="30"/>
      <c r="E29" s="31"/>
      <c r="F29" s="32"/>
      <c r="G29" s="96">
        <f t="shared" si="2"/>
        <v>0</v>
      </c>
      <c r="H29" s="96">
        <f t="shared" si="1"/>
        <v>0</v>
      </c>
      <c r="I29" s="33"/>
      <c r="J29" s="28"/>
    </row>
    <row r="30" spans="1:10" x14ac:dyDescent="0.2">
      <c r="A30" s="29" t="s">
        <v>30</v>
      </c>
      <c r="B30" s="135" t="s">
        <v>54</v>
      </c>
      <c r="C30" s="135"/>
      <c r="D30" s="30"/>
      <c r="E30" s="31"/>
      <c r="F30" s="32"/>
      <c r="G30" s="96">
        <f t="shared" si="2"/>
        <v>0</v>
      </c>
      <c r="H30" s="96">
        <f t="shared" si="1"/>
        <v>0</v>
      </c>
      <c r="I30" s="33"/>
      <c r="J30" s="28"/>
    </row>
    <row r="31" spans="1:10" x14ac:dyDescent="0.2">
      <c r="A31" s="29" t="s">
        <v>31</v>
      </c>
      <c r="B31" s="135" t="s">
        <v>54</v>
      </c>
      <c r="C31" s="135"/>
      <c r="D31" s="30"/>
      <c r="E31" s="31"/>
      <c r="F31" s="32"/>
      <c r="G31" s="96">
        <f t="shared" si="2"/>
        <v>0</v>
      </c>
      <c r="H31" s="96">
        <f t="shared" si="1"/>
        <v>0</v>
      </c>
      <c r="I31" s="33"/>
      <c r="J31" s="28"/>
    </row>
    <row r="32" spans="1:10" x14ac:dyDescent="0.2">
      <c r="A32" s="29" t="s">
        <v>32</v>
      </c>
      <c r="B32" s="135" t="s">
        <v>54</v>
      </c>
      <c r="C32" s="135"/>
      <c r="D32" s="30"/>
      <c r="E32" s="31"/>
      <c r="F32" s="32"/>
      <c r="G32" s="96">
        <f t="shared" si="2"/>
        <v>0</v>
      </c>
      <c r="H32" s="96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38" t="s">
        <v>250</v>
      </c>
      <c r="C33" s="139"/>
      <c r="D33" s="139"/>
      <c r="E33" s="139"/>
      <c r="F33" s="140"/>
      <c r="G33" s="97">
        <f>SUM(G34:G43)</f>
        <v>0</v>
      </c>
      <c r="H33" s="97">
        <f>SUM(H34:H43)</f>
        <v>0</v>
      </c>
      <c r="I33" s="35"/>
      <c r="J33" s="36"/>
    </row>
    <row r="34" spans="1:10" x14ac:dyDescent="0.2">
      <c r="A34" s="29" t="s">
        <v>33</v>
      </c>
      <c r="B34" s="135" t="s">
        <v>54</v>
      </c>
      <c r="C34" s="135"/>
      <c r="D34" s="30"/>
      <c r="E34" s="31"/>
      <c r="F34" s="32"/>
      <c r="G34" s="96">
        <f t="shared" ref="G34:G43" si="3">ROUND(E34*F34,2)</f>
        <v>0</v>
      </c>
      <c r="H34" s="96">
        <f t="shared" si="1"/>
        <v>0</v>
      </c>
      <c r="I34" s="33"/>
      <c r="J34" s="28"/>
    </row>
    <row r="35" spans="1:10" x14ac:dyDescent="0.2">
      <c r="A35" s="29" t="s">
        <v>34</v>
      </c>
      <c r="B35" s="135" t="s">
        <v>54</v>
      </c>
      <c r="C35" s="135"/>
      <c r="D35" s="30"/>
      <c r="E35" s="31"/>
      <c r="F35" s="32"/>
      <c r="G35" s="96">
        <f t="shared" si="3"/>
        <v>0</v>
      </c>
      <c r="H35" s="96">
        <f t="shared" si="1"/>
        <v>0</v>
      </c>
      <c r="I35" s="33"/>
      <c r="J35" s="28"/>
    </row>
    <row r="36" spans="1:10" x14ac:dyDescent="0.2">
      <c r="A36" s="29" t="s">
        <v>35</v>
      </c>
      <c r="B36" s="135" t="s">
        <v>54</v>
      </c>
      <c r="C36" s="135"/>
      <c r="D36" s="30"/>
      <c r="E36" s="31"/>
      <c r="F36" s="32"/>
      <c r="G36" s="96">
        <f t="shared" si="3"/>
        <v>0</v>
      </c>
      <c r="H36" s="96">
        <f t="shared" si="1"/>
        <v>0</v>
      </c>
      <c r="I36" s="33"/>
      <c r="J36" s="28"/>
    </row>
    <row r="37" spans="1:10" x14ac:dyDescent="0.2">
      <c r="A37" s="29" t="s">
        <v>36</v>
      </c>
      <c r="B37" s="135" t="s">
        <v>54</v>
      </c>
      <c r="C37" s="135"/>
      <c r="D37" s="30"/>
      <c r="E37" s="31"/>
      <c r="F37" s="32"/>
      <c r="G37" s="96">
        <f t="shared" si="3"/>
        <v>0</v>
      </c>
      <c r="H37" s="96">
        <f t="shared" si="1"/>
        <v>0</v>
      </c>
      <c r="I37" s="33"/>
      <c r="J37" s="28"/>
    </row>
    <row r="38" spans="1:10" x14ac:dyDescent="0.2">
      <c r="A38" s="29" t="s">
        <v>37</v>
      </c>
      <c r="B38" s="135" t="s">
        <v>54</v>
      </c>
      <c r="C38" s="135"/>
      <c r="D38" s="30"/>
      <c r="E38" s="31"/>
      <c r="F38" s="32"/>
      <c r="G38" s="96">
        <f t="shared" si="3"/>
        <v>0</v>
      </c>
      <c r="H38" s="96">
        <f t="shared" si="1"/>
        <v>0</v>
      </c>
      <c r="I38" s="33"/>
      <c r="J38" s="28"/>
    </row>
    <row r="39" spans="1:10" x14ac:dyDescent="0.2">
      <c r="A39" s="29" t="s">
        <v>38</v>
      </c>
      <c r="B39" s="135" t="s">
        <v>54</v>
      </c>
      <c r="C39" s="135"/>
      <c r="D39" s="30"/>
      <c r="E39" s="31"/>
      <c r="F39" s="32"/>
      <c r="G39" s="96">
        <f t="shared" si="3"/>
        <v>0</v>
      </c>
      <c r="H39" s="96">
        <f t="shared" si="1"/>
        <v>0</v>
      </c>
      <c r="I39" s="33"/>
      <c r="J39" s="28"/>
    </row>
    <row r="40" spans="1:10" x14ac:dyDescent="0.2">
      <c r="A40" s="29" t="s">
        <v>39</v>
      </c>
      <c r="B40" s="135" t="s">
        <v>54</v>
      </c>
      <c r="C40" s="135"/>
      <c r="D40" s="30"/>
      <c r="E40" s="31"/>
      <c r="F40" s="32"/>
      <c r="G40" s="96">
        <f t="shared" si="3"/>
        <v>0</v>
      </c>
      <c r="H40" s="96">
        <f t="shared" si="1"/>
        <v>0</v>
      </c>
      <c r="I40" s="33"/>
      <c r="J40" s="28"/>
    </row>
    <row r="41" spans="1:10" x14ac:dyDescent="0.2">
      <c r="A41" s="29" t="s">
        <v>40</v>
      </c>
      <c r="B41" s="135" t="s">
        <v>54</v>
      </c>
      <c r="C41" s="135"/>
      <c r="D41" s="30"/>
      <c r="E41" s="31"/>
      <c r="F41" s="32"/>
      <c r="G41" s="96">
        <f t="shared" si="3"/>
        <v>0</v>
      </c>
      <c r="H41" s="96">
        <f t="shared" si="1"/>
        <v>0</v>
      </c>
      <c r="I41" s="33"/>
      <c r="J41" s="28"/>
    </row>
    <row r="42" spans="1:10" x14ac:dyDescent="0.2">
      <c r="A42" s="29" t="s">
        <v>41</v>
      </c>
      <c r="B42" s="135" t="s">
        <v>54</v>
      </c>
      <c r="C42" s="135"/>
      <c r="D42" s="30"/>
      <c r="E42" s="31"/>
      <c r="F42" s="32"/>
      <c r="G42" s="96">
        <f t="shared" si="3"/>
        <v>0</v>
      </c>
      <c r="H42" s="96">
        <f t="shared" si="1"/>
        <v>0</v>
      </c>
      <c r="I42" s="33"/>
      <c r="J42" s="28"/>
    </row>
    <row r="43" spans="1:10" x14ac:dyDescent="0.2">
      <c r="A43" s="29" t="s">
        <v>42</v>
      </c>
      <c r="B43" s="135" t="s">
        <v>54</v>
      </c>
      <c r="C43" s="135"/>
      <c r="D43" s="30"/>
      <c r="E43" s="31"/>
      <c r="F43" s="32"/>
      <c r="G43" s="96">
        <f t="shared" si="3"/>
        <v>0</v>
      </c>
      <c r="H43" s="96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1" t="s">
        <v>228</v>
      </c>
      <c r="C44" s="139"/>
      <c r="D44" s="139"/>
      <c r="E44" s="139"/>
      <c r="F44" s="140"/>
      <c r="G44" s="97">
        <f>SUM(G45:G54)</f>
        <v>0</v>
      </c>
      <c r="H44" s="97">
        <f>SUM(H45:H54)</f>
        <v>0</v>
      </c>
      <c r="I44" s="35"/>
      <c r="J44" s="36"/>
    </row>
    <row r="45" spans="1:10" x14ac:dyDescent="0.2">
      <c r="A45" s="29" t="s">
        <v>44</v>
      </c>
      <c r="B45" s="135" t="s">
        <v>54</v>
      </c>
      <c r="C45" s="135"/>
      <c r="D45" s="30"/>
      <c r="E45" s="31"/>
      <c r="F45" s="32"/>
      <c r="G45" s="96">
        <f t="shared" ref="G45:G54" si="4">ROUND(E45*F45,2)</f>
        <v>0</v>
      </c>
      <c r="H45" s="96">
        <f t="shared" ref="H45:H54" si="5">ROUND(G45*$D$7,2)</f>
        <v>0</v>
      </c>
      <c r="I45" s="33"/>
      <c r="J45" s="36"/>
    </row>
    <row r="46" spans="1:10" x14ac:dyDescent="0.2">
      <c r="A46" s="29" t="s">
        <v>45</v>
      </c>
      <c r="B46" s="135" t="s">
        <v>54</v>
      </c>
      <c r="C46" s="135"/>
      <c r="D46" s="30"/>
      <c r="E46" s="31"/>
      <c r="F46" s="32"/>
      <c r="G46" s="96">
        <f t="shared" si="4"/>
        <v>0</v>
      </c>
      <c r="H46" s="96">
        <f t="shared" si="5"/>
        <v>0</v>
      </c>
      <c r="I46" s="33"/>
      <c r="J46" s="36"/>
    </row>
    <row r="47" spans="1:10" x14ac:dyDescent="0.2">
      <c r="A47" s="29" t="s">
        <v>46</v>
      </c>
      <c r="B47" s="135" t="s">
        <v>54</v>
      </c>
      <c r="C47" s="135"/>
      <c r="D47" s="30"/>
      <c r="E47" s="31"/>
      <c r="F47" s="32"/>
      <c r="G47" s="96">
        <f t="shared" si="4"/>
        <v>0</v>
      </c>
      <c r="H47" s="96">
        <f t="shared" si="5"/>
        <v>0</v>
      </c>
      <c r="I47" s="33"/>
      <c r="J47" s="36"/>
    </row>
    <row r="48" spans="1:10" x14ac:dyDescent="0.2">
      <c r="A48" s="29" t="s">
        <v>47</v>
      </c>
      <c r="B48" s="135" t="s">
        <v>54</v>
      </c>
      <c r="C48" s="135"/>
      <c r="D48" s="30"/>
      <c r="E48" s="31"/>
      <c r="F48" s="32"/>
      <c r="G48" s="96">
        <f t="shared" si="4"/>
        <v>0</v>
      </c>
      <c r="H48" s="96">
        <f t="shared" si="5"/>
        <v>0</v>
      </c>
      <c r="I48" s="33"/>
      <c r="J48" s="36"/>
    </row>
    <row r="49" spans="1:10" x14ac:dyDescent="0.2">
      <c r="A49" s="29" t="s">
        <v>48</v>
      </c>
      <c r="B49" s="135" t="s">
        <v>54</v>
      </c>
      <c r="C49" s="135"/>
      <c r="D49" s="30"/>
      <c r="E49" s="31"/>
      <c r="F49" s="32"/>
      <c r="G49" s="96">
        <f t="shared" si="4"/>
        <v>0</v>
      </c>
      <c r="H49" s="96">
        <f t="shared" si="5"/>
        <v>0</v>
      </c>
      <c r="I49" s="33"/>
      <c r="J49" s="36"/>
    </row>
    <row r="50" spans="1:10" x14ac:dyDescent="0.2">
      <c r="A50" s="29" t="s">
        <v>49</v>
      </c>
      <c r="B50" s="135" t="s">
        <v>54</v>
      </c>
      <c r="C50" s="135"/>
      <c r="D50" s="30"/>
      <c r="E50" s="31"/>
      <c r="F50" s="32"/>
      <c r="G50" s="96">
        <f t="shared" si="4"/>
        <v>0</v>
      </c>
      <c r="H50" s="96">
        <f t="shared" si="5"/>
        <v>0</v>
      </c>
      <c r="I50" s="33"/>
      <c r="J50" s="36"/>
    </row>
    <row r="51" spans="1:10" x14ac:dyDescent="0.2">
      <c r="A51" s="29" t="s">
        <v>50</v>
      </c>
      <c r="B51" s="135" t="s">
        <v>54</v>
      </c>
      <c r="C51" s="135"/>
      <c r="D51" s="30"/>
      <c r="E51" s="31"/>
      <c r="F51" s="32"/>
      <c r="G51" s="96">
        <f t="shared" si="4"/>
        <v>0</v>
      </c>
      <c r="H51" s="96">
        <f t="shared" si="5"/>
        <v>0</v>
      </c>
      <c r="I51" s="33"/>
      <c r="J51" s="36"/>
    </row>
    <row r="52" spans="1:10" x14ac:dyDescent="0.2">
      <c r="A52" s="29" t="s">
        <v>51</v>
      </c>
      <c r="B52" s="135" t="s">
        <v>54</v>
      </c>
      <c r="C52" s="135"/>
      <c r="D52" s="30"/>
      <c r="E52" s="31"/>
      <c r="F52" s="32"/>
      <c r="G52" s="96">
        <f t="shared" si="4"/>
        <v>0</v>
      </c>
      <c r="H52" s="96">
        <f t="shared" si="5"/>
        <v>0</v>
      </c>
      <c r="I52" s="33"/>
      <c r="J52" s="36"/>
    </row>
    <row r="53" spans="1:10" x14ac:dyDescent="0.2">
      <c r="A53" s="29" t="s">
        <v>52</v>
      </c>
      <c r="B53" s="135" t="s">
        <v>54</v>
      </c>
      <c r="C53" s="135"/>
      <c r="D53" s="30"/>
      <c r="E53" s="31"/>
      <c r="F53" s="32"/>
      <c r="G53" s="96">
        <f t="shared" si="4"/>
        <v>0</v>
      </c>
      <c r="H53" s="96">
        <f t="shared" si="5"/>
        <v>0</v>
      </c>
      <c r="I53" s="33"/>
      <c r="J53" s="36"/>
    </row>
    <row r="54" spans="1:10" x14ac:dyDescent="0.2">
      <c r="A54" s="29" t="s">
        <v>53</v>
      </c>
      <c r="B54" s="135" t="s">
        <v>54</v>
      </c>
      <c r="C54" s="135"/>
      <c r="D54" s="30"/>
      <c r="E54" s="31"/>
      <c r="F54" s="32"/>
      <c r="G54" s="96">
        <f t="shared" si="4"/>
        <v>0</v>
      </c>
      <c r="H54" s="96">
        <f t="shared" si="5"/>
        <v>0</v>
      </c>
      <c r="I54" s="33"/>
      <c r="J54" s="36"/>
    </row>
    <row r="55" spans="1:10" ht="25.5" customHeight="1" x14ac:dyDescent="0.2">
      <c r="A55" s="34" t="s">
        <v>10</v>
      </c>
      <c r="B55" s="138" t="s">
        <v>174</v>
      </c>
      <c r="C55" s="139"/>
      <c r="D55" s="139"/>
      <c r="E55" s="139"/>
      <c r="F55" s="140"/>
      <c r="G55" s="97">
        <f>SUM(G56:G82)</f>
        <v>0</v>
      </c>
      <c r="H55" s="97">
        <f>SUM(H56:H82)</f>
        <v>0</v>
      </c>
      <c r="I55" s="35"/>
      <c r="J55" s="36"/>
    </row>
    <row r="56" spans="1:10" x14ac:dyDescent="0.2">
      <c r="A56" s="29" t="s">
        <v>55</v>
      </c>
      <c r="B56" s="135" t="s">
        <v>12</v>
      </c>
      <c r="C56" s="135"/>
      <c r="D56" s="30"/>
      <c r="E56" s="31"/>
      <c r="F56" s="32"/>
      <c r="G56" s="96">
        <f t="shared" ref="G56:G82" si="6">ROUND(E56*F56,2)</f>
        <v>0</v>
      </c>
      <c r="H56" s="96">
        <f t="shared" ref="H56:H82" si="7">ROUND(G56*$D$7,2)</f>
        <v>0</v>
      </c>
      <c r="I56" s="33"/>
      <c r="J56" s="28"/>
    </row>
    <row r="57" spans="1:10" x14ac:dyDescent="0.2">
      <c r="A57" s="29" t="s">
        <v>56</v>
      </c>
      <c r="B57" s="135" t="s">
        <v>12</v>
      </c>
      <c r="C57" s="135"/>
      <c r="D57" s="30"/>
      <c r="E57" s="31"/>
      <c r="F57" s="32"/>
      <c r="G57" s="96">
        <f t="shared" si="6"/>
        <v>0</v>
      </c>
      <c r="H57" s="96">
        <f t="shared" si="7"/>
        <v>0</v>
      </c>
      <c r="I57" s="33"/>
      <c r="J57" s="28"/>
    </row>
    <row r="58" spans="1:10" x14ac:dyDescent="0.2">
      <c r="A58" s="29" t="s">
        <v>57</v>
      </c>
      <c r="B58" s="135" t="s">
        <v>12</v>
      </c>
      <c r="C58" s="135"/>
      <c r="D58" s="30"/>
      <c r="E58" s="31"/>
      <c r="F58" s="32"/>
      <c r="G58" s="96">
        <f t="shared" si="6"/>
        <v>0</v>
      </c>
      <c r="H58" s="96">
        <f t="shared" si="7"/>
        <v>0</v>
      </c>
      <c r="I58" s="33"/>
      <c r="J58" s="28"/>
    </row>
    <row r="59" spans="1:10" x14ac:dyDescent="0.2">
      <c r="A59" s="29" t="s">
        <v>58</v>
      </c>
      <c r="B59" s="135" t="s">
        <v>12</v>
      </c>
      <c r="C59" s="135"/>
      <c r="D59" s="30"/>
      <c r="E59" s="31"/>
      <c r="F59" s="32"/>
      <c r="G59" s="96">
        <f t="shared" si="6"/>
        <v>0</v>
      </c>
      <c r="H59" s="96">
        <f t="shared" si="7"/>
        <v>0</v>
      </c>
      <c r="I59" s="33"/>
      <c r="J59" s="28"/>
    </row>
    <row r="60" spans="1:10" x14ac:dyDescent="0.2">
      <c r="A60" s="29" t="s">
        <v>59</v>
      </c>
      <c r="B60" s="135" t="s">
        <v>12</v>
      </c>
      <c r="C60" s="135"/>
      <c r="D60" s="30"/>
      <c r="E60" s="31"/>
      <c r="F60" s="32"/>
      <c r="G60" s="96">
        <f t="shared" si="6"/>
        <v>0</v>
      </c>
      <c r="H60" s="96">
        <f t="shared" si="7"/>
        <v>0</v>
      </c>
      <c r="I60" s="33"/>
      <c r="J60" s="28"/>
    </row>
    <row r="61" spans="1:10" x14ac:dyDescent="0.2">
      <c r="A61" s="29" t="s">
        <v>60</v>
      </c>
      <c r="B61" s="135" t="s">
        <v>12</v>
      </c>
      <c r="C61" s="135"/>
      <c r="D61" s="30"/>
      <c r="E61" s="31"/>
      <c r="F61" s="32"/>
      <c r="G61" s="96">
        <f t="shared" si="6"/>
        <v>0</v>
      </c>
      <c r="H61" s="96">
        <f t="shared" si="7"/>
        <v>0</v>
      </c>
      <c r="I61" s="33"/>
      <c r="J61" s="28"/>
    </row>
    <row r="62" spans="1:10" x14ac:dyDescent="0.2">
      <c r="A62" s="29" t="s">
        <v>61</v>
      </c>
      <c r="B62" s="135" t="s">
        <v>12</v>
      </c>
      <c r="C62" s="135"/>
      <c r="D62" s="30"/>
      <c r="E62" s="31"/>
      <c r="F62" s="32"/>
      <c r="G62" s="96">
        <f t="shared" si="6"/>
        <v>0</v>
      </c>
      <c r="H62" s="96">
        <f t="shared" si="7"/>
        <v>0</v>
      </c>
      <c r="I62" s="33"/>
      <c r="J62" s="28"/>
    </row>
    <row r="63" spans="1:10" x14ac:dyDescent="0.2">
      <c r="A63" s="29" t="s">
        <v>62</v>
      </c>
      <c r="B63" s="135" t="s">
        <v>12</v>
      </c>
      <c r="C63" s="135"/>
      <c r="D63" s="30"/>
      <c r="E63" s="31"/>
      <c r="F63" s="32"/>
      <c r="G63" s="96">
        <f t="shared" si="6"/>
        <v>0</v>
      </c>
      <c r="H63" s="96">
        <f t="shared" si="7"/>
        <v>0</v>
      </c>
      <c r="I63" s="33"/>
      <c r="J63" s="28"/>
    </row>
    <row r="64" spans="1:10" x14ac:dyDescent="0.2">
      <c r="A64" s="29" t="s">
        <v>63</v>
      </c>
      <c r="B64" s="135" t="s">
        <v>12</v>
      </c>
      <c r="C64" s="135"/>
      <c r="D64" s="30"/>
      <c r="E64" s="31"/>
      <c r="F64" s="32"/>
      <c r="G64" s="96">
        <f t="shared" si="6"/>
        <v>0</v>
      </c>
      <c r="H64" s="96">
        <f t="shared" si="7"/>
        <v>0</v>
      </c>
      <c r="I64" s="33"/>
      <c r="J64" s="28"/>
    </row>
    <row r="65" spans="1:10" x14ac:dyDescent="0.2">
      <c r="A65" s="29" t="s">
        <v>64</v>
      </c>
      <c r="B65" s="135" t="s">
        <v>12</v>
      </c>
      <c r="C65" s="135"/>
      <c r="D65" s="30"/>
      <c r="E65" s="31"/>
      <c r="F65" s="32"/>
      <c r="G65" s="96">
        <f t="shared" si="6"/>
        <v>0</v>
      </c>
      <c r="H65" s="96">
        <f t="shared" si="7"/>
        <v>0</v>
      </c>
      <c r="I65" s="33"/>
      <c r="J65" s="28"/>
    </row>
    <row r="66" spans="1:10" x14ac:dyDescent="0.2">
      <c r="A66" s="29" t="s">
        <v>130</v>
      </c>
      <c r="B66" s="135" t="s">
        <v>12</v>
      </c>
      <c r="C66" s="135"/>
      <c r="D66" s="30"/>
      <c r="E66" s="31"/>
      <c r="F66" s="32"/>
      <c r="G66" s="96">
        <f t="shared" si="6"/>
        <v>0</v>
      </c>
      <c r="H66" s="96">
        <f t="shared" si="7"/>
        <v>0</v>
      </c>
      <c r="I66" s="33"/>
      <c r="J66" s="28"/>
    </row>
    <row r="67" spans="1:10" x14ac:dyDescent="0.2">
      <c r="A67" s="29" t="s">
        <v>131</v>
      </c>
      <c r="B67" s="135" t="s">
        <v>12</v>
      </c>
      <c r="C67" s="135"/>
      <c r="D67" s="30"/>
      <c r="E67" s="31"/>
      <c r="F67" s="32"/>
      <c r="G67" s="96">
        <f t="shared" si="6"/>
        <v>0</v>
      </c>
      <c r="H67" s="96">
        <f t="shared" si="7"/>
        <v>0</v>
      </c>
      <c r="I67" s="33"/>
      <c r="J67" s="28"/>
    </row>
    <row r="68" spans="1:10" x14ac:dyDescent="0.2">
      <c r="A68" s="29" t="s">
        <v>132</v>
      </c>
      <c r="B68" s="135" t="s">
        <v>12</v>
      </c>
      <c r="C68" s="135"/>
      <c r="D68" s="30"/>
      <c r="E68" s="31"/>
      <c r="F68" s="32"/>
      <c r="G68" s="96">
        <f t="shared" si="6"/>
        <v>0</v>
      </c>
      <c r="H68" s="96">
        <f t="shared" si="7"/>
        <v>0</v>
      </c>
      <c r="I68" s="33"/>
      <c r="J68" s="28"/>
    </row>
    <row r="69" spans="1:10" x14ac:dyDescent="0.2">
      <c r="A69" s="29" t="s">
        <v>133</v>
      </c>
      <c r="B69" s="135" t="s">
        <v>12</v>
      </c>
      <c r="C69" s="135"/>
      <c r="D69" s="30"/>
      <c r="E69" s="31"/>
      <c r="F69" s="32"/>
      <c r="G69" s="96">
        <f t="shared" si="6"/>
        <v>0</v>
      </c>
      <c r="H69" s="96">
        <f t="shared" si="7"/>
        <v>0</v>
      </c>
      <c r="I69" s="33"/>
      <c r="J69" s="28"/>
    </row>
    <row r="70" spans="1:10" x14ac:dyDescent="0.2">
      <c r="A70" s="29" t="s">
        <v>134</v>
      </c>
      <c r="B70" s="135" t="s">
        <v>12</v>
      </c>
      <c r="C70" s="135"/>
      <c r="D70" s="30"/>
      <c r="E70" s="31"/>
      <c r="F70" s="32"/>
      <c r="G70" s="96">
        <f t="shared" si="6"/>
        <v>0</v>
      </c>
      <c r="H70" s="96">
        <f t="shared" si="7"/>
        <v>0</v>
      </c>
      <c r="I70" s="33"/>
      <c r="J70" s="28"/>
    </row>
    <row r="71" spans="1:10" x14ac:dyDescent="0.2">
      <c r="A71" s="29" t="s">
        <v>188</v>
      </c>
      <c r="B71" s="135" t="s">
        <v>12</v>
      </c>
      <c r="C71" s="135"/>
      <c r="D71" s="30"/>
      <c r="E71" s="31"/>
      <c r="F71" s="32"/>
      <c r="G71" s="96">
        <f t="shared" si="6"/>
        <v>0</v>
      </c>
      <c r="H71" s="96">
        <f t="shared" si="7"/>
        <v>0</v>
      </c>
      <c r="I71" s="33"/>
      <c r="J71" s="28"/>
    </row>
    <row r="72" spans="1:10" x14ac:dyDescent="0.2">
      <c r="A72" s="29" t="s">
        <v>189</v>
      </c>
      <c r="B72" s="135" t="s">
        <v>12</v>
      </c>
      <c r="C72" s="135"/>
      <c r="D72" s="30"/>
      <c r="E72" s="31"/>
      <c r="F72" s="32"/>
      <c r="G72" s="96">
        <f t="shared" si="6"/>
        <v>0</v>
      </c>
      <c r="H72" s="96">
        <f t="shared" si="7"/>
        <v>0</v>
      </c>
      <c r="I72" s="33"/>
      <c r="J72" s="28"/>
    </row>
    <row r="73" spans="1:10" x14ac:dyDescent="0.2">
      <c r="A73" s="29" t="s">
        <v>190</v>
      </c>
      <c r="B73" s="135" t="s">
        <v>12</v>
      </c>
      <c r="C73" s="135"/>
      <c r="D73" s="30"/>
      <c r="E73" s="31"/>
      <c r="F73" s="32"/>
      <c r="G73" s="96">
        <f t="shared" si="6"/>
        <v>0</v>
      </c>
      <c r="H73" s="96">
        <f t="shared" si="7"/>
        <v>0</v>
      </c>
      <c r="I73" s="33"/>
      <c r="J73" s="28"/>
    </row>
    <row r="74" spans="1:10" x14ac:dyDescent="0.2">
      <c r="A74" s="29" t="s">
        <v>191</v>
      </c>
      <c r="B74" s="135" t="s">
        <v>12</v>
      </c>
      <c r="C74" s="135"/>
      <c r="D74" s="30"/>
      <c r="E74" s="31"/>
      <c r="F74" s="32"/>
      <c r="G74" s="96">
        <f t="shared" si="6"/>
        <v>0</v>
      </c>
      <c r="H74" s="96">
        <f t="shared" si="7"/>
        <v>0</v>
      </c>
      <c r="I74" s="33"/>
      <c r="J74" s="28"/>
    </row>
    <row r="75" spans="1:10" x14ac:dyDescent="0.2">
      <c r="A75" s="29" t="s">
        <v>192</v>
      </c>
      <c r="B75" s="135" t="s">
        <v>12</v>
      </c>
      <c r="C75" s="135"/>
      <c r="D75" s="30"/>
      <c r="E75" s="31"/>
      <c r="F75" s="32"/>
      <c r="G75" s="96">
        <f t="shared" si="6"/>
        <v>0</v>
      </c>
      <c r="H75" s="96">
        <f t="shared" si="7"/>
        <v>0</v>
      </c>
      <c r="I75" s="33"/>
      <c r="J75" s="28"/>
    </row>
    <row r="76" spans="1:10" x14ac:dyDescent="0.2">
      <c r="A76" s="29" t="s">
        <v>193</v>
      </c>
      <c r="B76" s="135" t="s">
        <v>12</v>
      </c>
      <c r="C76" s="135"/>
      <c r="D76" s="30"/>
      <c r="E76" s="31"/>
      <c r="F76" s="32"/>
      <c r="G76" s="96">
        <f t="shared" si="6"/>
        <v>0</v>
      </c>
      <c r="H76" s="96">
        <f t="shared" si="7"/>
        <v>0</v>
      </c>
      <c r="I76" s="33"/>
      <c r="J76" s="28"/>
    </row>
    <row r="77" spans="1:10" x14ac:dyDescent="0.2">
      <c r="A77" s="29" t="s">
        <v>194</v>
      </c>
      <c r="B77" s="135" t="s">
        <v>12</v>
      </c>
      <c r="C77" s="135"/>
      <c r="D77" s="30"/>
      <c r="E77" s="31"/>
      <c r="F77" s="32"/>
      <c r="G77" s="96">
        <f t="shared" si="6"/>
        <v>0</v>
      </c>
      <c r="H77" s="96">
        <f t="shared" si="7"/>
        <v>0</v>
      </c>
      <c r="I77" s="33"/>
      <c r="J77" s="28"/>
    </row>
    <row r="78" spans="1:10" x14ac:dyDescent="0.2">
      <c r="A78" s="29" t="s">
        <v>195</v>
      </c>
      <c r="B78" s="135" t="s">
        <v>12</v>
      </c>
      <c r="C78" s="135"/>
      <c r="D78" s="30"/>
      <c r="E78" s="31"/>
      <c r="F78" s="32"/>
      <c r="G78" s="96">
        <f t="shared" si="6"/>
        <v>0</v>
      </c>
      <c r="H78" s="96">
        <f t="shared" si="7"/>
        <v>0</v>
      </c>
      <c r="I78" s="33"/>
      <c r="J78" s="28"/>
    </row>
    <row r="79" spans="1:10" x14ac:dyDescent="0.2">
      <c r="A79" s="29" t="s">
        <v>196</v>
      </c>
      <c r="B79" s="135" t="s">
        <v>12</v>
      </c>
      <c r="C79" s="135"/>
      <c r="D79" s="30"/>
      <c r="E79" s="31"/>
      <c r="F79" s="32"/>
      <c r="G79" s="96">
        <f t="shared" si="6"/>
        <v>0</v>
      </c>
      <c r="H79" s="96">
        <f t="shared" si="7"/>
        <v>0</v>
      </c>
      <c r="I79" s="33"/>
      <c r="J79" s="28"/>
    </row>
    <row r="80" spans="1:10" x14ac:dyDescent="0.2">
      <c r="A80" s="29" t="s">
        <v>197</v>
      </c>
      <c r="B80" s="135" t="s">
        <v>12</v>
      </c>
      <c r="C80" s="135"/>
      <c r="D80" s="30"/>
      <c r="E80" s="31"/>
      <c r="F80" s="32"/>
      <c r="G80" s="96">
        <f t="shared" si="6"/>
        <v>0</v>
      </c>
      <c r="H80" s="96">
        <f t="shared" si="7"/>
        <v>0</v>
      </c>
      <c r="I80" s="33"/>
      <c r="J80" s="28"/>
    </row>
    <row r="81" spans="1:19" x14ac:dyDescent="0.2">
      <c r="A81" s="29" t="s">
        <v>198</v>
      </c>
      <c r="B81" s="135" t="s">
        <v>12</v>
      </c>
      <c r="C81" s="135"/>
      <c r="D81" s="30"/>
      <c r="E81" s="31"/>
      <c r="F81" s="32"/>
      <c r="G81" s="96">
        <f t="shared" si="6"/>
        <v>0</v>
      </c>
      <c r="H81" s="96">
        <f t="shared" si="7"/>
        <v>0</v>
      </c>
      <c r="I81" s="33"/>
      <c r="J81" s="28"/>
    </row>
    <row r="82" spans="1:19" x14ac:dyDescent="0.2">
      <c r="A82" s="29" t="s">
        <v>199</v>
      </c>
      <c r="B82" s="135" t="s">
        <v>12</v>
      </c>
      <c r="C82" s="135"/>
      <c r="D82" s="30"/>
      <c r="E82" s="31"/>
      <c r="F82" s="32"/>
      <c r="G82" s="96">
        <f t="shared" si="6"/>
        <v>0</v>
      </c>
      <c r="H82" s="96">
        <f t="shared" si="7"/>
        <v>0</v>
      </c>
      <c r="I82" s="33"/>
      <c r="J82" s="28"/>
    </row>
    <row r="83" spans="1:19" ht="51.75" customHeight="1" x14ac:dyDescent="0.2">
      <c r="A83" s="34" t="s">
        <v>65</v>
      </c>
      <c r="B83" s="138" t="s">
        <v>110</v>
      </c>
      <c r="C83" s="139"/>
      <c r="D83" s="139"/>
      <c r="E83" s="139"/>
      <c r="F83" s="140"/>
      <c r="G83" s="97">
        <f>SUM(G84:G112)</f>
        <v>0</v>
      </c>
      <c r="H83" s="97">
        <f>SUM(H84:H112)</f>
        <v>0</v>
      </c>
      <c r="I83" s="35"/>
      <c r="J83" s="28"/>
      <c r="K83" s="37" t="s">
        <v>112</v>
      </c>
      <c r="L83" s="37" t="s">
        <v>113</v>
      </c>
      <c r="M83" s="37" t="s">
        <v>114</v>
      </c>
      <c r="N83" s="37" t="s">
        <v>115</v>
      </c>
      <c r="O83" s="37" t="s">
        <v>116</v>
      </c>
      <c r="P83" s="37" t="s">
        <v>117</v>
      </c>
      <c r="Q83" s="37" t="s">
        <v>118</v>
      </c>
      <c r="R83" s="37" t="s">
        <v>119</v>
      </c>
    </row>
    <row r="84" spans="1:19" ht="12.75" customHeight="1" x14ac:dyDescent="0.2">
      <c r="A84" s="29" t="s">
        <v>66</v>
      </c>
      <c r="B84" s="135" t="s">
        <v>111</v>
      </c>
      <c r="C84" s="135"/>
      <c r="D84" s="30"/>
      <c r="E84" s="99">
        <v>1</v>
      </c>
      <c r="F84" s="96">
        <f t="shared" ref="F84:F112" si="8">R84</f>
        <v>0</v>
      </c>
      <c r="G84" s="96">
        <f t="shared" ref="G84:G112" si="9">ROUND(E84*F84,2)</f>
        <v>0</v>
      </c>
      <c r="H84" s="96">
        <f t="shared" si="1"/>
        <v>0</v>
      </c>
      <c r="I84" s="33"/>
      <c r="J84" s="28"/>
      <c r="K84" s="38"/>
      <c r="L84" s="39"/>
      <c r="M84" s="39"/>
      <c r="N84" s="39"/>
      <c r="O84" s="100" t="str">
        <f>IFERROR(ROUND((L84-N84)/M84,2),"0")</f>
        <v>0</v>
      </c>
      <c r="P84" s="39"/>
      <c r="Q84" s="40"/>
      <c r="R84" s="100">
        <f>O84*P84*Q84</f>
        <v>0</v>
      </c>
      <c r="S84" s="101" t="str">
        <f ca="1">IF(K84=0," ",IF(K84+(M84*30.5)&lt;TODAY(),"DĖMESIO! Patikrinkite, ar nurodytas turtas dar nėra nudėvėtas, amortizuotas"," "))</f>
        <v xml:space="preserve"> </v>
      </c>
    </row>
    <row r="85" spans="1:19" ht="12.75" customHeight="1" x14ac:dyDescent="0.2">
      <c r="A85" s="29" t="s">
        <v>67</v>
      </c>
      <c r="B85" s="135" t="s">
        <v>111</v>
      </c>
      <c r="C85" s="135"/>
      <c r="D85" s="30"/>
      <c r="E85" s="99">
        <v>1</v>
      </c>
      <c r="F85" s="96">
        <f t="shared" si="8"/>
        <v>0</v>
      </c>
      <c r="G85" s="96">
        <f t="shared" si="9"/>
        <v>0</v>
      </c>
      <c r="H85" s="96">
        <f t="shared" si="1"/>
        <v>0</v>
      </c>
      <c r="I85" s="33"/>
      <c r="J85" s="28"/>
      <c r="K85" s="38"/>
      <c r="L85" s="39"/>
      <c r="M85" s="39"/>
      <c r="N85" s="39"/>
      <c r="O85" s="100" t="str">
        <f t="shared" ref="O85:O112" si="10">IFERROR(ROUND((L85-N85)/M85,2),"0")</f>
        <v>0</v>
      </c>
      <c r="P85" s="39"/>
      <c r="Q85" s="40"/>
      <c r="R85" s="100">
        <f t="shared" ref="R85:R112" si="11">O85*P85*Q85</f>
        <v>0</v>
      </c>
      <c r="S85" s="101" t="str">
        <f t="shared" ref="S85:S112" ca="1" si="12">IF(K85=0," ",IF(K85+(M85*30.5)&lt;TODAY(),"DĖMESIO! Patikrinkite, ar nurodytas turtas dar nėra nudėvėtas, amortizuotas"," "))</f>
        <v xml:space="preserve"> </v>
      </c>
    </row>
    <row r="86" spans="1:19" ht="12.75" customHeight="1" x14ac:dyDescent="0.2">
      <c r="A86" s="29" t="s">
        <v>68</v>
      </c>
      <c r="B86" s="135" t="s">
        <v>111</v>
      </c>
      <c r="C86" s="135"/>
      <c r="D86" s="30"/>
      <c r="E86" s="99">
        <v>1</v>
      </c>
      <c r="F86" s="96">
        <f t="shared" si="8"/>
        <v>0</v>
      </c>
      <c r="G86" s="96">
        <f t="shared" si="9"/>
        <v>0</v>
      </c>
      <c r="H86" s="96">
        <f t="shared" si="1"/>
        <v>0</v>
      </c>
      <c r="I86" s="33"/>
      <c r="J86" s="28"/>
      <c r="K86" s="38"/>
      <c r="L86" s="39"/>
      <c r="M86" s="39"/>
      <c r="N86" s="39"/>
      <c r="O86" s="100" t="str">
        <f t="shared" si="10"/>
        <v>0</v>
      </c>
      <c r="P86" s="39"/>
      <c r="Q86" s="40"/>
      <c r="R86" s="100">
        <f t="shared" si="11"/>
        <v>0</v>
      </c>
      <c r="S86" s="101" t="str">
        <f t="shared" ca="1" si="12"/>
        <v xml:space="preserve"> </v>
      </c>
    </row>
    <row r="87" spans="1:19" ht="12.75" customHeight="1" x14ac:dyDescent="0.2">
      <c r="A87" s="29" t="s">
        <v>69</v>
      </c>
      <c r="B87" s="135" t="s">
        <v>111</v>
      </c>
      <c r="C87" s="135"/>
      <c r="D87" s="30"/>
      <c r="E87" s="99">
        <v>1</v>
      </c>
      <c r="F87" s="96">
        <f t="shared" si="8"/>
        <v>0</v>
      </c>
      <c r="G87" s="96">
        <f t="shared" si="9"/>
        <v>0</v>
      </c>
      <c r="H87" s="96">
        <f t="shared" si="1"/>
        <v>0</v>
      </c>
      <c r="I87" s="33"/>
      <c r="J87" s="28"/>
      <c r="K87" s="38"/>
      <c r="L87" s="39"/>
      <c r="M87" s="39"/>
      <c r="N87" s="39"/>
      <c r="O87" s="100" t="str">
        <f t="shared" si="10"/>
        <v>0</v>
      </c>
      <c r="P87" s="39"/>
      <c r="Q87" s="40"/>
      <c r="R87" s="100">
        <f t="shared" si="11"/>
        <v>0</v>
      </c>
      <c r="S87" s="101" t="str">
        <f t="shared" ca="1" si="12"/>
        <v xml:space="preserve"> </v>
      </c>
    </row>
    <row r="88" spans="1:19" ht="12.75" customHeight="1" x14ac:dyDescent="0.2">
      <c r="A88" s="29" t="s">
        <v>70</v>
      </c>
      <c r="B88" s="135" t="s">
        <v>111</v>
      </c>
      <c r="C88" s="135"/>
      <c r="D88" s="30"/>
      <c r="E88" s="99">
        <v>1</v>
      </c>
      <c r="F88" s="96">
        <f t="shared" si="8"/>
        <v>0</v>
      </c>
      <c r="G88" s="96">
        <f t="shared" si="9"/>
        <v>0</v>
      </c>
      <c r="H88" s="96">
        <f t="shared" si="1"/>
        <v>0</v>
      </c>
      <c r="I88" s="33"/>
      <c r="J88" s="28"/>
      <c r="K88" s="38"/>
      <c r="L88" s="39"/>
      <c r="M88" s="39"/>
      <c r="N88" s="39"/>
      <c r="O88" s="100" t="str">
        <f t="shared" si="10"/>
        <v>0</v>
      </c>
      <c r="P88" s="39"/>
      <c r="Q88" s="40"/>
      <c r="R88" s="100">
        <f t="shared" si="11"/>
        <v>0</v>
      </c>
      <c r="S88" s="101" t="str">
        <f t="shared" ca="1" si="12"/>
        <v xml:space="preserve"> </v>
      </c>
    </row>
    <row r="89" spans="1:19" ht="12.75" customHeight="1" x14ac:dyDescent="0.2">
      <c r="A89" s="29" t="s">
        <v>74</v>
      </c>
      <c r="B89" s="135" t="s">
        <v>111</v>
      </c>
      <c r="C89" s="135"/>
      <c r="D89" s="30"/>
      <c r="E89" s="99">
        <v>1</v>
      </c>
      <c r="F89" s="96">
        <f t="shared" si="8"/>
        <v>0</v>
      </c>
      <c r="G89" s="96">
        <f t="shared" si="9"/>
        <v>0</v>
      </c>
      <c r="H89" s="96">
        <f t="shared" si="1"/>
        <v>0</v>
      </c>
      <c r="I89" s="33"/>
      <c r="J89" s="28"/>
      <c r="K89" s="38"/>
      <c r="L89" s="39"/>
      <c r="M89" s="39"/>
      <c r="N89" s="39"/>
      <c r="O89" s="100" t="str">
        <f t="shared" si="10"/>
        <v>0</v>
      </c>
      <c r="P89" s="39"/>
      <c r="Q89" s="40"/>
      <c r="R89" s="100">
        <f t="shared" si="11"/>
        <v>0</v>
      </c>
      <c r="S89" s="101" t="str">
        <f t="shared" ca="1" si="12"/>
        <v xml:space="preserve"> </v>
      </c>
    </row>
    <row r="90" spans="1:19" ht="12.75" customHeight="1" x14ac:dyDescent="0.2">
      <c r="A90" s="29" t="s">
        <v>75</v>
      </c>
      <c r="B90" s="135" t="s">
        <v>111</v>
      </c>
      <c r="C90" s="135"/>
      <c r="D90" s="30"/>
      <c r="E90" s="99">
        <v>1</v>
      </c>
      <c r="F90" s="96">
        <f t="shared" si="8"/>
        <v>0</v>
      </c>
      <c r="G90" s="96">
        <f t="shared" si="9"/>
        <v>0</v>
      </c>
      <c r="H90" s="96">
        <f t="shared" si="1"/>
        <v>0</v>
      </c>
      <c r="I90" s="33"/>
      <c r="J90" s="28"/>
      <c r="K90" s="38"/>
      <c r="L90" s="39"/>
      <c r="M90" s="39"/>
      <c r="N90" s="39"/>
      <c r="O90" s="100" t="str">
        <f t="shared" si="10"/>
        <v>0</v>
      </c>
      <c r="P90" s="39"/>
      <c r="Q90" s="40"/>
      <c r="R90" s="100">
        <f t="shared" si="11"/>
        <v>0</v>
      </c>
      <c r="S90" s="101" t="str">
        <f t="shared" ca="1" si="12"/>
        <v xml:space="preserve"> </v>
      </c>
    </row>
    <row r="91" spans="1:19" ht="12.75" customHeight="1" x14ac:dyDescent="0.2">
      <c r="A91" s="29" t="s">
        <v>76</v>
      </c>
      <c r="B91" s="135" t="s">
        <v>111</v>
      </c>
      <c r="C91" s="135"/>
      <c r="D91" s="30"/>
      <c r="E91" s="99">
        <v>1</v>
      </c>
      <c r="F91" s="96">
        <f t="shared" si="8"/>
        <v>0</v>
      </c>
      <c r="G91" s="96">
        <f t="shared" si="9"/>
        <v>0</v>
      </c>
      <c r="H91" s="96">
        <f t="shared" si="1"/>
        <v>0</v>
      </c>
      <c r="I91" s="33"/>
      <c r="J91" s="28"/>
      <c r="K91" s="38"/>
      <c r="L91" s="39"/>
      <c r="M91" s="39"/>
      <c r="N91" s="39"/>
      <c r="O91" s="100" t="str">
        <f t="shared" si="10"/>
        <v>0</v>
      </c>
      <c r="P91" s="39"/>
      <c r="Q91" s="40"/>
      <c r="R91" s="100">
        <f t="shared" si="11"/>
        <v>0</v>
      </c>
      <c r="S91" s="101" t="str">
        <f t="shared" ca="1" si="12"/>
        <v xml:space="preserve"> </v>
      </c>
    </row>
    <row r="92" spans="1:19" ht="12.75" customHeight="1" x14ac:dyDescent="0.2">
      <c r="A92" s="29" t="s">
        <v>77</v>
      </c>
      <c r="B92" s="135" t="s">
        <v>111</v>
      </c>
      <c r="C92" s="135"/>
      <c r="D92" s="30"/>
      <c r="E92" s="99">
        <v>1</v>
      </c>
      <c r="F92" s="96">
        <f t="shared" si="8"/>
        <v>0</v>
      </c>
      <c r="G92" s="96">
        <f t="shared" si="9"/>
        <v>0</v>
      </c>
      <c r="H92" s="96">
        <f t="shared" si="1"/>
        <v>0</v>
      </c>
      <c r="I92" s="33"/>
      <c r="J92" s="28"/>
      <c r="K92" s="38"/>
      <c r="L92" s="39"/>
      <c r="M92" s="39"/>
      <c r="N92" s="39"/>
      <c r="O92" s="100" t="str">
        <f t="shared" si="10"/>
        <v>0</v>
      </c>
      <c r="P92" s="39"/>
      <c r="Q92" s="40"/>
      <c r="R92" s="100">
        <f t="shared" si="11"/>
        <v>0</v>
      </c>
      <c r="S92" s="101" t="str">
        <f t="shared" ca="1" si="12"/>
        <v xml:space="preserve"> </v>
      </c>
    </row>
    <row r="93" spans="1:19" ht="12.75" customHeight="1" x14ac:dyDescent="0.2">
      <c r="A93" s="29" t="s">
        <v>78</v>
      </c>
      <c r="B93" s="135" t="s">
        <v>111</v>
      </c>
      <c r="C93" s="135"/>
      <c r="D93" s="30"/>
      <c r="E93" s="99">
        <v>1</v>
      </c>
      <c r="F93" s="96">
        <f t="shared" si="8"/>
        <v>0</v>
      </c>
      <c r="G93" s="96">
        <f t="shared" si="9"/>
        <v>0</v>
      </c>
      <c r="H93" s="96">
        <f t="shared" si="1"/>
        <v>0</v>
      </c>
      <c r="I93" s="33"/>
      <c r="J93" s="28"/>
      <c r="K93" s="38"/>
      <c r="L93" s="39"/>
      <c r="M93" s="39"/>
      <c r="N93" s="39"/>
      <c r="O93" s="100" t="str">
        <f t="shared" si="10"/>
        <v>0</v>
      </c>
      <c r="P93" s="39"/>
      <c r="Q93" s="40"/>
      <c r="R93" s="100">
        <f t="shared" si="11"/>
        <v>0</v>
      </c>
      <c r="S93" s="101" t="str">
        <f t="shared" ca="1" si="12"/>
        <v xml:space="preserve"> </v>
      </c>
    </row>
    <row r="94" spans="1:19" ht="12.75" customHeight="1" x14ac:dyDescent="0.2">
      <c r="A94" s="29" t="s">
        <v>229</v>
      </c>
      <c r="B94" s="135" t="s">
        <v>111</v>
      </c>
      <c r="C94" s="135"/>
      <c r="D94" s="30"/>
      <c r="E94" s="99">
        <v>1</v>
      </c>
      <c r="F94" s="96">
        <f t="shared" si="8"/>
        <v>0</v>
      </c>
      <c r="G94" s="96">
        <f t="shared" si="9"/>
        <v>0</v>
      </c>
      <c r="H94" s="96">
        <f t="shared" si="1"/>
        <v>0</v>
      </c>
      <c r="I94" s="33"/>
      <c r="J94" s="28"/>
      <c r="K94" s="38"/>
      <c r="L94" s="39"/>
      <c r="M94" s="39"/>
      <c r="N94" s="39"/>
      <c r="O94" s="100" t="str">
        <f t="shared" si="10"/>
        <v>0</v>
      </c>
      <c r="P94" s="39"/>
      <c r="Q94" s="40"/>
      <c r="R94" s="100">
        <f t="shared" si="11"/>
        <v>0</v>
      </c>
      <c r="S94" s="101" t="str">
        <f t="shared" ca="1" si="12"/>
        <v xml:space="preserve"> </v>
      </c>
    </row>
    <row r="95" spans="1:19" ht="12.75" customHeight="1" x14ac:dyDescent="0.2">
      <c r="A95" s="29" t="s">
        <v>230</v>
      </c>
      <c r="B95" s="135" t="s">
        <v>111</v>
      </c>
      <c r="C95" s="135"/>
      <c r="D95" s="30"/>
      <c r="E95" s="99">
        <v>1</v>
      </c>
      <c r="F95" s="96">
        <f t="shared" si="8"/>
        <v>0</v>
      </c>
      <c r="G95" s="96">
        <f t="shared" si="9"/>
        <v>0</v>
      </c>
      <c r="H95" s="96">
        <f t="shared" si="1"/>
        <v>0</v>
      </c>
      <c r="I95" s="33"/>
      <c r="J95" s="28"/>
      <c r="K95" s="38"/>
      <c r="L95" s="39"/>
      <c r="M95" s="39"/>
      <c r="N95" s="39"/>
      <c r="O95" s="100" t="str">
        <f t="shared" si="10"/>
        <v>0</v>
      </c>
      <c r="P95" s="39"/>
      <c r="Q95" s="40"/>
      <c r="R95" s="100">
        <f t="shared" si="11"/>
        <v>0</v>
      </c>
      <c r="S95" s="101" t="str">
        <f t="shared" ca="1" si="12"/>
        <v xml:space="preserve"> </v>
      </c>
    </row>
    <row r="96" spans="1:19" ht="12.75" customHeight="1" x14ac:dyDescent="0.2">
      <c r="A96" s="29" t="s">
        <v>231</v>
      </c>
      <c r="B96" s="135" t="s">
        <v>111</v>
      </c>
      <c r="C96" s="135"/>
      <c r="D96" s="30"/>
      <c r="E96" s="99">
        <v>1</v>
      </c>
      <c r="F96" s="96">
        <f t="shared" si="8"/>
        <v>0</v>
      </c>
      <c r="G96" s="96">
        <f t="shared" si="9"/>
        <v>0</v>
      </c>
      <c r="H96" s="96">
        <f t="shared" si="1"/>
        <v>0</v>
      </c>
      <c r="I96" s="33"/>
      <c r="J96" s="28"/>
      <c r="K96" s="38"/>
      <c r="L96" s="39"/>
      <c r="M96" s="39"/>
      <c r="N96" s="39"/>
      <c r="O96" s="100" t="str">
        <f t="shared" si="10"/>
        <v>0</v>
      </c>
      <c r="P96" s="39"/>
      <c r="Q96" s="40"/>
      <c r="R96" s="100">
        <f t="shared" si="11"/>
        <v>0</v>
      </c>
      <c r="S96" s="101" t="str">
        <f t="shared" ca="1" si="12"/>
        <v xml:space="preserve"> </v>
      </c>
    </row>
    <row r="97" spans="1:19" ht="12.75" customHeight="1" x14ac:dyDescent="0.2">
      <c r="A97" s="29" t="s">
        <v>232</v>
      </c>
      <c r="B97" s="135" t="s">
        <v>111</v>
      </c>
      <c r="C97" s="135"/>
      <c r="D97" s="30"/>
      <c r="E97" s="99">
        <v>1</v>
      </c>
      <c r="F97" s="96">
        <f t="shared" si="8"/>
        <v>0</v>
      </c>
      <c r="G97" s="96">
        <f t="shared" si="9"/>
        <v>0</v>
      </c>
      <c r="H97" s="96">
        <f t="shared" si="1"/>
        <v>0</v>
      </c>
      <c r="I97" s="33"/>
      <c r="J97" s="28"/>
      <c r="K97" s="38"/>
      <c r="L97" s="39"/>
      <c r="M97" s="39"/>
      <c r="N97" s="39"/>
      <c r="O97" s="100" t="str">
        <f t="shared" si="10"/>
        <v>0</v>
      </c>
      <c r="P97" s="39"/>
      <c r="Q97" s="40"/>
      <c r="R97" s="100">
        <f t="shared" si="11"/>
        <v>0</v>
      </c>
      <c r="S97" s="101" t="str">
        <f t="shared" ca="1" si="12"/>
        <v xml:space="preserve"> </v>
      </c>
    </row>
    <row r="98" spans="1:19" ht="12.75" customHeight="1" x14ac:dyDescent="0.2">
      <c r="A98" s="29" t="s">
        <v>233</v>
      </c>
      <c r="B98" s="135" t="s">
        <v>111</v>
      </c>
      <c r="C98" s="135"/>
      <c r="D98" s="30"/>
      <c r="E98" s="99">
        <v>1</v>
      </c>
      <c r="F98" s="96">
        <f t="shared" si="8"/>
        <v>0</v>
      </c>
      <c r="G98" s="96">
        <f t="shared" si="9"/>
        <v>0</v>
      </c>
      <c r="H98" s="96">
        <f t="shared" si="1"/>
        <v>0</v>
      </c>
      <c r="I98" s="33"/>
      <c r="J98" s="28"/>
      <c r="K98" s="38"/>
      <c r="L98" s="39"/>
      <c r="M98" s="39"/>
      <c r="N98" s="39"/>
      <c r="O98" s="100" t="str">
        <f t="shared" si="10"/>
        <v>0</v>
      </c>
      <c r="P98" s="39"/>
      <c r="Q98" s="40"/>
      <c r="R98" s="100">
        <f t="shared" si="11"/>
        <v>0</v>
      </c>
      <c r="S98" s="101" t="str">
        <f t="shared" ca="1" si="12"/>
        <v xml:space="preserve"> </v>
      </c>
    </row>
    <row r="99" spans="1:19" ht="12.75" customHeight="1" x14ac:dyDescent="0.2">
      <c r="A99" s="29" t="s">
        <v>234</v>
      </c>
      <c r="B99" s="135" t="s">
        <v>111</v>
      </c>
      <c r="C99" s="135"/>
      <c r="D99" s="30"/>
      <c r="E99" s="99">
        <v>1</v>
      </c>
      <c r="F99" s="96">
        <f t="shared" si="8"/>
        <v>0</v>
      </c>
      <c r="G99" s="96">
        <f t="shared" si="9"/>
        <v>0</v>
      </c>
      <c r="H99" s="96">
        <f t="shared" si="1"/>
        <v>0</v>
      </c>
      <c r="I99" s="33"/>
      <c r="J99" s="28"/>
      <c r="K99" s="38"/>
      <c r="L99" s="39"/>
      <c r="M99" s="39"/>
      <c r="N99" s="39"/>
      <c r="O99" s="100" t="str">
        <f t="shared" si="10"/>
        <v>0</v>
      </c>
      <c r="P99" s="39"/>
      <c r="Q99" s="40"/>
      <c r="R99" s="100">
        <f t="shared" si="11"/>
        <v>0</v>
      </c>
      <c r="S99" s="101" t="str">
        <f t="shared" ca="1" si="12"/>
        <v xml:space="preserve"> </v>
      </c>
    </row>
    <row r="100" spans="1:19" ht="12.75" customHeight="1" x14ac:dyDescent="0.2">
      <c r="A100" s="29" t="s">
        <v>235</v>
      </c>
      <c r="B100" s="135" t="s">
        <v>111</v>
      </c>
      <c r="C100" s="135"/>
      <c r="D100" s="30"/>
      <c r="E100" s="99">
        <v>1</v>
      </c>
      <c r="F100" s="96">
        <f t="shared" si="8"/>
        <v>0</v>
      </c>
      <c r="G100" s="96">
        <f t="shared" si="9"/>
        <v>0</v>
      </c>
      <c r="H100" s="96">
        <f t="shared" si="1"/>
        <v>0</v>
      </c>
      <c r="I100" s="33"/>
      <c r="J100" s="28"/>
      <c r="K100" s="38"/>
      <c r="L100" s="39"/>
      <c r="M100" s="39"/>
      <c r="N100" s="39"/>
      <c r="O100" s="100" t="str">
        <f t="shared" si="10"/>
        <v>0</v>
      </c>
      <c r="P100" s="39"/>
      <c r="Q100" s="40"/>
      <c r="R100" s="100">
        <f t="shared" si="11"/>
        <v>0</v>
      </c>
      <c r="S100" s="101" t="str">
        <f t="shared" ca="1" si="12"/>
        <v xml:space="preserve"> </v>
      </c>
    </row>
    <row r="101" spans="1:19" ht="12.75" customHeight="1" x14ac:dyDescent="0.2">
      <c r="A101" s="29" t="s">
        <v>236</v>
      </c>
      <c r="B101" s="135" t="s">
        <v>111</v>
      </c>
      <c r="C101" s="135"/>
      <c r="D101" s="30"/>
      <c r="E101" s="99">
        <v>1</v>
      </c>
      <c r="F101" s="96">
        <f t="shared" si="8"/>
        <v>0</v>
      </c>
      <c r="G101" s="96">
        <f t="shared" si="9"/>
        <v>0</v>
      </c>
      <c r="H101" s="96">
        <f t="shared" si="1"/>
        <v>0</v>
      </c>
      <c r="I101" s="33"/>
      <c r="J101" s="28"/>
      <c r="K101" s="38"/>
      <c r="L101" s="39"/>
      <c r="M101" s="39"/>
      <c r="N101" s="39"/>
      <c r="O101" s="100" t="str">
        <f t="shared" si="10"/>
        <v>0</v>
      </c>
      <c r="P101" s="39"/>
      <c r="Q101" s="40"/>
      <c r="R101" s="100">
        <f t="shared" si="11"/>
        <v>0</v>
      </c>
      <c r="S101" s="101" t="str">
        <f t="shared" ca="1" si="12"/>
        <v xml:space="preserve"> </v>
      </c>
    </row>
    <row r="102" spans="1:19" ht="12.75" customHeight="1" x14ac:dyDescent="0.2">
      <c r="A102" s="29" t="s">
        <v>237</v>
      </c>
      <c r="B102" s="135" t="s">
        <v>111</v>
      </c>
      <c r="C102" s="135"/>
      <c r="D102" s="30"/>
      <c r="E102" s="99">
        <v>1</v>
      </c>
      <c r="F102" s="96">
        <f t="shared" si="8"/>
        <v>0</v>
      </c>
      <c r="G102" s="96">
        <f t="shared" si="9"/>
        <v>0</v>
      </c>
      <c r="H102" s="96">
        <f t="shared" si="1"/>
        <v>0</v>
      </c>
      <c r="I102" s="33"/>
      <c r="J102" s="28"/>
      <c r="K102" s="38"/>
      <c r="L102" s="39"/>
      <c r="M102" s="39"/>
      <c r="N102" s="39"/>
      <c r="O102" s="100" t="str">
        <f t="shared" si="10"/>
        <v>0</v>
      </c>
      <c r="P102" s="39"/>
      <c r="Q102" s="40"/>
      <c r="R102" s="100">
        <f t="shared" si="11"/>
        <v>0</v>
      </c>
      <c r="S102" s="101" t="str">
        <f t="shared" ca="1" si="12"/>
        <v xml:space="preserve"> </v>
      </c>
    </row>
    <row r="103" spans="1:19" ht="12.75" customHeight="1" x14ac:dyDescent="0.2">
      <c r="A103" s="29" t="s">
        <v>238</v>
      </c>
      <c r="B103" s="135" t="s">
        <v>111</v>
      </c>
      <c r="C103" s="135"/>
      <c r="D103" s="30"/>
      <c r="E103" s="99">
        <v>1</v>
      </c>
      <c r="F103" s="96">
        <f t="shared" si="8"/>
        <v>0</v>
      </c>
      <c r="G103" s="96">
        <f t="shared" si="9"/>
        <v>0</v>
      </c>
      <c r="H103" s="96">
        <f t="shared" si="1"/>
        <v>0</v>
      </c>
      <c r="I103" s="33"/>
      <c r="J103" s="28"/>
      <c r="K103" s="38"/>
      <c r="L103" s="39"/>
      <c r="M103" s="39"/>
      <c r="N103" s="39"/>
      <c r="O103" s="100" t="str">
        <f t="shared" si="10"/>
        <v>0</v>
      </c>
      <c r="P103" s="39"/>
      <c r="Q103" s="40"/>
      <c r="R103" s="100">
        <f t="shared" si="11"/>
        <v>0</v>
      </c>
      <c r="S103" s="101" t="str">
        <f t="shared" ca="1" si="12"/>
        <v xml:space="preserve"> </v>
      </c>
    </row>
    <row r="104" spans="1:19" ht="12.75" customHeight="1" x14ac:dyDescent="0.2">
      <c r="A104" s="29" t="s">
        <v>239</v>
      </c>
      <c r="B104" s="135" t="s">
        <v>111</v>
      </c>
      <c r="C104" s="135"/>
      <c r="D104" s="30"/>
      <c r="E104" s="99">
        <v>1</v>
      </c>
      <c r="F104" s="96">
        <f t="shared" si="8"/>
        <v>0</v>
      </c>
      <c r="G104" s="96">
        <f t="shared" si="9"/>
        <v>0</v>
      </c>
      <c r="H104" s="96">
        <f t="shared" si="1"/>
        <v>0</v>
      </c>
      <c r="I104" s="33"/>
      <c r="J104" s="28"/>
      <c r="K104" s="38"/>
      <c r="L104" s="39"/>
      <c r="M104" s="39"/>
      <c r="N104" s="39"/>
      <c r="O104" s="100" t="str">
        <f t="shared" si="10"/>
        <v>0</v>
      </c>
      <c r="P104" s="39"/>
      <c r="Q104" s="40"/>
      <c r="R104" s="100">
        <f t="shared" si="11"/>
        <v>0</v>
      </c>
      <c r="S104" s="101" t="str">
        <f t="shared" ca="1" si="12"/>
        <v xml:space="preserve"> </v>
      </c>
    </row>
    <row r="105" spans="1:19" ht="12.75" customHeight="1" x14ac:dyDescent="0.2">
      <c r="A105" s="29" t="s">
        <v>240</v>
      </c>
      <c r="B105" s="135" t="s">
        <v>111</v>
      </c>
      <c r="C105" s="135"/>
      <c r="D105" s="30"/>
      <c r="E105" s="99">
        <v>1</v>
      </c>
      <c r="F105" s="96">
        <f t="shared" si="8"/>
        <v>0</v>
      </c>
      <c r="G105" s="96">
        <f t="shared" si="9"/>
        <v>0</v>
      </c>
      <c r="H105" s="96">
        <f t="shared" si="1"/>
        <v>0</v>
      </c>
      <c r="I105" s="33"/>
      <c r="J105" s="28"/>
      <c r="K105" s="38"/>
      <c r="L105" s="39"/>
      <c r="M105" s="39"/>
      <c r="N105" s="39"/>
      <c r="O105" s="100" t="str">
        <f t="shared" si="10"/>
        <v>0</v>
      </c>
      <c r="P105" s="39"/>
      <c r="Q105" s="40"/>
      <c r="R105" s="100">
        <f t="shared" si="11"/>
        <v>0</v>
      </c>
      <c r="S105" s="101" t="str">
        <f t="shared" ca="1" si="12"/>
        <v xml:space="preserve"> </v>
      </c>
    </row>
    <row r="106" spans="1:19" ht="12.75" customHeight="1" x14ac:dyDescent="0.2">
      <c r="A106" s="29" t="s">
        <v>241</v>
      </c>
      <c r="B106" s="135" t="s">
        <v>111</v>
      </c>
      <c r="C106" s="135"/>
      <c r="D106" s="30"/>
      <c r="E106" s="99">
        <v>1</v>
      </c>
      <c r="F106" s="96">
        <f t="shared" si="8"/>
        <v>0</v>
      </c>
      <c r="G106" s="96">
        <f t="shared" si="9"/>
        <v>0</v>
      </c>
      <c r="H106" s="96">
        <f t="shared" si="1"/>
        <v>0</v>
      </c>
      <c r="I106" s="33"/>
      <c r="J106" s="28"/>
      <c r="K106" s="38"/>
      <c r="L106" s="39"/>
      <c r="M106" s="39"/>
      <c r="N106" s="39"/>
      <c r="O106" s="100" t="str">
        <f t="shared" si="10"/>
        <v>0</v>
      </c>
      <c r="P106" s="39"/>
      <c r="Q106" s="40"/>
      <c r="R106" s="100">
        <f t="shared" si="11"/>
        <v>0</v>
      </c>
      <c r="S106" s="101" t="str">
        <f t="shared" ca="1" si="12"/>
        <v xml:space="preserve"> </v>
      </c>
    </row>
    <row r="107" spans="1:19" ht="12.75" customHeight="1" x14ac:dyDescent="0.2">
      <c r="A107" s="29" t="s">
        <v>242</v>
      </c>
      <c r="B107" s="135" t="s">
        <v>111</v>
      </c>
      <c r="C107" s="135"/>
      <c r="D107" s="30"/>
      <c r="E107" s="99">
        <v>1</v>
      </c>
      <c r="F107" s="96">
        <f t="shared" si="8"/>
        <v>0</v>
      </c>
      <c r="G107" s="96">
        <f t="shared" si="9"/>
        <v>0</v>
      </c>
      <c r="H107" s="96">
        <f t="shared" si="1"/>
        <v>0</v>
      </c>
      <c r="I107" s="33"/>
      <c r="J107" s="28"/>
      <c r="K107" s="38"/>
      <c r="L107" s="39"/>
      <c r="M107" s="39"/>
      <c r="N107" s="39"/>
      <c r="O107" s="100" t="str">
        <f t="shared" si="10"/>
        <v>0</v>
      </c>
      <c r="P107" s="39"/>
      <c r="Q107" s="40"/>
      <c r="R107" s="100">
        <f t="shared" si="11"/>
        <v>0</v>
      </c>
      <c r="S107" s="101" t="str">
        <f t="shared" ca="1" si="12"/>
        <v xml:space="preserve"> </v>
      </c>
    </row>
    <row r="108" spans="1:19" ht="12.75" customHeight="1" x14ac:dyDescent="0.2">
      <c r="A108" s="29" t="s">
        <v>243</v>
      </c>
      <c r="B108" s="135" t="s">
        <v>111</v>
      </c>
      <c r="C108" s="135"/>
      <c r="D108" s="30"/>
      <c r="E108" s="99">
        <v>1</v>
      </c>
      <c r="F108" s="96">
        <f t="shared" si="8"/>
        <v>0</v>
      </c>
      <c r="G108" s="96">
        <f t="shared" si="9"/>
        <v>0</v>
      </c>
      <c r="H108" s="96">
        <f t="shared" si="1"/>
        <v>0</v>
      </c>
      <c r="I108" s="33"/>
      <c r="J108" s="28"/>
      <c r="K108" s="38"/>
      <c r="L108" s="39"/>
      <c r="M108" s="39"/>
      <c r="N108" s="39"/>
      <c r="O108" s="100" t="str">
        <f t="shared" si="10"/>
        <v>0</v>
      </c>
      <c r="P108" s="39"/>
      <c r="Q108" s="40"/>
      <c r="R108" s="100">
        <f t="shared" si="11"/>
        <v>0</v>
      </c>
      <c r="S108" s="101" t="str">
        <f t="shared" ca="1" si="12"/>
        <v xml:space="preserve"> </v>
      </c>
    </row>
    <row r="109" spans="1:19" ht="12.75" customHeight="1" x14ac:dyDescent="0.2">
      <c r="A109" s="29" t="s">
        <v>244</v>
      </c>
      <c r="B109" s="135" t="s">
        <v>111</v>
      </c>
      <c r="C109" s="135"/>
      <c r="D109" s="30"/>
      <c r="E109" s="99">
        <v>1</v>
      </c>
      <c r="F109" s="96">
        <f t="shared" si="8"/>
        <v>0</v>
      </c>
      <c r="G109" s="96">
        <f t="shared" si="9"/>
        <v>0</v>
      </c>
      <c r="H109" s="96">
        <f t="shared" si="1"/>
        <v>0</v>
      </c>
      <c r="I109" s="33"/>
      <c r="J109" s="28"/>
      <c r="K109" s="38"/>
      <c r="L109" s="39"/>
      <c r="M109" s="39"/>
      <c r="N109" s="39"/>
      <c r="O109" s="100" t="str">
        <f t="shared" si="10"/>
        <v>0</v>
      </c>
      <c r="P109" s="39"/>
      <c r="Q109" s="40"/>
      <c r="R109" s="100">
        <f t="shared" si="11"/>
        <v>0</v>
      </c>
      <c r="S109" s="101" t="str">
        <f t="shared" ca="1" si="12"/>
        <v xml:space="preserve"> </v>
      </c>
    </row>
    <row r="110" spans="1:19" ht="12.75" customHeight="1" x14ac:dyDescent="0.2">
      <c r="A110" s="29" t="s">
        <v>245</v>
      </c>
      <c r="B110" s="135" t="s">
        <v>111</v>
      </c>
      <c r="C110" s="135"/>
      <c r="D110" s="30"/>
      <c r="E110" s="99">
        <v>1</v>
      </c>
      <c r="F110" s="96">
        <f t="shared" si="8"/>
        <v>0</v>
      </c>
      <c r="G110" s="96">
        <f t="shared" si="9"/>
        <v>0</v>
      </c>
      <c r="H110" s="96">
        <f t="shared" si="1"/>
        <v>0</v>
      </c>
      <c r="I110" s="33"/>
      <c r="J110" s="28"/>
      <c r="K110" s="38"/>
      <c r="L110" s="39"/>
      <c r="M110" s="39"/>
      <c r="N110" s="39"/>
      <c r="O110" s="100" t="str">
        <f t="shared" si="10"/>
        <v>0</v>
      </c>
      <c r="P110" s="39"/>
      <c r="Q110" s="40"/>
      <c r="R110" s="100">
        <f t="shared" si="11"/>
        <v>0</v>
      </c>
      <c r="S110" s="101" t="str">
        <f t="shared" ca="1" si="12"/>
        <v xml:space="preserve"> </v>
      </c>
    </row>
    <row r="111" spans="1:19" ht="12.75" customHeight="1" x14ac:dyDescent="0.2">
      <c r="A111" s="29" t="s">
        <v>246</v>
      </c>
      <c r="B111" s="135" t="s">
        <v>111</v>
      </c>
      <c r="C111" s="135"/>
      <c r="D111" s="30"/>
      <c r="E111" s="99">
        <v>1</v>
      </c>
      <c r="F111" s="96">
        <f t="shared" si="8"/>
        <v>0</v>
      </c>
      <c r="G111" s="96">
        <f t="shared" si="9"/>
        <v>0</v>
      </c>
      <c r="H111" s="96">
        <f t="shared" si="1"/>
        <v>0</v>
      </c>
      <c r="I111" s="33"/>
      <c r="J111" s="28"/>
      <c r="K111" s="38"/>
      <c r="L111" s="39"/>
      <c r="M111" s="39"/>
      <c r="N111" s="39"/>
      <c r="O111" s="100" t="str">
        <f t="shared" si="10"/>
        <v>0</v>
      </c>
      <c r="P111" s="39"/>
      <c r="Q111" s="40"/>
      <c r="R111" s="100">
        <f t="shared" si="11"/>
        <v>0</v>
      </c>
      <c r="S111" s="101" t="str">
        <f t="shared" ca="1" si="12"/>
        <v xml:space="preserve"> </v>
      </c>
    </row>
    <row r="112" spans="1:19" ht="12.75" customHeight="1" x14ac:dyDescent="0.2">
      <c r="A112" s="29" t="s">
        <v>247</v>
      </c>
      <c r="B112" s="135" t="s">
        <v>111</v>
      </c>
      <c r="C112" s="135"/>
      <c r="D112" s="30"/>
      <c r="E112" s="99">
        <v>1</v>
      </c>
      <c r="F112" s="96">
        <f t="shared" si="8"/>
        <v>0</v>
      </c>
      <c r="G112" s="96">
        <f t="shared" si="9"/>
        <v>0</v>
      </c>
      <c r="H112" s="96">
        <f t="shared" si="1"/>
        <v>0</v>
      </c>
      <c r="I112" s="33"/>
      <c r="J112" s="28"/>
      <c r="K112" s="38"/>
      <c r="L112" s="39"/>
      <c r="M112" s="39"/>
      <c r="N112" s="39"/>
      <c r="O112" s="100" t="str">
        <f t="shared" si="10"/>
        <v>0</v>
      </c>
      <c r="P112" s="39"/>
      <c r="Q112" s="40"/>
      <c r="R112" s="100">
        <f t="shared" si="11"/>
        <v>0</v>
      </c>
      <c r="S112" s="101" t="str">
        <f t="shared" ca="1" si="12"/>
        <v xml:space="preserve"> </v>
      </c>
    </row>
    <row r="113" spans="1:11" ht="57" customHeight="1" x14ac:dyDescent="0.2">
      <c r="A113" s="34" t="s">
        <v>71</v>
      </c>
      <c r="B113" s="174" t="s">
        <v>79</v>
      </c>
      <c r="C113" s="175"/>
      <c r="D113" s="175"/>
      <c r="E113" s="175"/>
      <c r="F113" s="176"/>
      <c r="G113" s="97">
        <f>SUM(G114:G163)</f>
        <v>0</v>
      </c>
      <c r="H113" s="97">
        <f>SUM(H114:H163)</f>
        <v>0</v>
      </c>
      <c r="I113" s="41"/>
      <c r="J113" s="28"/>
      <c r="K113" s="37" t="s">
        <v>176</v>
      </c>
    </row>
    <row r="114" spans="1:11" x14ac:dyDescent="0.2">
      <c r="A114" s="150" t="s">
        <v>177</v>
      </c>
      <c r="B114" s="159" t="s">
        <v>107</v>
      </c>
      <c r="C114" s="33" t="s">
        <v>108</v>
      </c>
      <c r="D114" s="162" t="s">
        <v>5</v>
      </c>
      <c r="E114" s="165"/>
      <c r="F114" s="153" t="str">
        <f>IFERROR(ROUND(AVERAGE(K114:K118),2),"0")</f>
        <v>0</v>
      </c>
      <c r="G114" s="153">
        <f>ROUND(E114*F114,2)</f>
        <v>0</v>
      </c>
      <c r="H114" s="153">
        <f>ROUND(G114*$D$7,2)</f>
        <v>0</v>
      </c>
      <c r="I114" s="156"/>
      <c r="J114" s="42"/>
      <c r="K114" s="39"/>
    </row>
    <row r="115" spans="1:11" x14ac:dyDescent="0.2">
      <c r="A115" s="151"/>
      <c r="B115" s="160"/>
      <c r="C115" s="33" t="s">
        <v>108</v>
      </c>
      <c r="D115" s="163"/>
      <c r="E115" s="166"/>
      <c r="F115" s="154"/>
      <c r="G115" s="154"/>
      <c r="H115" s="154"/>
      <c r="I115" s="157"/>
      <c r="J115" s="42"/>
      <c r="K115" s="39"/>
    </row>
    <row r="116" spans="1:11" x14ac:dyDescent="0.2">
      <c r="A116" s="151"/>
      <c r="B116" s="160"/>
      <c r="C116" s="33" t="s">
        <v>108</v>
      </c>
      <c r="D116" s="163"/>
      <c r="E116" s="166"/>
      <c r="F116" s="154"/>
      <c r="G116" s="154"/>
      <c r="H116" s="154"/>
      <c r="I116" s="157"/>
      <c r="J116" s="42"/>
      <c r="K116" s="39"/>
    </row>
    <row r="117" spans="1:11" x14ac:dyDescent="0.2">
      <c r="A117" s="151"/>
      <c r="B117" s="160"/>
      <c r="C117" s="33" t="s">
        <v>108</v>
      </c>
      <c r="D117" s="163"/>
      <c r="E117" s="166"/>
      <c r="F117" s="154"/>
      <c r="G117" s="154"/>
      <c r="H117" s="154"/>
      <c r="I117" s="157"/>
      <c r="J117" s="42"/>
      <c r="K117" s="39"/>
    </row>
    <row r="118" spans="1:11" x14ac:dyDescent="0.2">
      <c r="A118" s="152"/>
      <c r="B118" s="161"/>
      <c r="C118" s="33" t="s">
        <v>108</v>
      </c>
      <c r="D118" s="164"/>
      <c r="E118" s="167"/>
      <c r="F118" s="155"/>
      <c r="G118" s="155"/>
      <c r="H118" s="155"/>
      <c r="I118" s="158"/>
      <c r="J118" s="42"/>
      <c r="K118" s="39"/>
    </row>
    <row r="119" spans="1:11" x14ac:dyDescent="0.2">
      <c r="A119" s="150" t="s">
        <v>178</v>
      </c>
      <c r="B119" s="159" t="s">
        <v>107</v>
      </c>
      <c r="C119" s="33" t="s">
        <v>108</v>
      </c>
      <c r="D119" s="162" t="s">
        <v>5</v>
      </c>
      <c r="E119" s="165"/>
      <c r="F119" s="153" t="str">
        <f t="shared" ref="F119" si="13">IFERROR(ROUND(AVERAGE(K119:K123),2),"0")</f>
        <v>0</v>
      </c>
      <c r="G119" s="153">
        <f>ROUND(E119*F119,2)</f>
        <v>0</v>
      </c>
      <c r="H119" s="153">
        <f>ROUND(G119*$D$7,2)</f>
        <v>0</v>
      </c>
      <c r="I119" s="156"/>
      <c r="J119" s="42"/>
      <c r="K119" s="39"/>
    </row>
    <row r="120" spans="1:11" x14ac:dyDescent="0.2">
      <c r="A120" s="151"/>
      <c r="B120" s="160"/>
      <c r="C120" s="33" t="s">
        <v>108</v>
      </c>
      <c r="D120" s="163"/>
      <c r="E120" s="166"/>
      <c r="F120" s="154"/>
      <c r="G120" s="154"/>
      <c r="H120" s="154"/>
      <c r="I120" s="157"/>
      <c r="J120" s="42"/>
      <c r="K120" s="39"/>
    </row>
    <row r="121" spans="1:11" x14ac:dyDescent="0.2">
      <c r="A121" s="151"/>
      <c r="B121" s="160"/>
      <c r="C121" s="33" t="s">
        <v>108</v>
      </c>
      <c r="D121" s="163"/>
      <c r="E121" s="166"/>
      <c r="F121" s="154"/>
      <c r="G121" s="154"/>
      <c r="H121" s="154"/>
      <c r="I121" s="157"/>
      <c r="J121" s="42"/>
      <c r="K121" s="39"/>
    </row>
    <row r="122" spans="1:11" x14ac:dyDescent="0.2">
      <c r="A122" s="151"/>
      <c r="B122" s="160"/>
      <c r="C122" s="33" t="s">
        <v>108</v>
      </c>
      <c r="D122" s="163"/>
      <c r="E122" s="166"/>
      <c r="F122" s="154"/>
      <c r="G122" s="154"/>
      <c r="H122" s="154"/>
      <c r="I122" s="157"/>
      <c r="J122" s="42"/>
      <c r="K122" s="39"/>
    </row>
    <row r="123" spans="1:11" x14ac:dyDescent="0.2">
      <c r="A123" s="152"/>
      <c r="B123" s="161"/>
      <c r="C123" s="33" t="s">
        <v>108</v>
      </c>
      <c r="D123" s="164"/>
      <c r="E123" s="167"/>
      <c r="F123" s="155"/>
      <c r="G123" s="155"/>
      <c r="H123" s="155"/>
      <c r="I123" s="158"/>
      <c r="J123" s="42"/>
      <c r="K123" s="39"/>
    </row>
    <row r="124" spans="1:11" x14ac:dyDescent="0.2">
      <c r="A124" s="150" t="s">
        <v>179</v>
      </c>
      <c r="B124" s="159" t="s">
        <v>107</v>
      </c>
      <c r="C124" s="33" t="s">
        <v>108</v>
      </c>
      <c r="D124" s="162" t="s">
        <v>5</v>
      </c>
      <c r="E124" s="165"/>
      <c r="F124" s="153" t="str">
        <f t="shared" ref="F124" si="14">IFERROR(ROUND(AVERAGE(K124:K128),2),"0")</f>
        <v>0</v>
      </c>
      <c r="G124" s="153">
        <f>ROUND(E124*F124,2)</f>
        <v>0</v>
      </c>
      <c r="H124" s="153">
        <f>ROUND(G124*$D$7,2)</f>
        <v>0</v>
      </c>
      <c r="I124" s="156"/>
      <c r="J124" s="42"/>
      <c r="K124" s="39"/>
    </row>
    <row r="125" spans="1:11" x14ac:dyDescent="0.2">
      <c r="A125" s="151"/>
      <c r="B125" s="160"/>
      <c r="C125" s="33" t="s">
        <v>108</v>
      </c>
      <c r="D125" s="163"/>
      <c r="E125" s="166"/>
      <c r="F125" s="154"/>
      <c r="G125" s="154"/>
      <c r="H125" s="154"/>
      <c r="I125" s="157"/>
      <c r="J125" s="42"/>
      <c r="K125" s="39"/>
    </row>
    <row r="126" spans="1:11" x14ac:dyDescent="0.2">
      <c r="A126" s="151"/>
      <c r="B126" s="160"/>
      <c r="C126" s="33" t="s">
        <v>108</v>
      </c>
      <c r="D126" s="163"/>
      <c r="E126" s="166"/>
      <c r="F126" s="154"/>
      <c r="G126" s="154"/>
      <c r="H126" s="154"/>
      <c r="I126" s="157"/>
      <c r="J126" s="42"/>
      <c r="K126" s="39"/>
    </row>
    <row r="127" spans="1:11" x14ac:dyDescent="0.2">
      <c r="A127" s="151"/>
      <c r="B127" s="160"/>
      <c r="C127" s="33" t="s">
        <v>108</v>
      </c>
      <c r="D127" s="163"/>
      <c r="E127" s="166"/>
      <c r="F127" s="154"/>
      <c r="G127" s="154"/>
      <c r="H127" s="154"/>
      <c r="I127" s="157"/>
      <c r="J127" s="42"/>
      <c r="K127" s="39"/>
    </row>
    <row r="128" spans="1:11" x14ac:dyDescent="0.2">
      <c r="A128" s="152"/>
      <c r="B128" s="161"/>
      <c r="C128" s="33" t="s">
        <v>108</v>
      </c>
      <c r="D128" s="164"/>
      <c r="E128" s="167"/>
      <c r="F128" s="155"/>
      <c r="G128" s="155"/>
      <c r="H128" s="155"/>
      <c r="I128" s="158"/>
      <c r="J128" s="42"/>
      <c r="K128" s="39"/>
    </row>
    <row r="129" spans="1:11" x14ac:dyDescent="0.2">
      <c r="A129" s="150" t="s">
        <v>180</v>
      </c>
      <c r="B129" s="159" t="s">
        <v>107</v>
      </c>
      <c r="C129" s="33" t="s">
        <v>108</v>
      </c>
      <c r="D129" s="162" t="s">
        <v>5</v>
      </c>
      <c r="E129" s="165"/>
      <c r="F129" s="153" t="str">
        <f t="shared" ref="F129" si="15">IFERROR(ROUND(AVERAGE(K129:K133),2),"0")</f>
        <v>0</v>
      </c>
      <c r="G129" s="153">
        <f>ROUND(E129*F129,2)</f>
        <v>0</v>
      </c>
      <c r="H129" s="153">
        <f>ROUND(G129*$D$7,2)</f>
        <v>0</v>
      </c>
      <c r="I129" s="156"/>
      <c r="J129" s="42"/>
      <c r="K129" s="39"/>
    </row>
    <row r="130" spans="1:11" x14ac:dyDescent="0.2">
      <c r="A130" s="151"/>
      <c r="B130" s="160"/>
      <c r="C130" s="33" t="s">
        <v>108</v>
      </c>
      <c r="D130" s="163"/>
      <c r="E130" s="166"/>
      <c r="F130" s="154"/>
      <c r="G130" s="154"/>
      <c r="H130" s="154"/>
      <c r="I130" s="157"/>
      <c r="J130" s="42"/>
      <c r="K130" s="39"/>
    </row>
    <row r="131" spans="1:11" x14ac:dyDescent="0.2">
      <c r="A131" s="151"/>
      <c r="B131" s="160"/>
      <c r="C131" s="33" t="s">
        <v>108</v>
      </c>
      <c r="D131" s="163"/>
      <c r="E131" s="166"/>
      <c r="F131" s="154"/>
      <c r="G131" s="154"/>
      <c r="H131" s="154"/>
      <c r="I131" s="157"/>
      <c r="J131" s="42"/>
      <c r="K131" s="39"/>
    </row>
    <row r="132" spans="1:11" x14ac:dyDescent="0.2">
      <c r="A132" s="151"/>
      <c r="B132" s="160"/>
      <c r="C132" s="33" t="s">
        <v>108</v>
      </c>
      <c r="D132" s="163"/>
      <c r="E132" s="166"/>
      <c r="F132" s="154"/>
      <c r="G132" s="154"/>
      <c r="H132" s="154"/>
      <c r="I132" s="157"/>
      <c r="J132" s="42"/>
      <c r="K132" s="39"/>
    </row>
    <row r="133" spans="1:11" x14ac:dyDescent="0.2">
      <c r="A133" s="152"/>
      <c r="B133" s="161"/>
      <c r="C133" s="33" t="s">
        <v>108</v>
      </c>
      <c r="D133" s="164"/>
      <c r="E133" s="167"/>
      <c r="F133" s="155"/>
      <c r="G133" s="155"/>
      <c r="H133" s="155"/>
      <c r="I133" s="158"/>
      <c r="J133" s="42"/>
      <c r="K133" s="39"/>
    </row>
    <row r="134" spans="1:11" x14ac:dyDescent="0.2">
      <c r="A134" s="150" t="s">
        <v>181</v>
      </c>
      <c r="B134" s="159" t="s">
        <v>107</v>
      </c>
      <c r="C134" s="33" t="s">
        <v>108</v>
      </c>
      <c r="D134" s="162" t="s">
        <v>5</v>
      </c>
      <c r="E134" s="165"/>
      <c r="F134" s="153" t="str">
        <f t="shared" ref="F134" si="16">IFERROR(ROUND(AVERAGE(K134:K138),2),"0")</f>
        <v>0</v>
      </c>
      <c r="G134" s="153">
        <f>ROUND(E134*F134,2)</f>
        <v>0</v>
      </c>
      <c r="H134" s="153">
        <f>ROUND(G134*$D$7,2)</f>
        <v>0</v>
      </c>
      <c r="I134" s="156"/>
      <c r="J134" s="42"/>
      <c r="K134" s="39"/>
    </row>
    <row r="135" spans="1:11" x14ac:dyDescent="0.2">
      <c r="A135" s="151"/>
      <c r="B135" s="160"/>
      <c r="C135" s="33" t="s">
        <v>108</v>
      </c>
      <c r="D135" s="163"/>
      <c r="E135" s="166"/>
      <c r="F135" s="154"/>
      <c r="G135" s="154"/>
      <c r="H135" s="154"/>
      <c r="I135" s="157"/>
      <c r="J135" s="42"/>
      <c r="K135" s="39"/>
    </row>
    <row r="136" spans="1:11" x14ac:dyDescent="0.2">
      <c r="A136" s="151"/>
      <c r="B136" s="160"/>
      <c r="C136" s="33" t="s">
        <v>108</v>
      </c>
      <c r="D136" s="163"/>
      <c r="E136" s="166"/>
      <c r="F136" s="154"/>
      <c r="G136" s="154"/>
      <c r="H136" s="154"/>
      <c r="I136" s="157"/>
      <c r="J136" s="42"/>
      <c r="K136" s="39"/>
    </row>
    <row r="137" spans="1:11" x14ac:dyDescent="0.2">
      <c r="A137" s="151"/>
      <c r="B137" s="160"/>
      <c r="C137" s="33" t="s">
        <v>108</v>
      </c>
      <c r="D137" s="163"/>
      <c r="E137" s="166"/>
      <c r="F137" s="154"/>
      <c r="G137" s="154"/>
      <c r="H137" s="154"/>
      <c r="I137" s="157"/>
      <c r="J137" s="42"/>
      <c r="K137" s="39"/>
    </row>
    <row r="138" spans="1:11" x14ac:dyDescent="0.2">
      <c r="A138" s="152"/>
      <c r="B138" s="161"/>
      <c r="C138" s="33" t="s">
        <v>108</v>
      </c>
      <c r="D138" s="164"/>
      <c r="E138" s="167"/>
      <c r="F138" s="155"/>
      <c r="G138" s="155"/>
      <c r="H138" s="155"/>
      <c r="I138" s="158"/>
      <c r="J138" s="42"/>
      <c r="K138" s="39"/>
    </row>
    <row r="139" spans="1:11" x14ac:dyDescent="0.2">
      <c r="A139" s="150" t="s">
        <v>182</v>
      </c>
      <c r="B139" s="159" t="s">
        <v>107</v>
      </c>
      <c r="C139" s="33" t="s">
        <v>108</v>
      </c>
      <c r="D139" s="162" t="s">
        <v>5</v>
      </c>
      <c r="E139" s="165"/>
      <c r="F139" s="153" t="str">
        <f t="shared" ref="F139" si="17">IFERROR(ROUND(AVERAGE(K139:K143),2),"0")</f>
        <v>0</v>
      </c>
      <c r="G139" s="153">
        <f>ROUND(E139*F139,2)</f>
        <v>0</v>
      </c>
      <c r="H139" s="153">
        <f>ROUND(G139*$D$7,2)</f>
        <v>0</v>
      </c>
      <c r="I139" s="156"/>
      <c r="J139" s="42"/>
      <c r="K139" s="39"/>
    </row>
    <row r="140" spans="1:11" x14ac:dyDescent="0.2">
      <c r="A140" s="151"/>
      <c r="B140" s="160"/>
      <c r="C140" s="33" t="s">
        <v>108</v>
      </c>
      <c r="D140" s="163"/>
      <c r="E140" s="166"/>
      <c r="F140" s="154"/>
      <c r="G140" s="154"/>
      <c r="H140" s="154"/>
      <c r="I140" s="157"/>
      <c r="J140" s="42"/>
      <c r="K140" s="39"/>
    </row>
    <row r="141" spans="1:11" x14ac:dyDescent="0.2">
      <c r="A141" s="151"/>
      <c r="B141" s="160"/>
      <c r="C141" s="33" t="s">
        <v>108</v>
      </c>
      <c r="D141" s="163"/>
      <c r="E141" s="166"/>
      <c r="F141" s="154"/>
      <c r="G141" s="154"/>
      <c r="H141" s="154"/>
      <c r="I141" s="157"/>
      <c r="J141" s="42"/>
      <c r="K141" s="39"/>
    </row>
    <row r="142" spans="1:11" x14ac:dyDescent="0.2">
      <c r="A142" s="151"/>
      <c r="B142" s="160"/>
      <c r="C142" s="33" t="s">
        <v>108</v>
      </c>
      <c r="D142" s="163"/>
      <c r="E142" s="166"/>
      <c r="F142" s="154"/>
      <c r="G142" s="154"/>
      <c r="H142" s="154"/>
      <c r="I142" s="157"/>
      <c r="J142" s="42"/>
      <c r="K142" s="39"/>
    </row>
    <row r="143" spans="1:11" x14ac:dyDescent="0.2">
      <c r="A143" s="152"/>
      <c r="B143" s="161"/>
      <c r="C143" s="33" t="s">
        <v>108</v>
      </c>
      <c r="D143" s="164"/>
      <c r="E143" s="167"/>
      <c r="F143" s="155"/>
      <c r="G143" s="155"/>
      <c r="H143" s="155"/>
      <c r="I143" s="158"/>
      <c r="J143" s="42"/>
      <c r="K143" s="39"/>
    </row>
    <row r="144" spans="1:11" x14ac:dyDescent="0.2">
      <c r="A144" s="150" t="s">
        <v>183</v>
      </c>
      <c r="B144" s="159" t="s">
        <v>107</v>
      </c>
      <c r="C144" s="33" t="s">
        <v>108</v>
      </c>
      <c r="D144" s="162" t="s">
        <v>5</v>
      </c>
      <c r="E144" s="165"/>
      <c r="F144" s="153" t="str">
        <f t="shared" ref="F144" si="18">IFERROR(ROUND(AVERAGE(K144:K148),2),"0")</f>
        <v>0</v>
      </c>
      <c r="G144" s="153">
        <f>ROUND(E144*F144,2)</f>
        <v>0</v>
      </c>
      <c r="H144" s="153">
        <f>ROUND(G144*$D$7,2)</f>
        <v>0</v>
      </c>
      <c r="I144" s="156"/>
      <c r="J144" s="42"/>
      <c r="K144" s="39"/>
    </row>
    <row r="145" spans="1:11" x14ac:dyDescent="0.2">
      <c r="A145" s="151"/>
      <c r="B145" s="160"/>
      <c r="C145" s="33" t="s">
        <v>108</v>
      </c>
      <c r="D145" s="163"/>
      <c r="E145" s="166"/>
      <c r="F145" s="154"/>
      <c r="G145" s="154"/>
      <c r="H145" s="154"/>
      <c r="I145" s="157"/>
      <c r="J145" s="42"/>
      <c r="K145" s="39"/>
    </row>
    <row r="146" spans="1:11" x14ac:dyDescent="0.2">
      <c r="A146" s="151"/>
      <c r="B146" s="160"/>
      <c r="C146" s="33" t="s">
        <v>108</v>
      </c>
      <c r="D146" s="163"/>
      <c r="E146" s="166"/>
      <c r="F146" s="154"/>
      <c r="G146" s="154"/>
      <c r="H146" s="154"/>
      <c r="I146" s="157"/>
      <c r="J146" s="42"/>
      <c r="K146" s="39"/>
    </row>
    <row r="147" spans="1:11" x14ac:dyDescent="0.2">
      <c r="A147" s="151"/>
      <c r="B147" s="160"/>
      <c r="C147" s="33" t="s">
        <v>108</v>
      </c>
      <c r="D147" s="163"/>
      <c r="E147" s="166"/>
      <c r="F147" s="154"/>
      <c r="G147" s="154"/>
      <c r="H147" s="154"/>
      <c r="I147" s="157"/>
      <c r="J147" s="42"/>
      <c r="K147" s="39"/>
    </row>
    <row r="148" spans="1:11" x14ac:dyDescent="0.2">
      <c r="A148" s="152"/>
      <c r="B148" s="161"/>
      <c r="C148" s="33" t="s">
        <v>108</v>
      </c>
      <c r="D148" s="164"/>
      <c r="E148" s="167"/>
      <c r="F148" s="155"/>
      <c r="G148" s="155"/>
      <c r="H148" s="155"/>
      <c r="I148" s="158"/>
      <c r="J148" s="42"/>
      <c r="K148" s="39"/>
    </row>
    <row r="149" spans="1:11" x14ac:dyDescent="0.2">
      <c r="A149" s="150" t="s">
        <v>184</v>
      </c>
      <c r="B149" s="159" t="s">
        <v>107</v>
      </c>
      <c r="C149" s="33" t="s">
        <v>108</v>
      </c>
      <c r="D149" s="162" t="s">
        <v>5</v>
      </c>
      <c r="E149" s="165"/>
      <c r="F149" s="153" t="str">
        <f t="shared" ref="F149" si="19">IFERROR(ROUND(AVERAGE(K149:K153),2),"0")</f>
        <v>0</v>
      </c>
      <c r="G149" s="153">
        <f>ROUND(E149*F149,2)</f>
        <v>0</v>
      </c>
      <c r="H149" s="153">
        <f>ROUND(G149*$D$7,2)</f>
        <v>0</v>
      </c>
      <c r="I149" s="156"/>
      <c r="J149" s="42"/>
      <c r="K149" s="39"/>
    </row>
    <row r="150" spans="1:11" x14ac:dyDescent="0.2">
      <c r="A150" s="151"/>
      <c r="B150" s="160"/>
      <c r="C150" s="33" t="s">
        <v>108</v>
      </c>
      <c r="D150" s="163"/>
      <c r="E150" s="166"/>
      <c r="F150" s="154"/>
      <c r="G150" s="154"/>
      <c r="H150" s="154"/>
      <c r="I150" s="157"/>
      <c r="J150" s="42"/>
      <c r="K150" s="39"/>
    </row>
    <row r="151" spans="1:11" x14ac:dyDescent="0.2">
      <c r="A151" s="151"/>
      <c r="B151" s="160"/>
      <c r="C151" s="33" t="s">
        <v>108</v>
      </c>
      <c r="D151" s="163"/>
      <c r="E151" s="166"/>
      <c r="F151" s="154"/>
      <c r="G151" s="154"/>
      <c r="H151" s="154"/>
      <c r="I151" s="157"/>
      <c r="J151" s="42"/>
      <c r="K151" s="39"/>
    </row>
    <row r="152" spans="1:11" x14ac:dyDescent="0.2">
      <c r="A152" s="151"/>
      <c r="B152" s="160"/>
      <c r="C152" s="33" t="s">
        <v>108</v>
      </c>
      <c r="D152" s="163"/>
      <c r="E152" s="166"/>
      <c r="F152" s="154"/>
      <c r="G152" s="154"/>
      <c r="H152" s="154"/>
      <c r="I152" s="157"/>
      <c r="J152" s="42"/>
      <c r="K152" s="39"/>
    </row>
    <row r="153" spans="1:11" x14ac:dyDescent="0.2">
      <c r="A153" s="152"/>
      <c r="B153" s="161"/>
      <c r="C153" s="33" t="s">
        <v>108</v>
      </c>
      <c r="D153" s="164"/>
      <c r="E153" s="167"/>
      <c r="F153" s="155"/>
      <c r="G153" s="155"/>
      <c r="H153" s="155"/>
      <c r="I153" s="158"/>
      <c r="J153" s="42"/>
      <c r="K153" s="39"/>
    </row>
    <row r="154" spans="1:11" x14ac:dyDescent="0.2">
      <c r="A154" s="150" t="s">
        <v>185</v>
      </c>
      <c r="B154" s="159" t="s">
        <v>107</v>
      </c>
      <c r="C154" s="33" t="s">
        <v>108</v>
      </c>
      <c r="D154" s="162" t="s">
        <v>5</v>
      </c>
      <c r="E154" s="165"/>
      <c r="F154" s="153" t="str">
        <f t="shared" ref="F154" si="20">IFERROR(ROUND(AVERAGE(K154:K158),2),"0")</f>
        <v>0</v>
      </c>
      <c r="G154" s="153">
        <f>ROUND(E154*F154,2)</f>
        <v>0</v>
      </c>
      <c r="H154" s="153">
        <f>ROUND(G154*$D$7,2)</f>
        <v>0</v>
      </c>
      <c r="I154" s="156"/>
      <c r="J154" s="42"/>
      <c r="K154" s="39"/>
    </row>
    <row r="155" spans="1:11" x14ac:dyDescent="0.2">
      <c r="A155" s="151"/>
      <c r="B155" s="160"/>
      <c r="C155" s="33" t="s">
        <v>108</v>
      </c>
      <c r="D155" s="163"/>
      <c r="E155" s="166"/>
      <c r="F155" s="154"/>
      <c r="G155" s="154"/>
      <c r="H155" s="154"/>
      <c r="I155" s="157"/>
      <c r="J155" s="42"/>
      <c r="K155" s="39"/>
    </row>
    <row r="156" spans="1:11" x14ac:dyDescent="0.2">
      <c r="A156" s="151"/>
      <c r="B156" s="160"/>
      <c r="C156" s="33" t="s">
        <v>108</v>
      </c>
      <c r="D156" s="163"/>
      <c r="E156" s="166"/>
      <c r="F156" s="154"/>
      <c r="G156" s="154"/>
      <c r="H156" s="154"/>
      <c r="I156" s="157"/>
      <c r="J156" s="42"/>
      <c r="K156" s="39"/>
    </row>
    <row r="157" spans="1:11" x14ac:dyDescent="0.2">
      <c r="A157" s="151"/>
      <c r="B157" s="160"/>
      <c r="C157" s="33" t="s">
        <v>108</v>
      </c>
      <c r="D157" s="163"/>
      <c r="E157" s="166"/>
      <c r="F157" s="154"/>
      <c r="G157" s="154"/>
      <c r="H157" s="154"/>
      <c r="I157" s="157"/>
      <c r="J157" s="42"/>
      <c r="K157" s="39"/>
    </row>
    <row r="158" spans="1:11" x14ac:dyDescent="0.2">
      <c r="A158" s="152"/>
      <c r="B158" s="161"/>
      <c r="C158" s="33" t="s">
        <v>108</v>
      </c>
      <c r="D158" s="164"/>
      <c r="E158" s="167"/>
      <c r="F158" s="155"/>
      <c r="G158" s="155"/>
      <c r="H158" s="155"/>
      <c r="I158" s="158"/>
      <c r="J158" s="42"/>
      <c r="K158" s="39"/>
    </row>
    <row r="159" spans="1:11" x14ac:dyDescent="0.2">
      <c r="A159" s="150" t="s">
        <v>186</v>
      </c>
      <c r="B159" s="159" t="s">
        <v>107</v>
      </c>
      <c r="C159" s="33" t="s">
        <v>108</v>
      </c>
      <c r="D159" s="162" t="s">
        <v>5</v>
      </c>
      <c r="E159" s="165"/>
      <c r="F159" s="153" t="str">
        <f t="shared" ref="F159" si="21">IFERROR(ROUND(AVERAGE(K159:K163),2),"0")</f>
        <v>0</v>
      </c>
      <c r="G159" s="153">
        <f>ROUND(E159*F159,2)</f>
        <v>0</v>
      </c>
      <c r="H159" s="153">
        <f>ROUND(G159*$D$7,2)</f>
        <v>0</v>
      </c>
      <c r="I159" s="156"/>
      <c r="J159" s="42"/>
      <c r="K159" s="39"/>
    </row>
    <row r="160" spans="1:11" x14ac:dyDescent="0.2">
      <c r="A160" s="151"/>
      <c r="B160" s="160"/>
      <c r="C160" s="33" t="s">
        <v>108</v>
      </c>
      <c r="D160" s="163"/>
      <c r="E160" s="166"/>
      <c r="F160" s="154"/>
      <c r="G160" s="154"/>
      <c r="H160" s="154"/>
      <c r="I160" s="157"/>
      <c r="J160" s="42"/>
      <c r="K160" s="39"/>
    </row>
    <row r="161" spans="1:11" x14ac:dyDescent="0.2">
      <c r="A161" s="151"/>
      <c r="B161" s="160"/>
      <c r="C161" s="33" t="s">
        <v>108</v>
      </c>
      <c r="D161" s="163"/>
      <c r="E161" s="166"/>
      <c r="F161" s="154"/>
      <c r="G161" s="154"/>
      <c r="H161" s="154"/>
      <c r="I161" s="157"/>
      <c r="J161" s="42"/>
      <c r="K161" s="39"/>
    </row>
    <row r="162" spans="1:11" x14ac:dyDescent="0.2">
      <c r="A162" s="151"/>
      <c r="B162" s="160"/>
      <c r="C162" s="33" t="s">
        <v>108</v>
      </c>
      <c r="D162" s="163"/>
      <c r="E162" s="166"/>
      <c r="F162" s="154"/>
      <c r="G162" s="154"/>
      <c r="H162" s="154"/>
      <c r="I162" s="157"/>
      <c r="J162" s="42"/>
      <c r="K162" s="39"/>
    </row>
    <row r="163" spans="1:11" x14ac:dyDescent="0.2">
      <c r="A163" s="152"/>
      <c r="B163" s="161"/>
      <c r="C163" s="33" t="s">
        <v>108</v>
      </c>
      <c r="D163" s="164"/>
      <c r="E163" s="167"/>
      <c r="F163" s="155"/>
      <c r="G163" s="155"/>
      <c r="H163" s="155"/>
      <c r="I163" s="158"/>
      <c r="J163" s="42"/>
      <c r="K163" s="39"/>
    </row>
    <row r="164" spans="1:11" ht="12.75" customHeight="1" x14ac:dyDescent="0.2">
      <c r="A164" s="34" t="s">
        <v>93</v>
      </c>
      <c r="B164" s="174" t="s">
        <v>80</v>
      </c>
      <c r="C164" s="175"/>
      <c r="D164" s="175"/>
      <c r="E164" s="175"/>
      <c r="F164" s="176"/>
      <c r="G164" s="97">
        <f>SUM(G165,G172,G179,G186,G193,G200,G207,G214,G221,G228)</f>
        <v>0</v>
      </c>
      <c r="H164" s="97">
        <f>SUM(H165,H172,H179,H186,H193,H200,H207,H214,H221,H228)</f>
        <v>0</v>
      </c>
      <c r="I164" s="41"/>
      <c r="J164" s="28"/>
    </row>
    <row r="165" spans="1:11" ht="12.75" customHeight="1" x14ac:dyDescent="0.2">
      <c r="A165" s="168" t="s">
        <v>94</v>
      </c>
      <c r="B165" s="171" t="s">
        <v>144</v>
      </c>
      <c r="C165" s="103" t="s">
        <v>145</v>
      </c>
      <c r="D165" s="105"/>
      <c r="E165" s="106"/>
      <c r="F165" s="100"/>
      <c r="G165" s="98">
        <f>SUM(G166:G171)</f>
        <v>0</v>
      </c>
      <c r="H165" s="98">
        <f>ROUND(G165*$D$7,2)</f>
        <v>0</v>
      </c>
      <c r="I165" s="171"/>
    </row>
    <row r="166" spans="1:11" x14ac:dyDescent="0.2">
      <c r="A166" s="169"/>
      <c r="B166" s="172"/>
      <c r="C166" s="104" t="s">
        <v>146</v>
      </c>
      <c r="D166" s="43"/>
      <c r="E166" s="44"/>
      <c r="F166" s="39"/>
      <c r="G166" s="100">
        <f t="shared" ref="G166:G171" si="22">ROUND(E166*F166,2)</f>
        <v>0</v>
      </c>
      <c r="H166" s="45"/>
      <c r="I166" s="172"/>
    </row>
    <row r="167" spans="1:11" ht="13.5" customHeight="1" x14ac:dyDescent="0.2">
      <c r="A167" s="169"/>
      <c r="B167" s="172"/>
      <c r="C167" s="104" t="s">
        <v>147</v>
      </c>
      <c r="D167" s="43"/>
      <c r="E167" s="44"/>
      <c r="F167" s="39"/>
      <c r="G167" s="100">
        <f t="shared" si="22"/>
        <v>0</v>
      </c>
      <c r="H167" s="45"/>
      <c r="I167" s="172"/>
    </row>
    <row r="168" spans="1:11" x14ac:dyDescent="0.2">
      <c r="A168" s="169"/>
      <c r="B168" s="172"/>
      <c r="C168" s="104" t="s">
        <v>148</v>
      </c>
      <c r="D168" s="43"/>
      <c r="E168" s="44"/>
      <c r="F168" s="39"/>
      <c r="G168" s="100">
        <f t="shared" si="22"/>
        <v>0</v>
      </c>
      <c r="H168" s="45"/>
      <c r="I168" s="172"/>
    </row>
    <row r="169" spans="1:11" x14ac:dyDescent="0.2">
      <c r="A169" s="169"/>
      <c r="B169" s="172"/>
      <c r="C169" s="104" t="s">
        <v>149</v>
      </c>
      <c r="D169" s="43"/>
      <c r="E169" s="44"/>
      <c r="F169" s="39"/>
      <c r="G169" s="100">
        <f t="shared" si="22"/>
        <v>0</v>
      </c>
      <c r="H169" s="45"/>
      <c r="I169" s="172"/>
    </row>
    <row r="170" spans="1:11" x14ac:dyDescent="0.2">
      <c r="A170" s="169"/>
      <c r="B170" s="172"/>
      <c r="C170" s="45" t="s">
        <v>150</v>
      </c>
      <c r="D170" s="43"/>
      <c r="E170" s="44"/>
      <c r="F170" s="39"/>
      <c r="G170" s="100">
        <f t="shared" si="22"/>
        <v>0</v>
      </c>
      <c r="H170" s="45"/>
      <c r="I170" s="172"/>
    </row>
    <row r="171" spans="1:11" x14ac:dyDescent="0.2">
      <c r="A171" s="170"/>
      <c r="B171" s="173"/>
      <c r="C171" s="45" t="s">
        <v>150</v>
      </c>
      <c r="D171" s="43"/>
      <c r="E171" s="44"/>
      <c r="F171" s="39"/>
      <c r="G171" s="100">
        <f t="shared" si="22"/>
        <v>0</v>
      </c>
      <c r="H171" s="45"/>
      <c r="I171" s="173"/>
    </row>
    <row r="172" spans="1:11" ht="12.75" customHeight="1" x14ac:dyDescent="0.2">
      <c r="A172" s="168" t="s">
        <v>95</v>
      </c>
      <c r="B172" s="171" t="s">
        <v>144</v>
      </c>
      <c r="C172" s="103" t="s">
        <v>145</v>
      </c>
      <c r="D172" s="105"/>
      <c r="E172" s="106"/>
      <c r="F172" s="100"/>
      <c r="G172" s="98">
        <f>SUM(G173:G178)</f>
        <v>0</v>
      </c>
      <c r="H172" s="98">
        <f>ROUND(G172*$D$7,2)</f>
        <v>0</v>
      </c>
      <c r="I172" s="171"/>
    </row>
    <row r="173" spans="1:11" x14ac:dyDescent="0.2">
      <c r="A173" s="169"/>
      <c r="B173" s="172"/>
      <c r="C173" s="104" t="s">
        <v>146</v>
      </c>
      <c r="D173" s="43"/>
      <c r="E173" s="44"/>
      <c r="F173" s="39"/>
      <c r="G173" s="100">
        <f t="shared" ref="G173:G178" si="23">ROUND(E173*F173,2)</f>
        <v>0</v>
      </c>
      <c r="H173" s="45"/>
      <c r="I173" s="172"/>
    </row>
    <row r="174" spans="1:11" x14ac:dyDescent="0.2">
      <c r="A174" s="169"/>
      <c r="B174" s="172"/>
      <c r="C174" s="104" t="s">
        <v>147</v>
      </c>
      <c r="D174" s="43"/>
      <c r="E174" s="44"/>
      <c r="F174" s="39"/>
      <c r="G174" s="100">
        <f t="shared" si="23"/>
        <v>0</v>
      </c>
      <c r="H174" s="45"/>
      <c r="I174" s="172"/>
    </row>
    <row r="175" spans="1:11" x14ac:dyDescent="0.2">
      <c r="A175" s="169"/>
      <c r="B175" s="172"/>
      <c r="C175" s="104" t="s">
        <v>148</v>
      </c>
      <c r="D175" s="43"/>
      <c r="E175" s="44"/>
      <c r="F175" s="39"/>
      <c r="G175" s="100">
        <f t="shared" si="23"/>
        <v>0</v>
      </c>
      <c r="H175" s="45"/>
      <c r="I175" s="172"/>
    </row>
    <row r="176" spans="1:11" x14ac:dyDescent="0.2">
      <c r="A176" s="169"/>
      <c r="B176" s="172"/>
      <c r="C176" s="104" t="s">
        <v>149</v>
      </c>
      <c r="D176" s="43"/>
      <c r="E176" s="44"/>
      <c r="F176" s="39"/>
      <c r="G176" s="100">
        <f t="shared" si="23"/>
        <v>0</v>
      </c>
      <c r="H176" s="45"/>
      <c r="I176" s="172"/>
    </row>
    <row r="177" spans="1:9" x14ac:dyDescent="0.2">
      <c r="A177" s="169"/>
      <c r="B177" s="172"/>
      <c r="C177" s="45" t="s">
        <v>150</v>
      </c>
      <c r="D177" s="43"/>
      <c r="E177" s="44"/>
      <c r="F177" s="39"/>
      <c r="G177" s="100">
        <f t="shared" si="23"/>
        <v>0</v>
      </c>
      <c r="H177" s="45"/>
      <c r="I177" s="172"/>
    </row>
    <row r="178" spans="1:9" x14ac:dyDescent="0.2">
      <c r="A178" s="170"/>
      <c r="B178" s="173"/>
      <c r="C178" s="45" t="s">
        <v>150</v>
      </c>
      <c r="D178" s="43"/>
      <c r="E178" s="44"/>
      <c r="F178" s="39"/>
      <c r="G178" s="100">
        <f t="shared" si="23"/>
        <v>0</v>
      </c>
      <c r="H178" s="45"/>
      <c r="I178" s="173"/>
    </row>
    <row r="179" spans="1:9" ht="12.75" customHeight="1" x14ac:dyDescent="0.2">
      <c r="A179" s="168" t="s">
        <v>96</v>
      </c>
      <c r="B179" s="171" t="s">
        <v>144</v>
      </c>
      <c r="C179" s="103" t="s">
        <v>145</v>
      </c>
      <c r="D179" s="105"/>
      <c r="E179" s="106"/>
      <c r="F179" s="100"/>
      <c r="G179" s="98">
        <f>SUM(G180:G185)</f>
        <v>0</v>
      </c>
      <c r="H179" s="98">
        <f>ROUND(G179*$D$7,2)</f>
        <v>0</v>
      </c>
      <c r="I179" s="171"/>
    </row>
    <row r="180" spans="1:9" x14ac:dyDescent="0.2">
      <c r="A180" s="169"/>
      <c r="B180" s="172"/>
      <c r="C180" s="104" t="s">
        <v>146</v>
      </c>
      <c r="D180" s="43"/>
      <c r="E180" s="44"/>
      <c r="F180" s="39"/>
      <c r="G180" s="100">
        <f t="shared" ref="G180:G185" si="24">ROUND(E180*F180,2)</f>
        <v>0</v>
      </c>
      <c r="H180" s="45"/>
      <c r="I180" s="172"/>
    </row>
    <row r="181" spans="1:9" x14ac:dyDescent="0.2">
      <c r="A181" s="169"/>
      <c r="B181" s="172"/>
      <c r="C181" s="104" t="s">
        <v>147</v>
      </c>
      <c r="D181" s="43"/>
      <c r="E181" s="44"/>
      <c r="F181" s="39"/>
      <c r="G181" s="100">
        <f t="shared" si="24"/>
        <v>0</v>
      </c>
      <c r="H181" s="45"/>
      <c r="I181" s="172"/>
    </row>
    <row r="182" spans="1:9" x14ac:dyDescent="0.2">
      <c r="A182" s="169"/>
      <c r="B182" s="172"/>
      <c r="C182" s="104" t="s">
        <v>148</v>
      </c>
      <c r="D182" s="43"/>
      <c r="E182" s="44"/>
      <c r="F182" s="39"/>
      <c r="G182" s="100">
        <f t="shared" si="24"/>
        <v>0</v>
      </c>
      <c r="H182" s="45"/>
      <c r="I182" s="172"/>
    </row>
    <row r="183" spans="1:9" x14ac:dyDescent="0.2">
      <c r="A183" s="169"/>
      <c r="B183" s="172"/>
      <c r="C183" s="104" t="s">
        <v>149</v>
      </c>
      <c r="D183" s="43"/>
      <c r="E183" s="44"/>
      <c r="F183" s="39"/>
      <c r="G183" s="100">
        <f t="shared" si="24"/>
        <v>0</v>
      </c>
      <c r="H183" s="45"/>
      <c r="I183" s="172"/>
    </row>
    <row r="184" spans="1:9" x14ac:dyDescent="0.2">
      <c r="A184" s="169"/>
      <c r="B184" s="172"/>
      <c r="C184" s="45" t="s">
        <v>150</v>
      </c>
      <c r="D184" s="43"/>
      <c r="E184" s="44"/>
      <c r="F184" s="39"/>
      <c r="G184" s="100">
        <f t="shared" si="24"/>
        <v>0</v>
      </c>
      <c r="H184" s="45"/>
      <c r="I184" s="172"/>
    </row>
    <row r="185" spans="1:9" x14ac:dyDescent="0.2">
      <c r="A185" s="170"/>
      <c r="B185" s="173"/>
      <c r="C185" s="45" t="s">
        <v>150</v>
      </c>
      <c r="D185" s="43"/>
      <c r="E185" s="44"/>
      <c r="F185" s="39"/>
      <c r="G185" s="100">
        <f t="shared" si="24"/>
        <v>0</v>
      </c>
      <c r="H185" s="45"/>
      <c r="I185" s="173"/>
    </row>
    <row r="186" spans="1:9" ht="12.75" customHeight="1" x14ac:dyDescent="0.2">
      <c r="A186" s="168" t="s">
        <v>97</v>
      </c>
      <c r="B186" s="171" t="s">
        <v>144</v>
      </c>
      <c r="C186" s="103" t="s">
        <v>145</v>
      </c>
      <c r="D186" s="105"/>
      <c r="E186" s="106"/>
      <c r="F186" s="100"/>
      <c r="G186" s="98">
        <f>SUM(G187:G192)</f>
        <v>0</v>
      </c>
      <c r="H186" s="98">
        <f>ROUND(G186*$D$7,2)</f>
        <v>0</v>
      </c>
      <c r="I186" s="171"/>
    </row>
    <row r="187" spans="1:9" ht="12.75" customHeight="1" x14ac:dyDescent="0.2">
      <c r="A187" s="169"/>
      <c r="B187" s="172"/>
      <c r="C187" s="104" t="s">
        <v>146</v>
      </c>
      <c r="D187" s="43"/>
      <c r="E187" s="44"/>
      <c r="F187" s="39"/>
      <c r="G187" s="100">
        <f t="shared" ref="G187:G192" si="25">ROUND(E187*F187,2)</f>
        <v>0</v>
      </c>
      <c r="H187" s="45"/>
      <c r="I187" s="172"/>
    </row>
    <row r="188" spans="1:9" ht="12.75" customHeight="1" x14ac:dyDescent="0.2">
      <c r="A188" s="169"/>
      <c r="B188" s="172"/>
      <c r="C188" s="104" t="s">
        <v>147</v>
      </c>
      <c r="D188" s="43"/>
      <c r="E188" s="44"/>
      <c r="F188" s="39"/>
      <c r="G188" s="100">
        <f t="shared" si="25"/>
        <v>0</v>
      </c>
      <c r="H188" s="45"/>
      <c r="I188" s="172"/>
    </row>
    <row r="189" spans="1:9" ht="12.75" customHeight="1" x14ac:dyDescent="0.2">
      <c r="A189" s="169"/>
      <c r="B189" s="172"/>
      <c r="C189" s="104" t="s">
        <v>148</v>
      </c>
      <c r="D189" s="43"/>
      <c r="E189" s="44"/>
      <c r="F189" s="39"/>
      <c r="G189" s="100">
        <f t="shared" si="25"/>
        <v>0</v>
      </c>
      <c r="H189" s="45"/>
      <c r="I189" s="172"/>
    </row>
    <row r="190" spans="1:9" ht="12.75" customHeight="1" x14ac:dyDescent="0.2">
      <c r="A190" s="169"/>
      <c r="B190" s="172"/>
      <c r="C190" s="104" t="s">
        <v>149</v>
      </c>
      <c r="D190" s="43"/>
      <c r="E190" s="44"/>
      <c r="F190" s="39"/>
      <c r="G190" s="100">
        <f t="shared" si="25"/>
        <v>0</v>
      </c>
      <c r="H190" s="45"/>
      <c r="I190" s="172"/>
    </row>
    <row r="191" spans="1:9" ht="12.75" customHeight="1" x14ac:dyDescent="0.2">
      <c r="A191" s="169"/>
      <c r="B191" s="172"/>
      <c r="C191" s="45" t="s">
        <v>150</v>
      </c>
      <c r="D191" s="43"/>
      <c r="E191" s="44"/>
      <c r="F191" s="39"/>
      <c r="G191" s="100">
        <f t="shared" si="25"/>
        <v>0</v>
      </c>
      <c r="H191" s="45"/>
      <c r="I191" s="172"/>
    </row>
    <row r="192" spans="1:9" ht="12.75" customHeight="1" x14ac:dyDescent="0.2">
      <c r="A192" s="170"/>
      <c r="B192" s="173"/>
      <c r="C192" s="45" t="s">
        <v>150</v>
      </c>
      <c r="D192" s="43"/>
      <c r="E192" s="44"/>
      <c r="F192" s="39"/>
      <c r="G192" s="100">
        <f t="shared" si="25"/>
        <v>0</v>
      </c>
      <c r="H192" s="45"/>
      <c r="I192" s="173"/>
    </row>
    <row r="193" spans="1:9" ht="12.75" customHeight="1" x14ac:dyDescent="0.2">
      <c r="A193" s="168" t="s">
        <v>98</v>
      </c>
      <c r="B193" s="171" t="s">
        <v>144</v>
      </c>
      <c r="C193" s="103" t="s">
        <v>145</v>
      </c>
      <c r="D193" s="105"/>
      <c r="E193" s="106"/>
      <c r="F193" s="100"/>
      <c r="G193" s="98">
        <f>SUM(G194:G199)</f>
        <v>0</v>
      </c>
      <c r="H193" s="98">
        <f>ROUND(G193*$D$7,2)</f>
        <v>0</v>
      </c>
      <c r="I193" s="171"/>
    </row>
    <row r="194" spans="1:9" ht="12.75" customHeight="1" x14ac:dyDescent="0.2">
      <c r="A194" s="169"/>
      <c r="B194" s="172"/>
      <c r="C194" s="104" t="s">
        <v>146</v>
      </c>
      <c r="D194" s="43"/>
      <c r="E194" s="44"/>
      <c r="F194" s="39"/>
      <c r="G194" s="100">
        <f t="shared" ref="G194:G199" si="26">ROUND(E194*F194,2)</f>
        <v>0</v>
      </c>
      <c r="H194" s="45"/>
      <c r="I194" s="172"/>
    </row>
    <row r="195" spans="1:9" ht="12.75" customHeight="1" x14ac:dyDescent="0.2">
      <c r="A195" s="169"/>
      <c r="B195" s="172"/>
      <c r="C195" s="104" t="s">
        <v>147</v>
      </c>
      <c r="D195" s="43"/>
      <c r="E195" s="44"/>
      <c r="F195" s="39"/>
      <c r="G195" s="100">
        <f t="shared" si="26"/>
        <v>0</v>
      </c>
      <c r="H195" s="45"/>
      <c r="I195" s="172"/>
    </row>
    <row r="196" spans="1:9" ht="12.75" customHeight="1" x14ac:dyDescent="0.2">
      <c r="A196" s="169"/>
      <c r="B196" s="172"/>
      <c r="C196" s="104" t="s">
        <v>148</v>
      </c>
      <c r="D196" s="43"/>
      <c r="E196" s="44"/>
      <c r="F196" s="39"/>
      <c r="G196" s="100">
        <f t="shared" si="26"/>
        <v>0</v>
      </c>
      <c r="H196" s="45"/>
      <c r="I196" s="172"/>
    </row>
    <row r="197" spans="1:9" ht="12.75" customHeight="1" x14ac:dyDescent="0.2">
      <c r="A197" s="169"/>
      <c r="B197" s="172"/>
      <c r="C197" s="104" t="s">
        <v>149</v>
      </c>
      <c r="D197" s="43"/>
      <c r="E197" s="44"/>
      <c r="F197" s="39"/>
      <c r="G197" s="100">
        <f t="shared" si="26"/>
        <v>0</v>
      </c>
      <c r="H197" s="45"/>
      <c r="I197" s="172"/>
    </row>
    <row r="198" spans="1:9" ht="12.75" customHeight="1" x14ac:dyDescent="0.2">
      <c r="A198" s="169"/>
      <c r="B198" s="172"/>
      <c r="C198" s="45" t="s">
        <v>150</v>
      </c>
      <c r="D198" s="43"/>
      <c r="E198" s="44"/>
      <c r="F198" s="39"/>
      <c r="G198" s="100">
        <f t="shared" si="26"/>
        <v>0</v>
      </c>
      <c r="H198" s="45"/>
      <c r="I198" s="172"/>
    </row>
    <row r="199" spans="1:9" ht="12.75" customHeight="1" x14ac:dyDescent="0.2">
      <c r="A199" s="170"/>
      <c r="B199" s="173"/>
      <c r="C199" s="45" t="s">
        <v>150</v>
      </c>
      <c r="D199" s="43"/>
      <c r="E199" s="44"/>
      <c r="F199" s="39"/>
      <c r="G199" s="100">
        <f t="shared" si="26"/>
        <v>0</v>
      </c>
      <c r="H199" s="45"/>
      <c r="I199" s="173"/>
    </row>
    <row r="200" spans="1:9" ht="12.75" customHeight="1" x14ac:dyDescent="0.2">
      <c r="A200" s="168" t="s">
        <v>200</v>
      </c>
      <c r="B200" s="171" t="s">
        <v>144</v>
      </c>
      <c r="C200" s="103" t="s">
        <v>145</v>
      </c>
      <c r="D200" s="105"/>
      <c r="E200" s="106"/>
      <c r="F200" s="100"/>
      <c r="G200" s="98">
        <f>SUM(G201:G206)</f>
        <v>0</v>
      </c>
      <c r="H200" s="98">
        <f>ROUND(G200*$D$7,2)</f>
        <v>0</v>
      </c>
      <c r="I200" s="171"/>
    </row>
    <row r="201" spans="1:9" ht="12.75" customHeight="1" x14ac:dyDescent="0.2">
      <c r="A201" s="169"/>
      <c r="B201" s="172"/>
      <c r="C201" s="104" t="s">
        <v>146</v>
      </c>
      <c r="D201" s="43"/>
      <c r="E201" s="44"/>
      <c r="F201" s="39"/>
      <c r="G201" s="100">
        <f t="shared" ref="G201:G206" si="27">ROUND(E201*F201,2)</f>
        <v>0</v>
      </c>
      <c r="H201" s="45"/>
      <c r="I201" s="172"/>
    </row>
    <row r="202" spans="1:9" ht="12.75" customHeight="1" x14ac:dyDescent="0.2">
      <c r="A202" s="169"/>
      <c r="B202" s="172"/>
      <c r="C202" s="104" t="s">
        <v>147</v>
      </c>
      <c r="D202" s="43"/>
      <c r="E202" s="44"/>
      <c r="F202" s="39"/>
      <c r="G202" s="100">
        <f t="shared" si="27"/>
        <v>0</v>
      </c>
      <c r="H202" s="45"/>
      <c r="I202" s="172"/>
    </row>
    <row r="203" spans="1:9" ht="12.75" customHeight="1" x14ac:dyDescent="0.2">
      <c r="A203" s="169"/>
      <c r="B203" s="172"/>
      <c r="C203" s="104" t="s">
        <v>148</v>
      </c>
      <c r="D203" s="43"/>
      <c r="E203" s="44"/>
      <c r="F203" s="39"/>
      <c r="G203" s="100">
        <f t="shared" si="27"/>
        <v>0</v>
      </c>
      <c r="H203" s="45"/>
      <c r="I203" s="172"/>
    </row>
    <row r="204" spans="1:9" ht="12.75" customHeight="1" x14ac:dyDescent="0.2">
      <c r="A204" s="169"/>
      <c r="B204" s="172"/>
      <c r="C204" s="104" t="s">
        <v>149</v>
      </c>
      <c r="D204" s="43"/>
      <c r="E204" s="44"/>
      <c r="F204" s="39"/>
      <c r="G204" s="100">
        <f t="shared" si="27"/>
        <v>0</v>
      </c>
      <c r="H204" s="45"/>
      <c r="I204" s="172"/>
    </row>
    <row r="205" spans="1:9" ht="12.75" customHeight="1" x14ac:dyDescent="0.2">
      <c r="A205" s="169"/>
      <c r="B205" s="172"/>
      <c r="C205" s="45" t="s">
        <v>150</v>
      </c>
      <c r="D205" s="43"/>
      <c r="E205" s="44"/>
      <c r="F205" s="39"/>
      <c r="G205" s="100">
        <f t="shared" si="27"/>
        <v>0</v>
      </c>
      <c r="H205" s="45"/>
      <c r="I205" s="172"/>
    </row>
    <row r="206" spans="1:9" ht="12.75" customHeight="1" x14ac:dyDescent="0.2">
      <c r="A206" s="170"/>
      <c r="B206" s="173"/>
      <c r="C206" s="45" t="s">
        <v>150</v>
      </c>
      <c r="D206" s="43"/>
      <c r="E206" s="44"/>
      <c r="F206" s="39"/>
      <c r="G206" s="100">
        <f t="shared" si="27"/>
        <v>0</v>
      </c>
      <c r="H206" s="45"/>
      <c r="I206" s="173"/>
    </row>
    <row r="207" spans="1:9" ht="12.75" customHeight="1" x14ac:dyDescent="0.2">
      <c r="A207" s="168" t="s">
        <v>201</v>
      </c>
      <c r="B207" s="171" t="s">
        <v>144</v>
      </c>
      <c r="C207" s="103" t="s">
        <v>145</v>
      </c>
      <c r="D207" s="105"/>
      <c r="E207" s="106"/>
      <c r="F207" s="100"/>
      <c r="G207" s="98">
        <f>SUM(G208:G213)</f>
        <v>0</v>
      </c>
      <c r="H207" s="98">
        <f>ROUND(G207*$D$7,2)</f>
        <v>0</v>
      </c>
      <c r="I207" s="171"/>
    </row>
    <row r="208" spans="1:9" ht="12.75" customHeight="1" x14ac:dyDescent="0.2">
      <c r="A208" s="169"/>
      <c r="B208" s="172"/>
      <c r="C208" s="104" t="s">
        <v>146</v>
      </c>
      <c r="D208" s="43"/>
      <c r="E208" s="44"/>
      <c r="F208" s="39"/>
      <c r="G208" s="100">
        <f t="shared" ref="G208:G213" si="28">ROUND(E208*F208,2)</f>
        <v>0</v>
      </c>
      <c r="H208" s="45"/>
      <c r="I208" s="172"/>
    </row>
    <row r="209" spans="1:9" ht="12.75" customHeight="1" x14ac:dyDescent="0.2">
      <c r="A209" s="169"/>
      <c r="B209" s="172"/>
      <c r="C209" s="104" t="s">
        <v>147</v>
      </c>
      <c r="D209" s="43"/>
      <c r="E209" s="44"/>
      <c r="F209" s="39"/>
      <c r="G209" s="100">
        <f t="shared" si="28"/>
        <v>0</v>
      </c>
      <c r="H209" s="45"/>
      <c r="I209" s="172"/>
    </row>
    <row r="210" spans="1:9" ht="12.75" customHeight="1" x14ac:dyDescent="0.2">
      <c r="A210" s="169"/>
      <c r="B210" s="172"/>
      <c r="C210" s="104" t="s">
        <v>148</v>
      </c>
      <c r="D210" s="43"/>
      <c r="E210" s="44"/>
      <c r="F210" s="39"/>
      <c r="G210" s="100">
        <f t="shared" si="28"/>
        <v>0</v>
      </c>
      <c r="H210" s="45"/>
      <c r="I210" s="172"/>
    </row>
    <row r="211" spans="1:9" ht="12.75" customHeight="1" x14ac:dyDescent="0.2">
      <c r="A211" s="169"/>
      <c r="B211" s="172"/>
      <c r="C211" s="104" t="s">
        <v>149</v>
      </c>
      <c r="D211" s="43"/>
      <c r="E211" s="44"/>
      <c r="F211" s="39"/>
      <c r="G211" s="100">
        <f t="shared" si="28"/>
        <v>0</v>
      </c>
      <c r="H211" s="45"/>
      <c r="I211" s="172"/>
    </row>
    <row r="212" spans="1:9" ht="12.75" customHeight="1" x14ac:dyDescent="0.2">
      <c r="A212" s="169"/>
      <c r="B212" s="172"/>
      <c r="C212" s="45" t="s">
        <v>150</v>
      </c>
      <c r="D212" s="43"/>
      <c r="E212" s="44"/>
      <c r="F212" s="39"/>
      <c r="G212" s="100">
        <f t="shared" si="28"/>
        <v>0</v>
      </c>
      <c r="H212" s="45"/>
      <c r="I212" s="172"/>
    </row>
    <row r="213" spans="1:9" ht="12.75" customHeight="1" x14ac:dyDescent="0.2">
      <c r="A213" s="170"/>
      <c r="B213" s="173"/>
      <c r="C213" s="45" t="s">
        <v>150</v>
      </c>
      <c r="D213" s="43"/>
      <c r="E213" s="44"/>
      <c r="F213" s="39"/>
      <c r="G213" s="100">
        <f t="shared" si="28"/>
        <v>0</v>
      </c>
      <c r="H213" s="45"/>
      <c r="I213" s="173"/>
    </row>
    <row r="214" spans="1:9" ht="12.75" customHeight="1" x14ac:dyDescent="0.2">
      <c r="A214" s="168" t="s">
        <v>202</v>
      </c>
      <c r="B214" s="171" t="s">
        <v>144</v>
      </c>
      <c r="C214" s="103" t="s">
        <v>145</v>
      </c>
      <c r="D214" s="105"/>
      <c r="E214" s="106"/>
      <c r="F214" s="100"/>
      <c r="G214" s="98">
        <f>SUM(G215:G220)</f>
        <v>0</v>
      </c>
      <c r="H214" s="98">
        <f>ROUND(G214*$D$7,2)</f>
        <v>0</v>
      </c>
      <c r="I214" s="171"/>
    </row>
    <row r="215" spans="1:9" ht="12.75" customHeight="1" x14ac:dyDescent="0.2">
      <c r="A215" s="169"/>
      <c r="B215" s="172"/>
      <c r="C215" s="104" t="s">
        <v>146</v>
      </c>
      <c r="D215" s="43"/>
      <c r="E215" s="44"/>
      <c r="F215" s="39"/>
      <c r="G215" s="100">
        <f t="shared" ref="G215:G220" si="29">ROUND(E215*F215,2)</f>
        <v>0</v>
      </c>
      <c r="H215" s="45"/>
      <c r="I215" s="172"/>
    </row>
    <row r="216" spans="1:9" ht="12.75" customHeight="1" x14ac:dyDescent="0.2">
      <c r="A216" s="169"/>
      <c r="B216" s="172"/>
      <c r="C216" s="104" t="s">
        <v>147</v>
      </c>
      <c r="D216" s="43"/>
      <c r="E216" s="44"/>
      <c r="F216" s="39"/>
      <c r="G216" s="100">
        <f t="shared" si="29"/>
        <v>0</v>
      </c>
      <c r="H216" s="45"/>
      <c r="I216" s="172"/>
    </row>
    <row r="217" spans="1:9" ht="12.75" customHeight="1" x14ac:dyDescent="0.2">
      <c r="A217" s="169"/>
      <c r="B217" s="172"/>
      <c r="C217" s="104" t="s">
        <v>148</v>
      </c>
      <c r="D217" s="43"/>
      <c r="E217" s="44"/>
      <c r="F217" s="39"/>
      <c r="G217" s="100">
        <f t="shared" si="29"/>
        <v>0</v>
      </c>
      <c r="H217" s="45"/>
      <c r="I217" s="172"/>
    </row>
    <row r="218" spans="1:9" ht="12.75" customHeight="1" x14ac:dyDescent="0.2">
      <c r="A218" s="169"/>
      <c r="B218" s="172"/>
      <c r="C218" s="104" t="s">
        <v>149</v>
      </c>
      <c r="D218" s="43"/>
      <c r="E218" s="44"/>
      <c r="F218" s="39"/>
      <c r="G218" s="100">
        <f t="shared" si="29"/>
        <v>0</v>
      </c>
      <c r="H218" s="45"/>
      <c r="I218" s="172"/>
    </row>
    <row r="219" spans="1:9" ht="12.75" customHeight="1" x14ac:dyDescent="0.2">
      <c r="A219" s="169"/>
      <c r="B219" s="172"/>
      <c r="C219" s="45" t="s">
        <v>150</v>
      </c>
      <c r="D219" s="43"/>
      <c r="E219" s="44"/>
      <c r="F219" s="39"/>
      <c r="G219" s="100">
        <f t="shared" si="29"/>
        <v>0</v>
      </c>
      <c r="H219" s="45"/>
      <c r="I219" s="172"/>
    </row>
    <row r="220" spans="1:9" ht="12.75" customHeight="1" x14ac:dyDescent="0.2">
      <c r="A220" s="170"/>
      <c r="B220" s="173"/>
      <c r="C220" s="45" t="s">
        <v>150</v>
      </c>
      <c r="D220" s="43"/>
      <c r="E220" s="44"/>
      <c r="F220" s="39"/>
      <c r="G220" s="100">
        <f t="shared" si="29"/>
        <v>0</v>
      </c>
      <c r="H220" s="45"/>
      <c r="I220" s="173"/>
    </row>
    <row r="221" spans="1:9" ht="12.75" customHeight="1" x14ac:dyDescent="0.2">
      <c r="A221" s="168" t="s">
        <v>203</v>
      </c>
      <c r="B221" s="171" t="s">
        <v>144</v>
      </c>
      <c r="C221" s="103" t="s">
        <v>145</v>
      </c>
      <c r="D221" s="105"/>
      <c r="E221" s="106"/>
      <c r="F221" s="100"/>
      <c r="G221" s="98">
        <f>SUM(G222:G227)</f>
        <v>0</v>
      </c>
      <c r="H221" s="98">
        <f>ROUND(G221*$D$7,2)</f>
        <v>0</v>
      </c>
      <c r="I221" s="171"/>
    </row>
    <row r="222" spans="1:9" ht="12.75" customHeight="1" x14ac:dyDescent="0.2">
      <c r="A222" s="169"/>
      <c r="B222" s="172"/>
      <c r="C222" s="104" t="s">
        <v>146</v>
      </c>
      <c r="D222" s="43"/>
      <c r="E222" s="44"/>
      <c r="F222" s="39"/>
      <c r="G222" s="100">
        <f t="shared" ref="G222:G227" si="30">ROUND(E222*F222,2)</f>
        <v>0</v>
      </c>
      <c r="H222" s="45"/>
      <c r="I222" s="172"/>
    </row>
    <row r="223" spans="1:9" ht="12.75" customHeight="1" x14ac:dyDescent="0.2">
      <c r="A223" s="169"/>
      <c r="B223" s="172"/>
      <c r="C223" s="104" t="s">
        <v>147</v>
      </c>
      <c r="D223" s="43"/>
      <c r="E223" s="44"/>
      <c r="F223" s="39"/>
      <c r="G223" s="100">
        <f t="shared" si="30"/>
        <v>0</v>
      </c>
      <c r="H223" s="45"/>
      <c r="I223" s="172"/>
    </row>
    <row r="224" spans="1:9" ht="12.75" customHeight="1" x14ac:dyDescent="0.2">
      <c r="A224" s="169"/>
      <c r="B224" s="172"/>
      <c r="C224" s="104" t="s">
        <v>148</v>
      </c>
      <c r="D224" s="43"/>
      <c r="E224" s="44"/>
      <c r="F224" s="39"/>
      <c r="G224" s="100">
        <f t="shared" si="30"/>
        <v>0</v>
      </c>
      <c r="H224" s="45"/>
      <c r="I224" s="172"/>
    </row>
    <row r="225" spans="1:12" ht="12.75" customHeight="1" x14ac:dyDescent="0.2">
      <c r="A225" s="169"/>
      <c r="B225" s="172"/>
      <c r="C225" s="104" t="s">
        <v>149</v>
      </c>
      <c r="D225" s="43"/>
      <c r="E225" s="44"/>
      <c r="F225" s="39"/>
      <c r="G225" s="100">
        <f t="shared" si="30"/>
        <v>0</v>
      </c>
      <c r="H225" s="45"/>
      <c r="I225" s="172"/>
    </row>
    <row r="226" spans="1:12" ht="12.75" customHeight="1" x14ac:dyDescent="0.2">
      <c r="A226" s="169"/>
      <c r="B226" s="172"/>
      <c r="C226" s="45" t="s">
        <v>150</v>
      </c>
      <c r="D226" s="43"/>
      <c r="E226" s="44"/>
      <c r="F226" s="39"/>
      <c r="G226" s="100">
        <f t="shared" si="30"/>
        <v>0</v>
      </c>
      <c r="H226" s="45"/>
      <c r="I226" s="172"/>
    </row>
    <row r="227" spans="1:12" ht="12.75" customHeight="1" x14ac:dyDescent="0.2">
      <c r="A227" s="170"/>
      <c r="B227" s="173"/>
      <c r="C227" s="45" t="s">
        <v>150</v>
      </c>
      <c r="D227" s="43"/>
      <c r="E227" s="44"/>
      <c r="F227" s="39"/>
      <c r="G227" s="100">
        <f t="shared" si="30"/>
        <v>0</v>
      </c>
      <c r="H227" s="45"/>
      <c r="I227" s="173"/>
    </row>
    <row r="228" spans="1:12" ht="12.75" customHeight="1" x14ac:dyDescent="0.2">
      <c r="A228" s="168" t="s">
        <v>204</v>
      </c>
      <c r="B228" s="171" t="s">
        <v>144</v>
      </c>
      <c r="C228" s="103" t="s">
        <v>145</v>
      </c>
      <c r="D228" s="105"/>
      <c r="E228" s="106"/>
      <c r="F228" s="100"/>
      <c r="G228" s="98">
        <f>SUM(G229:G234)</f>
        <v>0</v>
      </c>
      <c r="H228" s="98">
        <f>ROUND(G228*$D$7,2)</f>
        <v>0</v>
      </c>
      <c r="I228" s="171"/>
    </row>
    <row r="229" spans="1:12" ht="12.75" customHeight="1" x14ac:dyDescent="0.2">
      <c r="A229" s="169"/>
      <c r="B229" s="172"/>
      <c r="C229" s="104" t="s">
        <v>146</v>
      </c>
      <c r="D229" s="43"/>
      <c r="E229" s="44"/>
      <c r="F229" s="39"/>
      <c r="G229" s="100">
        <f t="shared" ref="G229:G234" si="31">ROUND(E229*F229,2)</f>
        <v>0</v>
      </c>
      <c r="H229" s="45"/>
      <c r="I229" s="172"/>
    </row>
    <row r="230" spans="1:12" ht="12.75" customHeight="1" x14ac:dyDescent="0.2">
      <c r="A230" s="169"/>
      <c r="B230" s="172"/>
      <c r="C230" s="104" t="s">
        <v>147</v>
      </c>
      <c r="D230" s="43"/>
      <c r="E230" s="44"/>
      <c r="F230" s="39"/>
      <c r="G230" s="100">
        <f t="shared" si="31"/>
        <v>0</v>
      </c>
      <c r="H230" s="45"/>
      <c r="I230" s="172"/>
    </row>
    <row r="231" spans="1:12" ht="12.75" customHeight="1" x14ac:dyDescent="0.2">
      <c r="A231" s="169"/>
      <c r="B231" s="172"/>
      <c r="C231" s="104" t="s">
        <v>148</v>
      </c>
      <c r="D231" s="43"/>
      <c r="E231" s="44"/>
      <c r="F231" s="39"/>
      <c r="G231" s="100">
        <f t="shared" si="31"/>
        <v>0</v>
      </c>
      <c r="H231" s="45"/>
      <c r="I231" s="172"/>
    </row>
    <row r="232" spans="1:12" x14ac:dyDescent="0.2">
      <c r="A232" s="169"/>
      <c r="B232" s="172"/>
      <c r="C232" s="104" t="s">
        <v>149</v>
      </c>
      <c r="D232" s="43"/>
      <c r="E232" s="44"/>
      <c r="F232" s="39"/>
      <c r="G232" s="100">
        <f t="shared" si="31"/>
        <v>0</v>
      </c>
      <c r="H232" s="45"/>
      <c r="I232" s="172"/>
    </row>
    <row r="233" spans="1:12" x14ac:dyDescent="0.2">
      <c r="A233" s="169"/>
      <c r="B233" s="172"/>
      <c r="C233" s="45" t="s">
        <v>150</v>
      </c>
      <c r="D233" s="43"/>
      <c r="E233" s="44"/>
      <c r="F233" s="39"/>
      <c r="G233" s="100">
        <f t="shared" si="31"/>
        <v>0</v>
      </c>
      <c r="H233" s="45"/>
      <c r="I233" s="172"/>
    </row>
    <row r="234" spans="1:12" x14ac:dyDescent="0.2">
      <c r="A234" s="170"/>
      <c r="B234" s="173"/>
      <c r="C234" s="45" t="s">
        <v>150</v>
      </c>
      <c r="D234" s="43"/>
      <c r="E234" s="44"/>
      <c r="F234" s="39"/>
      <c r="G234" s="100">
        <f t="shared" si="31"/>
        <v>0</v>
      </c>
      <c r="H234" s="45"/>
      <c r="I234" s="173"/>
    </row>
    <row r="235" spans="1:12" ht="26.25" customHeight="1" x14ac:dyDescent="0.2">
      <c r="A235" s="34" t="s">
        <v>99</v>
      </c>
      <c r="B235" s="137" t="s">
        <v>81</v>
      </c>
      <c r="C235" s="137"/>
      <c r="D235" s="137"/>
      <c r="E235" s="137"/>
      <c r="F235" s="137"/>
      <c r="G235" s="97">
        <f>SUM(G236:G252)</f>
        <v>0</v>
      </c>
      <c r="H235" s="97">
        <f>SUM(H236:H252)</f>
        <v>0</v>
      </c>
      <c r="I235" s="41"/>
      <c r="J235" s="28"/>
      <c r="K235" s="37" t="s">
        <v>143</v>
      </c>
      <c r="L235" s="37" t="s">
        <v>138</v>
      </c>
    </row>
    <row r="236" spans="1:12" x14ac:dyDescent="0.2">
      <c r="A236" s="29" t="s">
        <v>100</v>
      </c>
      <c r="B236" s="135" t="s">
        <v>72</v>
      </c>
      <c r="C236" s="135"/>
      <c r="D236" s="102" t="s">
        <v>120</v>
      </c>
      <c r="E236" s="46"/>
      <c r="F236" s="96">
        <f>K236*L236</f>
        <v>0</v>
      </c>
      <c r="G236" s="96">
        <f t="shared" si="0"/>
        <v>0</v>
      </c>
      <c r="H236" s="96">
        <f>ROUND(G236*$D$7,2)</f>
        <v>0</v>
      </c>
      <c r="I236" s="33"/>
      <c r="J236" s="28"/>
      <c r="K236" s="39"/>
      <c r="L236" s="39"/>
    </row>
    <row r="237" spans="1:12" x14ac:dyDescent="0.2">
      <c r="A237" s="29" t="s">
        <v>101</v>
      </c>
      <c r="B237" s="135" t="s">
        <v>72</v>
      </c>
      <c r="C237" s="135"/>
      <c r="D237" s="102" t="s">
        <v>120</v>
      </c>
      <c r="E237" s="46"/>
      <c r="F237" s="96">
        <f t="shared" ref="F237:F252" si="32">K237*L237</f>
        <v>0</v>
      </c>
      <c r="G237" s="96">
        <f t="shared" si="0"/>
        <v>0</v>
      </c>
      <c r="H237" s="96">
        <f t="shared" ref="H237:H252" si="33">ROUND(G237*$D$7,2)</f>
        <v>0</v>
      </c>
      <c r="I237" s="33"/>
      <c r="J237" s="28"/>
      <c r="K237" s="39"/>
      <c r="L237" s="39"/>
    </row>
    <row r="238" spans="1:12" x14ac:dyDescent="0.2">
      <c r="A238" s="29" t="s">
        <v>102</v>
      </c>
      <c r="B238" s="135" t="s">
        <v>72</v>
      </c>
      <c r="C238" s="135"/>
      <c r="D238" s="102" t="s">
        <v>120</v>
      </c>
      <c r="E238" s="46"/>
      <c r="F238" s="96">
        <f t="shared" si="32"/>
        <v>0</v>
      </c>
      <c r="G238" s="96">
        <f t="shared" si="0"/>
        <v>0</v>
      </c>
      <c r="H238" s="96">
        <f t="shared" si="33"/>
        <v>0</v>
      </c>
      <c r="I238" s="33"/>
      <c r="J238" s="28"/>
      <c r="K238" s="39"/>
      <c r="L238" s="39"/>
    </row>
    <row r="239" spans="1:12" x14ac:dyDescent="0.2">
      <c r="A239" s="29" t="s">
        <v>103</v>
      </c>
      <c r="B239" s="135" t="s">
        <v>72</v>
      </c>
      <c r="C239" s="135"/>
      <c r="D239" s="102" t="s">
        <v>120</v>
      </c>
      <c r="E239" s="46"/>
      <c r="F239" s="96">
        <f t="shared" si="32"/>
        <v>0</v>
      </c>
      <c r="G239" s="96">
        <f t="shared" si="0"/>
        <v>0</v>
      </c>
      <c r="H239" s="96">
        <f t="shared" si="33"/>
        <v>0</v>
      </c>
      <c r="I239" s="33"/>
      <c r="J239" s="28"/>
      <c r="K239" s="39"/>
      <c r="L239" s="39"/>
    </row>
    <row r="240" spans="1:12" x14ac:dyDescent="0.2">
      <c r="A240" s="29" t="s">
        <v>104</v>
      </c>
      <c r="B240" s="135" t="s">
        <v>72</v>
      </c>
      <c r="C240" s="135"/>
      <c r="D240" s="102" t="s">
        <v>120</v>
      </c>
      <c r="E240" s="46"/>
      <c r="F240" s="96">
        <f t="shared" si="32"/>
        <v>0</v>
      </c>
      <c r="G240" s="96">
        <f t="shared" si="0"/>
        <v>0</v>
      </c>
      <c r="H240" s="96">
        <f t="shared" si="33"/>
        <v>0</v>
      </c>
      <c r="I240" s="33"/>
      <c r="J240" s="28"/>
      <c r="K240" s="39"/>
      <c r="L240" s="39"/>
    </row>
    <row r="241" spans="1:12" x14ac:dyDescent="0.2">
      <c r="A241" s="29" t="s">
        <v>251</v>
      </c>
      <c r="B241" s="135" t="s">
        <v>72</v>
      </c>
      <c r="C241" s="135"/>
      <c r="D241" s="102" t="s">
        <v>120</v>
      </c>
      <c r="E241" s="46"/>
      <c r="F241" s="96">
        <f t="shared" si="32"/>
        <v>0</v>
      </c>
      <c r="G241" s="96">
        <f t="shared" si="0"/>
        <v>0</v>
      </c>
      <c r="H241" s="96">
        <f t="shared" si="33"/>
        <v>0</v>
      </c>
      <c r="I241" s="33"/>
      <c r="J241" s="28"/>
      <c r="K241" s="39"/>
      <c r="L241" s="39"/>
    </row>
    <row r="242" spans="1:12" x14ac:dyDescent="0.2">
      <c r="A242" s="29" t="s">
        <v>252</v>
      </c>
      <c r="B242" s="135" t="s">
        <v>72</v>
      </c>
      <c r="C242" s="135"/>
      <c r="D242" s="102" t="s">
        <v>120</v>
      </c>
      <c r="E242" s="46"/>
      <c r="F242" s="96">
        <f t="shared" si="32"/>
        <v>0</v>
      </c>
      <c r="G242" s="96">
        <f t="shared" si="0"/>
        <v>0</v>
      </c>
      <c r="H242" s="96">
        <f t="shared" si="33"/>
        <v>0</v>
      </c>
      <c r="I242" s="33"/>
      <c r="J242" s="28"/>
      <c r="K242" s="39"/>
      <c r="L242" s="39"/>
    </row>
    <row r="243" spans="1:12" x14ac:dyDescent="0.2">
      <c r="A243" s="29" t="s">
        <v>253</v>
      </c>
      <c r="B243" s="135" t="s">
        <v>72</v>
      </c>
      <c r="C243" s="135"/>
      <c r="D243" s="102" t="s">
        <v>120</v>
      </c>
      <c r="E243" s="46"/>
      <c r="F243" s="96">
        <f t="shared" si="32"/>
        <v>0</v>
      </c>
      <c r="G243" s="96">
        <f t="shared" si="0"/>
        <v>0</v>
      </c>
      <c r="H243" s="96">
        <f t="shared" si="33"/>
        <v>0</v>
      </c>
      <c r="I243" s="33"/>
      <c r="J243" s="28"/>
      <c r="K243" s="39"/>
      <c r="L243" s="39"/>
    </row>
    <row r="244" spans="1:12" x14ac:dyDescent="0.2">
      <c r="A244" s="29" t="s">
        <v>254</v>
      </c>
      <c r="B244" s="135" t="s">
        <v>72</v>
      </c>
      <c r="C244" s="135"/>
      <c r="D244" s="102" t="s">
        <v>120</v>
      </c>
      <c r="E244" s="46"/>
      <c r="F244" s="96">
        <f t="shared" si="32"/>
        <v>0</v>
      </c>
      <c r="G244" s="96">
        <f t="shared" si="0"/>
        <v>0</v>
      </c>
      <c r="H244" s="96">
        <f t="shared" si="33"/>
        <v>0</v>
      </c>
      <c r="I244" s="33"/>
      <c r="J244" s="28"/>
      <c r="K244" s="39"/>
      <c r="L244" s="39"/>
    </row>
    <row r="245" spans="1:12" x14ac:dyDescent="0.2">
      <c r="A245" s="29" t="s">
        <v>255</v>
      </c>
      <c r="B245" s="135" t="s">
        <v>72</v>
      </c>
      <c r="C245" s="135"/>
      <c r="D245" s="102" t="s">
        <v>120</v>
      </c>
      <c r="E245" s="46"/>
      <c r="F245" s="96">
        <f t="shared" si="32"/>
        <v>0</v>
      </c>
      <c r="G245" s="96">
        <f t="shared" si="0"/>
        <v>0</v>
      </c>
      <c r="H245" s="96">
        <f t="shared" si="33"/>
        <v>0</v>
      </c>
      <c r="I245" s="33"/>
      <c r="J245" s="28"/>
      <c r="K245" s="39"/>
      <c r="L245" s="39"/>
    </row>
    <row r="246" spans="1:12" x14ac:dyDescent="0.2">
      <c r="A246" s="29" t="s">
        <v>256</v>
      </c>
      <c r="B246" s="135" t="s">
        <v>72</v>
      </c>
      <c r="C246" s="135"/>
      <c r="D246" s="102" t="s">
        <v>120</v>
      </c>
      <c r="E246" s="46"/>
      <c r="F246" s="96">
        <f t="shared" si="32"/>
        <v>0</v>
      </c>
      <c r="G246" s="96">
        <f t="shared" si="0"/>
        <v>0</v>
      </c>
      <c r="H246" s="96">
        <f t="shared" si="33"/>
        <v>0</v>
      </c>
      <c r="I246" s="33"/>
      <c r="J246" s="28"/>
      <c r="K246" s="39"/>
      <c r="L246" s="39"/>
    </row>
    <row r="247" spans="1:12" x14ac:dyDescent="0.2">
      <c r="A247" s="29" t="s">
        <v>257</v>
      </c>
      <c r="B247" s="135" t="s">
        <v>72</v>
      </c>
      <c r="C247" s="135"/>
      <c r="D247" s="102" t="s">
        <v>120</v>
      </c>
      <c r="E247" s="46"/>
      <c r="F247" s="96">
        <f t="shared" si="32"/>
        <v>0</v>
      </c>
      <c r="G247" s="96">
        <f t="shared" si="0"/>
        <v>0</v>
      </c>
      <c r="H247" s="96">
        <f t="shared" si="33"/>
        <v>0</v>
      </c>
      <c r="I247" s="33"/>
      <c r="J247" s="28"/>
      <c r="K247" s="39"/>
      <c r="L247" s="39"/>
    </row>
    <row r="248" spans="1:12" x14ac:dyDescent="0.2">
      <c r="A248" s="29" t="s">
        <v>258</v>
      </c>
      <c r="B248" s="135" t="s">
        <v>72</v>
      </c>
      <c r="C248" s="135"/>
      <c r="D248" s="102" t="s">
        <v>120</v>
      </c>
      <c r="E248" s="46"/>
      <c r="F248" s="96">
        <f t="shared" si="32"/>
        <v>0</v>
      </c>
      <c r="G248" s="96">
        <f t="shared" si="0"/>
        <v>0</v>
      </c>
      <c r="H248" s="96">
        <f t="shared" si="33"/>
        <v>0</v>
      </c>
      <c r="I248" s="33"/>
      <c r="J248" s="28"/>
      <c r="K248" s="39"/>
      <c r="L248" s="39"/>
    </row>
    <row r="249" spans="1:12" x14ac:dyDescent="0.2">
      <c r="A249" s="29" t="s">
        <v>259</v>
      </c>
      <c r="B249" s="135" t="s">
        <v>72</v>
      </c>
      <c r="C249" s="135"/>
      <c r="D249" s="102" t="s">
        <v>120</v>
      </c>
      <c r="E249" s="46"/>
      <c r="F249" s="96">
        <f t="shared" si="32"/>
        <v>0</v>
      </c>
      <c r="G249" s="96">
        <f t="shared" si="0"/>
        <v>0</v>
      </c>
      <c r="H249" s="96">
        <f t="shared" si="33"/>
        <v>0</v>
      </c>
      <c r="I249" s="33"/>
      <c r="J249" s="28"/>
      <c r="K249" s="39"/>
      <c r="L249" s="39"/>
    </row>
    <row r="250" spans="1:12" x14ac:dyDescent="0.2">
      <c r="A250" s="29" t="s">
        <v>260</v>
      </c>
      <c r="B250" s="135" t="s">
        <v>72</v>
      </c>
      <c r="C250" s="135"/>
      <c r="D250" s="102" t="s">
        <v>120</v>
      </c>
      <c r="E250" s="46"/>
      <c r="F250" s="96">
        <f t="shared" si="32"/>
        <v>0</v>
      </c>
      <c r="G250" s="96">
        <f t="shared" si="0"/>
        <v>0</v>
      </c>
      <c r="H250" s="96">
        <f t="shared" si="33"/>
        <v>0</v>
      </c>
      <c r="I250" s="33"/>
      <c r="J250" s="28"/>
      <c r="K250" s="39"/>
      <c r="L250" s="39"/>
    </row>
    <row r="251" spans="1:12" x14ac:dyDescent="0.2">
      <c r="A251" s="29" t="s">
        <v>261</v>
      </c>
      <c r="B251" s="135" t="s">
        <v>72</v>
      </c>
      <c r="C251" s="135"/>
      <c r="D251" s="102" t="s">
        <v>120</v>
      </c>
      <c r="E251" s="46"/>
      <c r="F251" s="96">
        <f t="shared" si="32"/>
        <v>0</v>
      </c>
      <c r="G251" s="96">
        <f t="shared" si="0"/>
        <v>0</v>
      </c>
      <c r="H251" s="96">
        <f t="shared" si="33"/>
        <v>0</v>
      </c>
      <c r="I251" s="33"/>
      <c r="J251" s="28"/>
      <c r="K251" s="39"/>
      <c r="L251" s="39"/>
    </row>
    <row r="252" spans="1:12" x14ac:dyDescent="0.2">
      <c r="A252" s="29" t="s">
        <v>262</v>
      </c>
      <c r="B252" s="135" t="s">
        <v>72</v>
      </c>
      <c r="C252" s="135"/>
      <c r="D252" s="102" t="s">
        <v>120</v>
      </c>
      <c r="E252" s="46"/>
      <c r="F252" s="96">
        <f t="shared" si="32"/>
        <v>0</v>
      </c>
      <c r="G252" s="96">
        <f t="shared" si="0"/>
        <v>0</v>
      </c>
      <c r="H252" s="96">
        <f t="shared" si="33"/>
        <v>0</v>
      </c>
      <c r="I252" s="33"/>
      <c r="J252" s="28"/>
      <c r="K252" s="39"/>
      <c r="L252" s="39"/>
    </row>
    <row r="253" spans="1:12" ht="26.25" customHeight="1" x14ac:dyDescent="0.2">
      <c r="A253" s="34" t="s">
        <v>248</v>
      </c>
      <c r="B253" s="137" t="s">
        <v>105</v>
      </c>
      <c r="C253" s="137"/>
      <c r="D253" s="137"/>
      <c r="E253" s="137"/>
      <c r="F253" s="137"/>
      <c r="G253" s="97">
        <f>SUM(G254:G258)</f>
        <v>0</v>
      </c>
      <c r="H253" s="97">
        <f>SUM(H254:H258)</f>
        <v>0</v>
      </c>
      <c r="I253" s="41"/>
      <c r="J253" s="28"/>
      <c r="K253" s="37" t="s">
        <v>143</v>
      </c>
      <c r="L253" s="37" t="s">
        <v>138</v>
      </c>
    </row>
    <row r="254" spans="1:12" x14ac:dyDescent="0.2">
      <c r="A254" s="29" t="s">
        <v>263</v>
      </c>
      <c r="B254" s="135" t="s">
        <v>106</v>
      </c>
      <c r="C254" s="135"/>
      <c r="D254" s="102" t="s">
        <v>120</v>
      </c>
      <c r="E254" s="46"/>
      <c r="F254" s="96">
        <f>K254*L254</f>
        <v>0</v>
      </c>
      <c r="G254" s="96">
        <f t="shared" ref="G254:G258" si="34">ROUND(E254*F254,2)</f>
        <v>0</v>
      </c>
      <c r="H254" s="96">
        <f t="shared" ref="H254:H258" si="35">ROUND(G254*$D$7,2)</f>
        <v>0</v>
      </c>
      <c r="I254" s="33"/>
      <c r="J254" s="28"/>
      <c r="K254" s="39"/>
      <c r="L254" s="39"/>
    </row>
    <row r="255" spans="1:12" x14ac:dyDescent="0.2">
      <c r="A255" s="29" t="s">
        <v>264</v>
      </c>
      <c r="B255" s="135" t="s">
        <v>106</v>
      </c>
      <c r="C255" s="135"/>
      <c r="D255" s="102" t="s">
        <v>120</v>
      </c>
      <c r="E255" s="46"/>
      <c r="F255" s="96">
        <f t="shared" ref="F255:F258" si="36">K255*L255</f>
        <v>0</v>
      </c>
      <c r="G255" s="96">
        <f t="shared" si="34"/>
        <v>0</v>
      </c>
      <c r="H255" s="96">
        <f t="shared" si="35"/>
        <v>0</v>
      </c>
      <c r="I255" s="33"/>
      <c r="J255" s="28"/>
      <c r="K255" s="39"/>
      <c r="L255" s="39"/>
    </row>
    <row r="256" spans="1:12" x14ac:dyDescent="0.2">
      <c r="A256" s="29" t="s">
        <v>265</v>
      </c>
      <c r="B256" s="135" t="s">
        <v>106</v>
      </c>
      <c r="C256" s="135"/>
      <c r="D256" s="102" t="s">
        <v>120</v>
      </c>
      <c r="E256" s="46"/>
      <c r="F256" s="96">
        <f t="shared" si="36"/>
        <v>0</v>
      </c>
      <c r="G256" s="96">
        <f t="shared" si="34"/>
        <v>0</v>
      </c>
      <c r="H256" s="96">
        <f t="shared" si="35"/>
        <v>0</v>
      </c>
      <c r="I256" s="33"/>
      <c r="J256" s="28"/>
      <c r="K256" s="39"/>
      <c r="L256" s="39"/>
    </row>
    <row r="257" spans="1:12" x14ac:dyDescent="0.2">
      <c r="A257" s="29" t="s">
        <v>266</v>
      </c>
      <c r="B257" s="135" t="s">
        <v>106</v>
      </c>
      <c r="C257" s="135"/>
      <c r="D257" s="102" t="s">
        <v>120</v>
      </c>
      <c r="E257" s="46"/>
      <c r="F257" s="96">
        <f t="shared" si="36"/>
        <v>0</v>
      </c>
      <c r="G257" s="96">
        <f t="shared" si="34"/>
        <v>0</v>
      </c>
      <c r="H257" s="96">
        <f t="shared" si="35"/>
        <v>0</v>
      </c>
      <c r="I257" s="33"/>
      <c r="J257" s="28"/>
      <c r="K257" s="39"/>
      <c r="L257" s="39"/>
    </row>
    <row r="258" spans="1:12" x14ac:dyDescent="0.2">
      <c r="A258" s="29" t="s">
        <v>267</v>
      </c>
      <c r="B258" s="135" t="s">
        <v>106</v>
      </c>
      <c r="C258" s="135"/>
      <c r="D258" s="102" t="s">
        <v>120</v>
      </c>
      <c r="E258" s="46"/>
      <c r="F258" s="96">
        <f t="shared" si="36"/>
        <v>0</v>
      </c>
      <c r="G258" s="96">
        <f t="shared" si="34"/>
        <v>0</v>
      </c>
      <c r="H258" s="96">
        <f t="shared" si="35"/>
        <v>0</v>
      </c>
      <c r="I258" s="33"/>
      <c r="J258" s="28"/>
      <c r="K258" s="39"/>
      <c r="L258" s="39"/>
    </row>
    <row r="259" spans="1:12" ht="12.75" customHeight="1" x14ac:dyDescent="0.2">
      <c r="A259" s="136" t="s">
        <v>43</v>
      </c>
      <c r="B259" s="136"/>
      <c r="C259" s="136"/>
      <c r="D259" s="136"/>
      <c r="E259" s="136"/>
      <c r="F259" s="136"/>
      <c r="G259" s="95">
        <f>G10+G21</f>
        <v>0</v>
      </c>
      <c r="H259" s="95">
        <f>H10+H21</f>
        <v>0</v>
      </c>
      <c r="I259" s="27"/>
      <c r="J259" s="28"/>
    </row>
    <row r="260" spans="1:12" x14ac:dyDescent="0.2">
      <c r="G260" s="47"/>
      <c r="H260" s="47"/>
    </row>
  </sheetData>
  <sheetProtection algorithmName="SHA-512" hashValue="+XbjVs12zwGB+E7pj48dIDXAu+/zyy855tTzxpt9Eo8D3YLN8Ox3WjxHNfiRgosHpFMCk6W7BPTqGVLMwGaCdA==" saltValue="z+K6oeciT5DxhX6neOZWew==" spinCount="100000" sheet="1" formatRows="0"/>
  <mergeCells count="249">
    <mergeCell ref="B256:C256"/>
    <mergeCell ref="B257:C257"/>
    <mergeCell ref="B258:C258"/>
    <mergeCell ref="A259:F259"/>
    <mergeCell ref="B250:C250"/>
    <mergeCell ref="B251:C251"/>
    <mergeCell ref="B252:C252"/>
    <mergeCell ref="B253:F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A228:A234"/>
    <mergeCell ref="B228:B234"/>
    <mergeCell ref="I228:I234"/>
    <mergeCell ref="B235:F235"/>
    <mergeCell ref="B236:C236"/>
    <mergeCell ref="B237:C237"/>
    <mergeCell ref="A214:A220"/>
    <mergeCell ref="B214:B220"/>
    <mergeCell ref="I214:I220"/>
    <mergeCell ref="A221:A227"/>
    <mergeCell ref="B221:B227"/>
    <mergeCell ref="I221:I227"/>
    <mergeCell ref="A200:A206"/>
    <mergeCell ref="B200:B206"/>
    <mergeCell ref="I200:I206"/>
    <mergeCell ref="A207:A213"/>
    <mergeCell ref="B207:B213"/>
    <mergeCell ref="I207:I213"/>
    <mergeCell ref="A186:A192"/>
    <mergeCell ref="B186:B192"/>
    <mergeCell ref="I186:I192"/>
    <mergeCell ref="A193:A199"/>
    <mergeCell ref="B193:B199"/>
    <mergeCell ref="I193:I199"/>
    <mergeCell ref="A172:A178"/>
    <mergeCell ref="B172:B178"/>
    <mergeCell ref="I172:I178"/>
    <mergeCell ref="A179:A185"/>
    <mergeCell ref="B179:B185"/>
    <mergeCell ref="I179:I185"/>
    <mergeCell ref="H159:H163"/>
    <mergeCell ref="I159:I163"/>
    <mergeCell ref="B164:F164"/>
    <mergeCell ref="A165:A171"/>
    <mergeCell ref="B165:B171"/>
    <mergeCell ref="I165:I171"/>
    <mergeCell ref="A159:A163"/>
    <mergeCell ref="B159:B163"/>
    <mergeCell ref="D159:D163"/>
    <mergeCell ref="E159:E163"/>
    <mergeCell ref="F159:F163"/>
    <mergeCell ref="G159:G163"/>
    <mergeCell ref="H149:H153"/>
    <mergeCell ref="I149:I153"/>
    <mergeCell ref="A154:A158"/>
    <mergeCell ref="B154:B158"/>
    <mergeCell ref="D154:D158"/>
    <mergeCell ref="E154:E158"/>
    <mergeCell ref="F154:F158"/>
    <mergeCell ref="G154:G158"/>
    <mergeCell ref="H154:H158"/>
    <mergeCell ref="I154:I158"/>
    <mergeCell ref="A149:A153"/>
    <mergeCell ref="B149:B153"/>
    <mergeCell ref="D149:D153"/>
    <mergeCell ref="E149:E153"/>
    <mergeCell ref="F149:F153"/>
    <mergeCell ref="G149:G153"/>
    <mergeCell ref="H139:H143"/>
    <mergeCell ref="I139:I143"/>
    <mergeCell ref="A144:A148"/>
    <mergeCell ref="B144:B148"/>
    <mergeCell ref="D144:D148"/>
    <mergeCell ref="E144:E148"/>
    <mergeCell ref="F144:F148"/>
    <mergeCell ref="G144:G148"/>
    <mergeCell ref="H144:H148"/>
    <mergeCell ref="I144:I148"/>
    <mergeCell ref="A139:A143"/>
    <mergeCell ref="B139:B143"/>
    <mergeCell ref="D139:D143"/>
    <mergeCell ref="E139:E143"/>
    <mergeCell ref="F139:F143"/>
    <mergeCell ref="G139:G143"/>
    <mergeCell ref="A134:A138"/>
    <mergeCell ref="B134:B138"/>
    <mergeCell ref="D134:D138"/>
    <mergeCell ref="E134:E138"/>
    <mergeCell ref="F134:F138"/>
    <mergeCell ref="G134:G138"/>
    <mergeCell ref="H134:H138"/>
    <mergeCell ref="I134:I138"/>
    <mergeCell ref="A129:A133"/>
    <mergeCell ref="B129:B133"/>
    <mergeCell ref="D129:D133"/>
    <mergeCell ref="E129:E133"/>
    <mergeCell ref="F129:F133"/>
    <mergeCell ref="G129:G133"/>
    <mergeCell ref="A124:A128"/>
    <mergeCell ref="B124:B128"/>
    <mergeCell ref="D124:D128"/>
    <mergeCell ref="E124:E128"/>
    <mergeCell ref="F124:F128"/>
    <mergeCell ref="G124:G128"/>
    <mergeCell ref="H124:H128"/>
    <mergeCell ref="I124:I128"/>
    <mergeCell ref="H129:H133"/>
    <mergeCell ref="I129:I133"/>
    <mergeCell ref="G114:G118"/>
    <mergeCell ref="H114:H118"/>
    <mergeCell ref="I114:I118"/>
    <mergeCell ref="A119:A123"/>
    <mergeCell ref="B119:B123"/>
    <mergeCell ref="D119:D123"/>
    <mergeCell ref="E119:E123"/>
    <mergeCell ref="F119:F123"/>
    <mergeCell ref="G119:G123"/>
    <mergeCell ref="H119:H123"/>
    <mergeCell ref="I119:I123"/>
    <mergeCell ref="B110:C110"/>
    <mergeCell ref="B111:C111"/>
    <mergeCell ref="B112:C112"/>
    <mergeCell ref="B113:F113"/>
    <mergeCell ref="A114:A118"/>
    <mergeCell ref="B114:B118"/>
    <mergeCell ref="D114:D118"/>
    <mergeCell ref="E114:E118"/>
    <mergeCell ref="F114:F118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F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F55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</mergeCells>
  <conditionalFormatting sqref="L10:L20">
    <cfRule type="duplicateValues" dxfId="21" priority="1"/>
  </conditionalFormatting>
  <dataValidations count="9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14:I163"/>
    <dataValidation type="list" allowBlank="1" showInputMessage="1" showErrorMessage="1" sqref="D1:I1">
      <formula1>"Moksliniai tyrimai, Eksperimentinė plėtra"</formula1>
    </dataValidation>
    <dataValidation allowBlank="1" showErrorMessage="1" sqref="F114:F163"/>
    <dataValidation allowBlank="1" showInputMessage="1" showErrorMessage="1" prompt="Įveskite vienos pareigybės darbuotojų fizinio rodiklio pasiekimui skiriamą darbo laiką valandomis." sqref="E114:E163"/>
    <dataValidation type="list" allowBlank="1" showInputMessage="1" showErrorMessage="1" prompt="Pasirinkite finansavimo intensyvumą vadovaudamiesi Aprašo 52 punktu." sqref="D7">
      <formula1>"0%,25%,35%,40%,45%,50%,60%,65%,70%,75%,80%"</formula1>
    </dataValidation>
    <dataValidation type="list" allowBlank="1" showInputMessage="1" showErrorMessage="1" sqref="J1">
      <formula1>"Taikomieji (pramoniniai) moksliniai tyrimai, Eksperimentinė plėtra (bandomoji taikomoji veikla)"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18" max="17" man="1"/>
    <brk id="163" max="17" man="1"/>
    <brk id="206" max="17" man="1"/>
  </rowBreaks>
  <colBreaks count="1" manualBreakCount="1">
    <brk id="9" max="20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2">
    <tabColor rgb="FF92D050"/>
    <pageSetUpPr fitToPage="1"/>
  </sheetPr>
  <dimension ref="A1:S260"/>
  <sheetViews>
    <sheetView zoomScale="85" zoomScaleNormal="85" zoomScaleSheetLayoutView="100" workbookViewId="0">
      <pane ySplit="9" topLeftCell="A10" activePane="bottomLeft" state="frozen"/>
      <selection activeCell="B26" sqref="B26"/>
      <selection pane="bottomLeft" activeCell="H7" sqref="H7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91"/>
      <c r="B1" s="91"/>
      <c r="C1" s="91" t="s">
        <v>88</v>
      </c>
      <c r="D1" s="143"/>
      <c r="E1" s="143"/>
      <c r="F1" s="143"/>
      <c r="G1" s="143"/>
      <c r="H1" s="143"/>
      <c r="I1" s="143"/>
      <c r="J1" s="21"/>
    </row>
    <row r="2" spans="1:10" ht="13.5" customHeight="1" x14ac:dyDescent="0.2">
      <c r="A2" s="91"/>
      <c r="B2" s="91"/>
      <c r="C2" s="91" t="s">
        <v>85</v>
      </c>
      <c r="D2" s="92"/>
      <c r="E2" s="21"/>
      <c r="F2" s="21"/>
      <c r="G2" s="21"/>
      <c r="H2" s="21"/>
      <c r="I2" s="21"/>
      <c r="J2" s="21"/>
    </row>
    <row r="3" spans="1:10" x14ac:dyDescent="0.2">
      <c r="A3" s="142" t="s">
        <v>73</v>
      </c>
      <c r="B3" s="142"/>
      <c r="C3" s="142"/>
      <c r="D3" s="143"/>
      <c r="E3" s="143"/>
      <c r="F3" s="143"/>
      <c r="G3" s="143"/>
      <c r="H3" s="143"/>
      <c r="I3" s="144"/>
      <c r="J3" s="21"/>
    </row>
    <row r="4" spans="1:10" ht="12.75" customHeight="1" x14ac:dyDescent="0.2">
      <c r="A4" s="91"/>
      <c r="B4" s="91"/>
      <c r="C4" s="91" t="s">
        <v>139</v>
      </c>
      <c r="D4" s="148"/>
      <c r="E4" s="148"/>
      <c r="F4" s="149" t="s">
        <v>140</v>
      </c>
      <c r="G4" s="149"/>
      <c r="H4" s="94"/>
      <c r="I4" s="21"/>
      <c r="J4" s="21"/>
    </row>
    <row r="5" spans="1:10" x14ac:dyDescent="0.2">
      <c r="A5" s="142" t="s">
        <v>137</v>
      </c>
      <c r="B5" s="142"/>
      <c r="C5" s="142"/>
      <c r="D5" s="147"/>
      <c r="E5" s="147"/>
      <c r="F5" s="147"/>
      <c r="G5" s="147"/>
      <c r="H5" s="147"/>
      <c r="I5" s="143"/>
      <c r="J5" s="21"/>
    </row>
    <row r="6" spans="1:10" x14ac:dyDescent="0.2">
      <c r="A6" s="91"/>
      <c r="B6" s="91"/>
      <c r="C6" s="91" t="s">
        <v>211</v>
      </c>
      <c r="D6" s="147"/>
      <c r="E6" s="147"/>
      <c r="F6" s="147"/>
      <c r="G6" s="147"/>
      <c r="H6" s="147"/>
      <c r="I6" s="147"/>
      <c r="J6" s="21"/>
    </row>
    <row r="7" spans="1:10" x14ac:dyDescent="0.2">
      <c r="A7" s="91"/>
      <c r="B7" s="91"/>
      <c r="C7" s="91" t="s">
        <v>89</v>
      </c>
      <c r="D7" s="59"/>
      <c r="E7" s="21"/>
      <c r="F7" s="21"/>
      <c r="G7" s="24" t="s">
        <v>158</v>
      </c>
      <c r="H7" s="23" t="s">
        <v>268</v>
      </c>
      <c r="I7" s="21"/>
      <c r="J7" s="21"/>
    </row>
    <row r="8" spans="1:10" ht="6" customHeight="1" x14ac:dyDescent="0.2"/>
    <row r="9" spans="1:10" ht="38.25" x14ac:dyDescent="0.2">
      <c r="A9" s="93" t="s">
        <v>4</v>
      </c>
      <c r="B9" s="145" t="s">
        <v>175</v>
      </c>
      <c r="C9" s="145"/>
      <c r="D9" s="93" t="s">
        <v>1</v>
      </c>
      <c r="E9" s="93" t="s">
        <v>2</v>
      </c>
      <c r="F9" s="93" t="s">
        <v>3</v>
      </c>
      <c r="G9" s="93" t="s">
        <v>87</v>
      </c>
      <c r="H9" s="93" t="s">
        <v>86</v>
      </c>
      <c r="I9" s="93" t="s">
        <v>11</v>
      </c>
      <c r="J9" s="25"/>
    </row>
    <row r="10" spans="1:10" ht="27.75" customHeight="1" x14ac:dyDescent="0.2">
      <c r="A10" s="26">
        <v>4</v>
      </c>
      <c r="B10" s="146" t="s">
        <v>92</v>
      </c>
      <c r="C10" s="146"/>
      <c r="D10" s="146"/>
      <c r="E10" s="146"/>
      <c r="F10" s="146"/>
      <c r="G10" s="95">
        <f>SUM(G11:G20)</f>
        <v>0</v>
      </c>
      <c r="H10" s="95">
        <f>SUM(H11:H20)</f>
        <v>0</v>
      </c>
      <c r="I10" s="27"/>
      <c r="J10" s="28"/>
    </row>
    <row r="11" spans="1:10" ht="12.75" customHeight="1" x14ac:dyDescent="0.2">
      <c r="A11" s="29" t="s">
        <v>13</v>
      </c>
      <c r="B11" s="135" t="s">
        <v>12</v>
      </c>
      <c r="C11" s="135"/>
      <c r="D11" s="30"/>
      <c r="E11" s="31"/>
      <c r="F11" s="32"/>
      <c r="G11" s="96">
        <f t="shared" ref="G11:G252" si="0">ROUND(E11*F11,2)</f>
        <v>0</v>
      </c>
      <c r="H11" s="96">
        <f t="shared" ref="H11:H112" si="1">ROUND(G11*$D$7,2)</f>
        <v>0</v>
      </c>
      <c r="I11" s="33"/>
      <c r="J11" s="28"/>
    </row>
    <row r="12" spans="1:10" ht="12.75" customHeight="1" x14ac:dyDescent="0.2">
      <c r="A12" s="29" t="s">
        <v>14</v>
      </c>
      <c r="B12" s="135" t="s">
        <v>12</v>
      </c>
      <c r="C12" s="135"/>
      <c r="D12" s="30"/>
      <c r="E12" s="31"/>
      <c r="F12" s="32"/>
      <c r="G12" s="96">
        <f t="shared" si="0"/>
        <v>0</v>
      </c>
      <c r="H12" s="96">
        <f t="shared" si="1"/>
        <v>0</v>
      </c>
      <c r="I12" s="33"/>
      <c r="J12" s="28"/>
    </row>
    <row r="13" spans="1:10" ht="12.75" customHeight="1" x14ac:dyDescent="0.2">
      <c r="A13" s="29" t="s">
        <v>15</v>
      </c>
      <c r="B13" s="135" t="s">
        <v>12</v>
      </c>
      <c r="C13" s="135"/>
      <c r="D13" s="30"/>
      <c r="E13" s="31"/>
      <c r="F13" s="32"/>
      <c r="G13" s="96">
        <f t="shared" si="0"/>
        <v>0</v>
      </c>
      <c r="H13" s="96">
        <f t="shared" si="1"/>
        <v>0</v>
      </c>
      <c r="I13" s="33"/>
      <c r="J13" s="28"/>
    </row>
    <row r="14" spans="1:10" ht="12.75" customHeight="1" x14ac:dyDescent="0.2">
      <c r="A14" s="29" t="s">
        <v>16</v>
      </c>
      <c r="B14" s="135" t="s">
        <v>12</v>
      </c>
      <c r="C14" s="135"/>
      <c r="D14" s="30"/>
      <c r="E14" s="31"/>
      <c r="F14" s="32"/>
      <c r="G14" s="96">
        <f t="shared" si="0"/>
        <v>0</v>
      </c>
      <c r="H14" s="96">
        <f t="shared" si="1"/>
        <v>0</v>
      </c>
      <c r="I14" s="33"/>
      <c r="J14" s="28"/>
    </row>
    <row r="15" spans="1:10" ht="12.75" customHeight="1" x14ac:dyDescent="0.2">
      <c r="A15" s="29" t="s">
        <v>17</v>
      </c>
      <c r="B15" s="135" t="s">
        <v>12</v>
      </c>
      <c r="C15" s="135"/>
      <c r="D15" s="30"/>
      <c r="E15" s="31"/>
      <c r="F15" s="32"/>
      <c r="G15" s="96">
        <f t="shared" si="0"/>
        <v>0</v>
      </c>
      <c r="H15" s="96">
        <f t="shared" si="1"/>
        <v>0</v>
      </c>
      <c r="I15" s="33"/>
      <c r="J15" s="28"/>
    </row>
    <row r="16" spans="1:10" ht="12.75" customHeight="1" x14ac:dyDescent="0.2">
      <c r="A16" s="29" t="s">
        <v>18</v>
      </c>
      <c r="B16" s="135" t="s">
        <v>12</v>
      </c>
      <c r="C16" s="135"/>
      <c r="D16" s="30"/>
      <c r="E16" s="31"/>
      <c r="F16" s="32"/>
      <c r="G16" s="96">
        <f t="shared" si="0"/>
        <v>0</v>
      </c>
      <c r="H16" s="96">
        <f t="shared" si="1"/>
        <v>0</v>
      </c>
      <c r="I16" s="33"/>
      <c r="J16" s="28"/>
    </row>
    <row r="17" spans="1:10" ht="12.75" customHeight="1" x14ac:dyDescent="0.2">
      <c r="A17" s="29" t="s">
        <v>19</v>
      </c>
      <c r="B17" s="135" t="s">
        <v>12</v>
      </c>
      <c r="C17" s="135"/>
      <c r="D17" s="30"/>
      <c r="E17" s="31"/>
      <c r="F17" s="32"/>
      <c r="G17" s="96">
        <f t="shared" si="0"/>
        <v>0</v>
      </c>
      <c r="H17" s="96">
        <f t="shared" si="1"/>
        <v>0</v>
      </c>
      <c r="I17" s="33"/>
      <c r="J17" s="28"/>
    </row>
    <row r="18" spans="1:10" ht="12.75" customHeight="1" x14ac:dyDescent="0.2">
      <c r="A18" s="29" t="s">
        <v>20</v>
      </c>
      <c r="B18" s="135" t="s">
        <v>12</v>
      </c>
      <c r="C18" s="135"/>
      <c r="D18" s="30"/>
      <c r="E18" s="31"/>
      <c r="F18" s="32"/>
      <c r="G18" s="96">
        <f t="shared" si="0"/>
        <v>0</v>
      </c>
      <c r="H18" s="96">
        <f t="shared" si="1"/>
        <v>0</v>
      </c>
      <c r="I18" s="33"/>
      <c r="J18" s="28"/>
    </row>
    <row r="19" spans="1:10" ht="12.75" customHeight="1" x14ac:dyDescent="0.2">
      <c r="A19" s="29" t="s">
        <v>21</v>
      </c>
      <c r="B19" s="135" t="s">
        <v>12</v>
      </c>
      <c r="C19" s="135"/>
      <c r="D19" s="30"/>
      <c r="E19" s="31"/>
      <c r="F19" s="32"/>
      <c r="G19" s="96">
        <f t="shared" si="0"/>
        <v>0</v>
      </c>
      <c r="H19" s="96">
        <f t="shared" si="1"/>
        <v>0</v>
      </c>
      <c r="I19" s="33"/>
      <c r="J19" s="28"/>
    </row>
    <row r="20" spans="1:10" ht="12.75" customHeight="1" x14ac:dyDescent="0.2">
      <c r="A20" s="29" t="s">
        <v>22</v>
      </c>
      <c r="B20" s="135" t="s">
        <v>12</v>
      </c>
      <c r="C20" s="135"/>
      <c r="D20" s="30"/>
      <c r="E20" s="31"/>
      <c r="F20" s="32"/>
      <c r="G20" s="96">
        <f t="shared" si="0"/>
        <v>0</v>
      </c>
      <c r="H20" s="96">
        <f t="shared" si="1"/>
        <v>0</v>
      </c>
      <c r="I20" s="33"/>
      <c r="J20" s="28"/>
    </row>
    <row r="21" spans="1:10" x14ac:dyDescent="0.2">
      <c r="A21" s="26">
        <v>5</v>
      </c>
      <c r="B21" s="146" t="s">
        <v>6</v>
      </c>
      <c r="C21" s="146"/>
      <c r="D21" s="146"/>
      <c r="E21" s="146"/>
      <c r="F21" s="146"/>
      <c r="G21" s="95">
        <f>G22+G33+G44+G55+G83+G113+G164+G235+G253</f>
        <v>0</v>
      </c>
      <c r="H21" s="95">
        <f>H22+H33+H44+H55+H83+H113+H164+H235+H253</f>
        <v>0</v>
      </c>
      <c r="I21" s="27"/>
      <c r="J21" s="28"/>
    </row>
    <row r="22" spans="1:10" x14ac:dyDescent="0.2">
      <c r="A22" s="34" t="s">
        <v>7</v>
      </c>
      <c r="B22" s="138" t="s">
        <v>109</v>
      </c>
      <c r="C22" s="139"/>
      <c r="D22" s="139"/>
      <c r="E22" s="139"/>
      <c r="F22" s="140"/>
      <c r="G22" s="97">
        <f>SUM(G23:G32)</f>
        <v>0</v>
      </c>
      <c r="H22" s="97">
        <f>SUM(H23:H32)</f>
        <v>0</v>
      </c>
      <c r="I22" s="35"/>
      <c r="J22" s="36"/>
    </row>
    <row r="23" spans="1:10" x14ac:dyDescent="0.2">
      <c r="A23" s="29" t="s">
        <v>23</v>
      </c>
      <c r="B23" s="135" t="s">
        <v>54</v>
      </c>
      <c r="C23" s="135"/>
      <c r="D23" s="30"/>
      <c r="E23" s="31"/>
      <c r="F23" s="32"/>
      <c r="G23" s="96">
        <f t="shared" ref="G23:G32" si="2">ROUND(E23*F23,2)</f>
        <v>0</v>
      </c>
      <c r="H23" s="96">
        <f t="shared" si="1"/>
        <v>0</v>
      </c>
      <c r="I23" s="33"/>
      <c r="J23" s="28"/>
    </row>
    <row r="24" spans="1:10" x14ac:dyDescent="0.2">
      <c r="A24" s="29" t="s">
        <v>24</v>
      </c>
      <c r="B24" s="135" t="s">
        <v>54</v>
      </c>
      <c r="C24" s="135"/>
      <c r="D24" s="30"/>
      <c r="E24" s="31"/>
      <c r="F24" s="32"/>
      <c r="G24" s="96">
        <f t="shared" si="2"/>
        <v>0</v>
      </c>
      <c r="H24" s="96">
        <f t="shared" si="1"/>
        <v>0</v>
      </c>
      <c r="I24" s="33"/>
      <c r="J24" s="28"/>
    </row>
    <row r="25" spans="1:10" x14ac:dyDescent="0.2">
      <c r="A25" s="29" t="s">
        <v>25</v>
      </c>
      <c r="B25" s="135" t="s">
        <v>54</v>
      </c>
      <c r="C25" s="135"/>
      <c r="D25" s="30"/>
      <c r="E25" s="31"/>
      <c r="F25" s="32"/>
      <c r="G25" s="96">
        <f t="shared" si="2"/>
        <v>0</v>
      </c>
      <c r="H25" s="96">
        <f t="shared" si="1"/>
        <v>0</v>
      </c>
      <c r="I25" s="33"/>
      <c r="J25" s="28"/>
    </row>
    <row r="26" spans="1:10" x14ac:dyDescent="0.2">
      <c r="A26" s="29" t="s">
        <v>26</v>
      </c>
      <c r="B26" s="135" t="s">
        <v>54</v>
      </c>
      <c r="C26" s="135"/>
      <c r="D26" s="30"/>
      <c r="E26" s="31"/>
      <c r="F26" s="32"/>
      <c r="G26" s="96">
        <f t="shared" si="2"/>
        <v>0</v>
      </c>
      <c r="H26" s="96">
        <f t="shared" si="1"/>
        <v>0</v>
      </c>
      <c r="I26" s="33"/>
      <c r="J26" s="28"/>
    </row>
    <row r="27" spans="1:10" x14ac:dyDescent="0.2">
      <c r="A27" s="29" t="s">
        <v>27</v>
      </c>
      <c r="B27" s="135" t="s">
        <v>54</v>
      </c>
      <c r="C27" s="135"/>
      <c r="D27" s="30"/>
      <c r="E27" s="31"/>
      <c r="F27" s="32"/>
      <c r="G27" s="96">
        <f t="shared" si="2"/>
        <v>0</v>
      </c>
      <c r="H27" s="96">
        <f t="shared" si="1"/>
        <v>0</v>
      </c>
      <c r="I27" s="33"/>
      <c r="J27" s="28"/>
    </row>
    <row r="28" spans="1:10" x14ac:dyDescent="0.2">
      <c r="A28" s="29" t="s">
        <v>28</v>
      </c>
      <c r="B28" s="135" t="s">
        <v>54</v>
      </c>
      <c r="C28" s="135"/>
      <c r="D28" s="30"/>
      <c r="E28" s="31"/>
      <c r="F28" s="32"/>
      <c r="G28" s="96">
        <f t="shared" si="2"/>
        <v>0</v>
      </c>
      <c r="H28" s="96">
        <f t="shared" si="1"/>
        <v>0</v>
      </c>
      <c r="I28" s="33"/>
      <c r="J28" s="28"/>
    </row>
    <row r="29" spans="1:10" x14ac:dyDescent="0.2">
      <c r="A29" s="29" t="s">
        <v>29</v>
      </c>
      <c r="B29" s="135" t="s">
        <v>54</v>
      </c>
      <c r="C29" s="135"/>
      <c r="D29" s="30"/>
      <c r="E29" s="31"/>
      <c r="F29" s="32"/>
      <c r="G29" s="96">
        <f t="shared" si="2"/>
        <v>0</v>
      </c>
      <c r="H29" s="96">
        <f t="shared" si="1"/>
        <v>0</v>
      </c>
      <c r="I29" s="33"/>
      <c r="J29" s="28"/>
    </row>
    <row r="30" spans="1:10" x14ac:dyDescent="0.2">
      <c r="A30" s="29" t="s">
        <v>30</v>
      </c>
      <c r="B30" s="135" t="s">
        <v>54</v>
      </c>
      <c r="C30" s="135"/>
      <c r="D30" s="30"/>
      <c r="E30" s="31"/>
      <c r="F30" s="32"/>
      <c r="G30" s="96">
        <f t="shared" si="2"/>
        <v>0</v>
      </c>
      <c r="H30" s="96">
        <f t="shared" si="1"/>
        <v>0</v>
      </c>
      <c r="I30" s="33"/>
      <c r="J30" s="28"/>
    </row>
    <row r="31" spans="1:10" x14ac:dyDescent="0.2">
      <c r="A31" s="29" t="s">
        <v>31</v>
      </c>
      <c r="B31" s="135" t="s">
        <v>54</v>
      </c>
      <c r="C31" s="135"/>
      <c r="D31" s="30"/>
      <c r="E31" s="31"/>
      <c r="F31" s="32"/>
      <c r="G31" s="96">
        <f t="shared" si="2"/>
        <v>0</v>
      </c>
      <c r="H31" s="96">
        <f t="shared" si="1"/>
        <v>0</v>
      </c>
      <c r="I31" s="33"/>
      <c r="J31" s="28"/>
    </row>
    <row r="32" spans="1:10" x14ac:dyDescent="0.2">
      <c r="A32" s="29" t="s">
        <v>32</v>
      </c>
      <c r="B32" s="135" t="s">
        <v>54</v>
      </c>
      <c r="C32" s="135"/>
      <c r="D32" s="30"/>
      <c r="E32" s="31"/>
      <c r="F32" s="32"/>
      <c r="G32" s="96">
        <f t="shared" si="2"/>
        <v>0</v>
      </c>
      <c r="H32" s="96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38" t="s">
        <v>250</v>
      </c>
      <c r="C33" s="139"/>
      <c r="D33" s="139"/>
      <c r="E33" s="139"/>
      <c r="F33" s="140"/>
      <c r="G33" s="97">
        <f>SUM(G34:G43)</f>
        <v>0</v>
      </c>
      <c r="H33" s="97">
        <f>SUM(H34:H43)</f>
        <v>0</v>
      </c>
      <c r="I33" s="35"/>
      <c r="J33" s="36"/>
    </row>
    <row r="34" spans="1:10" x14ac:dyDescent="0.2">
      <c r="A34" s="29" t="s">
        <v>33</v>
      </c>
      <c r="B34" s="135" t="s">
        <v>54</v>
      </c>
      <c r="C34" s="135"/>
      <c r="D34" s="30"/>
      <c r="E34" s="31"/>
      <c r="F34" s="32"/>
      <c r="G34" s="96">
        <f t="shared" ref="G34:G43" si="3">ROUND(E34*F34,2)</f>
        <v>0</v>
      </c>
      <c r="H34" s="96">
        <f t="shared" si="1"/>
        <v>0</v>
      </c>
      <c r="I34" s="33"/>
      <c r="J34" s="28"/>
    </row>
    <row r="35" spans="1:10" x14ac:dyDescent="0.2">
      <c r="A35" s="29" t="s">
        <v>34</v>
      </c>
      <c r="B35" s="135" t="s">
        <v>54</v>
      </c>
      <c r="C35" s="135"/>
      <c r="D35" s="30"/>
      <c r="E35" s="31"/>
      <c r="F35" s="32"/>
      <c r="G35" s="96">
        <f t="shared" si="3"/>
        <v>0</v>
      </c>
      <c r="H35" s="96">
        <f t="shared" si="1"/>
        <v>0</v>
      </c>
      <c r="I35" s="33"/>
      <c r="J35" s="28"/>
    </row>
    <row r="36" spans="1:10" x14ac:dyDescent="0.2">
      <c r="A36" s="29" t="s">
        <v>35</v>
      </c>
      <c r="B36" s="135" t="s">
        <v>54</v>
      </c>
      <c r="C36" s="135"/>
      <c r="D36" s="30"/>
      <c r="E36" s="31"/>
      <c r="F36" s="32"/>
      <c r="G36" s="96">
        <f t="shared" si="3"/>
        <v>0</v>
      </c>
      <c r="H36" s="96">
        <f t="shared" si="1"/>
        <v>0</v>
      </c>
      <c r="I36" s="33"/>
      <c r="J36" s="28"/>
    </row>
    <row r="37" spans="1:10" x14ac:dyDescent="0.2">
      <c r="A37" s="29" t="s">
        <v>36</v>
      </c>
      <c r="B37" s="135" t="s">
        <v>54</v>
      </c>
      <c r="C37" s="135"/>
      <c r="D37" s="30"/>
      <c r="E37" s="31"/>
      <c r="F37" s="32"/>
      <c r="G37" s="96">
        <f t="shared" si="3"/>
        <v>0</v>
      </c>
      <c r="H37" s="96">
        <f t="shared" si="1"/>
        <v>0</v>
      </c>
      <c r="I37" s="33"/>
      <c r="J37" s="28"/>
    </row>
    <row r="38" spans="1:10" x14ac:dyDescent="0.2">
      <c r="A38" s="29" t="s">
        <v>37</v>
      </c>
      <c r="B38" s="135" t="s">
        <v>54</v>
      </c>
      <c r="C38" s="135"/>
      <c r="D38" s="30"/>
      <c r="E38" s="31"/>
      <c r="F38" s="32"/>
      <c r="G38" s="96">
        <f t="shared" si="3"/>
        <v>0</v>
      </c>
      <c r="H38" s="96">
        <f t="shared" si="1"/>
        <v>0</v>
      </c>
      <c r="I38" s="33"/>
      <c r="J38" s="28"/>
    </row>
    <row r="39" spans="1:10" x14ac:dyDescent="0.2">
      <c r="A39" s="29" t="s">
        <v>38</v>
      </c>
      <c r="B39" s="135" t="s">
        <v>54</v>
      </c>
      <c r="C39" s="135"/>
      <c r="D39" s="30"/>
      <c r="E39" s="31"/>
      <c r="F39" s="32"/>
      <c r="G39" s="96">
        <f t="shared" si="3"/>
        <v>0</v>
      </c>
      <c r="H39" s="96">
        <f t="shared" si="1"/>
        <v>0</v>
      </c>
      <c r="I39" s="33"/>
      <c r="J39" s="28"/>
    </row>
    <row r="40" spans="1:10" x14ac:dyDescent="0.2">
      <c r="A40" s="29" t="s">
        <v>39</v>
      </c>
      <c r="B40" s="135" t="s">
        <v>54</v>
      </c>
      <c r="C40" s="135"/>
      <c r="D40" s="30"/>
      <c r="E40" s="31"/>
      <c r="F40" s="32"/>
      <c r="G40" s="96">
        <f t="shared" si="3"/>
        <v>0</v>
      </c>
      <c r="H40" s="96">
        <f t="shared" si="1"/>
        <v>0</v>
      </c>
      <c r="I40" s="33"/>
      <c r="J40" s="28"/>
    </row>
    <row r="41" spans="1:10" x14ac:dyDescent="0.2">
      <c r="A41" s="29" t="s">
        <v>40</v>
      </c>
      <c r="B41" s="135" t="s">
        <v>54</v>
      </c>
      <c r="C41" s="135"/>
      <c r="D41" s="30"/>
      <c r="E41" s="31"/>
      <c r="F41" s="32"/>
      <c r="G41" s="96">
        <f t="shared" si="3"/>
        <v>0</v>
      </c>
      <c r="H41" s="96">
        <f t="shared" si="1"/>
        <v>0</v>
      </c>
      <c r="I41" s="33"/>
      <c r="J41" s="28"/>
    </row>
    <row r="42" spans="1:10" x14ac:dyDescent="0.2">
      <c r="A42" s="29" t="s">
        <v>41</v>
      </c>
      <c r="B42" s="135" t="s">
        <v>54</v>
      </c>
      <c r="C42" s="135"/>
      <c r="D42" s="30"/>
      <c r="E42" s="31"/>
      <c r="F42" s="32"/>
      <c r="G42" s="96">
        <f t="shared" si="3"/>
        <v>0</v>
      </c>
      <c r="H42" s="96">
        <f t="shared" si="1"/>
        <v>0</v>
      </c>
      <c r="I42" s="33"/>
      <c r="J42" s="28"/>
    </row>
    <row r="43" spans="1:10" x14ac:dyDescent="0.2">
      <c r="A43" s="29" t="s">
        <v>42</v>
      </c>
      <c r="B43" s="135" t="s">
        <v>54</v>
      </c>
      <c r="C43" s="135"/>
      <c r="D43" s="30"/>
      <c r="E43" s="31"/>
      <c r="F43" s="32"/>
      <c r="G43" s="96">
        <f t="shared" si="3"/>
        <v>0</v>
      </c>
      <c r="H43" s="96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1" t="s">
        <v>228</v>
      </c>
      <c r="C44" s="139"/>
      <c r="D44" s="139"/>
      <c r="E44" s="139"/>
      <c r="F44" s="140"/>
      <c r="G44" s="97">
        <f>SUM(G45:G54)</f>
        <v>0</v>
      </c>
      <c r="H44" s="97">
        <f>SUM(H45:H54)</f>
        <v>0</v>
      </c>
      <c r="I44" s="35"/>
      <c r="J44" s="36"/>
    </row>
    <row r="45" spans="1:10" x14ac:dyDescent="0.2">
      <c r="A45" s="29" t="s">
        <v>44</v>
      </c>
      <c r="B45" s="135" t="s">
        <v>54</v>
      </c>
      <c r="C45" s="135"/>
      <c r="D45" s="30"/>
      <c r="E45" s="31"/>
      <c r="F45" s="32"/>
      <c r="G45" s="96">
        <f t="shared" ref="G45:G54" si="4">ROUND(E45*F45,2)</f>
        <v>0</v>
      </c>
      <c r="H45" s="96">
        <f t="shared" ref="H45:H54" si="5">ROUND(G45*$D$7,2)</f>
        <v>0</v>
      </c>
      <c r="I45" s="33"/>
      <c r="J45" s="36"/>
    </row>
    <row r="46" spans="1:10" x14ac:dyDescent="0.2">
      <c r="A46" s="29" t="s">
        <v>45</v>
      </c>
      <c r="B46" s="135" t="s">
        <v>54</v>
      </c>
      <c r="C46" s="135"/>
      <c r="D46" s="30"/>
      <c r="E46" s="31"/>
      <c r="F46" s="32"/>
      <c r="G46" s="96">
        <f t="shared" si="4"/>
        <v>0</v>
      </c>
      <c r="H46" s="96">
        <f t="shared" si="5"/>
        <v>0</v>
      </c>
      <c r="I46" s="33"/>
      <c r="J46" s="36"/>
    </row>
    <row r="47" spans="1:10" x14ac:dyDescent="0.2">
      <c r="A47" s="29" t="s">
        <v>46</v>
      </c>
      <c r="B47" s="135" t="s">
        <v>54</v>
      </c>
      <c r="C47" s="135"/>
      <c r="D47" s="30"/>
      <c r="E47" s="31"/>
      <c r="F47" s="32"/>
      <c r="G47" s="96">
        <f t="shared" si="4"/>
        <v>0</v>
      </c>
      <c r="H47" s="96">
        <f t="shared" si="5"/>
        <v>0</v>
      </c>
      <c r="I47" s="33"/>
      <c r="J47" s="36"/>
    </row>
    <row r="48" spans="1:10" x14ac:dyDescent="0.2">
      <c r="A48" s="29" t="s">
        <v>47</v>
      </c>
      <c r="B48" s="135" t="s">
        <v>54</v>
      </c>
      <c r="C48" s="135"/>
      <c r="D48" s="30"/>
      <c r="E48" s="31"/>
      <c r="F48" s="32"/>
      <c r="G48" s="96">
        <f t="shared" si="4"/>
        <v>0</v>
      </c>
      <c r="H48" s="96">
        <f t="shared" si="5"/>
        <v>0</v>
      </c>
      <c r="I48" s="33"/>
      <c r="J48" s="36"/>
    </row>
    <row r="49" spans="1:10" x14ac:dyDescent="0.2">
      <c r="A49" s="29" t="s">
        <v>48</v>
      </c>
      <c r="B49" s="135" t="s">
        <v>54</v>
      </c>
      <c r="C49" s="135"/>
      <c r="D49" s="30"/>
      <c r="E49" s="31"/>
      <c r="F49" s="32"/>
      <c r="G49" s="96">
        <f t="shared" si="4"/>
        <v>0</v>
      </c>
      <c r="H49" s="96">
        <f t="shared" si="5"/>
        <v>0</v>
      </c>
      <c r="I49" s="33"/>
      <c r="J49" s="36"/>
    </row>
    <row r="50" spans="1:10" x14ac:dyDescent="0.2">
      <c r="A50" s="29" t="s">
        <v>49</v>
      </c>
      <c r="B50" s="135" t="s">
        <v>54</v>
      </c>
      <c r="C50" s="135"/>
      <c r="D50" s="30"/>
      <c r="E50" s="31"/>
      <c r="F50" s="32"/>
      <c r="G50" s="96">
        <f t="shared" si="4"/>
        <v>0</v>
      </c>
      <c r="H50" s="96">
        <f t="shared" si="5"/>
        <v>0</v>
      </c>
      <c r="I50" s="33"/>
      <c r="J50" s="36"/>
    </row>
    <row r="51" spans="1:10" x14ac:dyDescent="0.2">
      <c r="A51" s="29" t="s">
        <v>50</v>
      </c>
      <c r="B51" s="135" t="s">
        <v>54</v>
      </c>
      <c r="C51" s="135"/>
      <c r="D51" s="30"/>
      <c r="E51" s="31"/>
      <c r="F51" s="32"/>
      <c r="G51" s="96">
        <f t="shared" si="4"/>
        <v>0</v>
      </c>
      <c r="H51" s="96">
        <f t="shared" si="5"/>
        <v>0</v>
      </c>
      <c r="I51" s="33"/>
      <c r="J51" s="36"/>
    </row>
    <row r="52" spans="1:10" x14ac:dyDescent="0.2">
      <c r="A52" s="29" t="s">
        <v>51</v>
      </c>
      <c r="B52" s="135" t="s">
        <v>54</v>
      </c>
      <c r="C52" s="135"/>
      <c r="D52" s="30"/>
      <c r="E52" s="31"/>
      <c r="F52" s="32"/>
      <c r="G52" s="96">
        <f t="shared" si="4"/>
        <v>0</v>
      </c>
      <c r="H52" s="96">
        <f t="shared" si="5"/>
        <v>0</v>
      </c>
      <c r="I52" s="33"/>
      <c r="J52" s="36"/>
    </row>
    <row r="53" spans="1:10" x14ac:dyDescent="0.2">
      <c r="A53" s="29" t="s">
        <v>52</v>
      </c>
      <c r="B53" s="135" t="s">
        <v>54</v>
      </c>
      <c r="C53" s="135"/>
      <c r="D53" s="30"/>
      <c r="E53" s="31"/>
      <c r="F53" s="32"/>
      <c r="G53" s="96">
        <f t="shared" si="4"/>
        <v>0</v>
      </c>
      <c r="H53" s="96">
        <f t="shared" si="5"/>
        <v>0</v>
      </c>
      <c r="I53" s="33"/>
      <c r="J53" s="36"/>
    </row>
    <row r="54" spans="1:10" x14ac:dyDescent="0.2">
      <c r="A54" s="29" t="s">
        <v>53</v>
      </c>
      <c r="B54" s="135" t="s">
        <v>54</v>
      </c>
      <c r="C54" s="135"/>
      <c r="D54" s="30"/>
      <c r="E54" s="31"/>
      <c r="F54" s="32"/>
      <c r="G54" s="96">
        <f t="shared" si="4"/>
        <v>0</v>
      </c>
      <c r="H54" s="96">
        <f t="shared" si="5"/>
        <v>0</v>
      </c>
      <c r="I54" s="33"/>
      <c r="J54" s="36"/>
    </row>
    <row r="55" spans="1:10" ht="25.5" customHeight="1" x14ac:dyDescent="0.2">
      <c r="A55" s="34" t="s">
        <v>10</v>
      </c>
      <c r="B55" s="138" t="s">
        <v>174</v>
      </c>
      <c r="C55" s="139"/>
      <c r="D55" s="139"/>
      <c r="E55" s="139"/>
      <c r="F55" s="140"/>
      <c r="G55" s="97">
        <f>SUM(G56:G82)</f>
        <v>0</v>
      </c>
      <c r="H55" s="97">
        <f>SUM(H56:H82)</f>
        <v>0</v>
      </c>
      <c r="I55" s="35"/>
      <c r="J55" s="36"/>
    </row>
    <row r="56" spans="1:10" x14ac:dyDescent="0.2">
      <c r="A56" s="29" t="s">
        <v>55</v>
      </c>
      <c r="B56" s="135" t="s">
        <v>12</v>
      </c>
      <c r="C56" s="135"/>
      <c r="D56" s="30"/>
      <c r="E56" s="31"/>
      <c r="F56" s="32"/>
      <c r="G56" s="96">
        <f t="shared" ref="G56:G82" si="6">ROUND(E56*F56,2)</f>
        <v>0</v>
      </c>
      <c r="H56" s="96">
        <f t="shared" ref="H56:H82" si="7">ROUND(G56*$D$7,2)</f>
        <v>0</v>
      </c>
      <c r="I56" s="33"/>
      <c r="J56" s="28"/>
    </row>
    <row r="57" spans="1:10" x14ac:dyDescent="0.2">
      <c r="A57" s="29" t="s">
        <v>56</v>
      </c>
      <c r="B57" s="135" t="s">
        <v>12</v>
      </c>
      <c r="C57" s="135"/>
      <c r="D57" s="30"/>
      <c r="E57" s="31"/>
      <c r="F57" s="32"/>
      <c r="G57" s="96">
        <f t="shared" si="6"/>
        <v>0</v>
      </c>
      <c r="H57" s="96">
        <f t="shared" si="7"/>
        <v>0</v>
      </c>
      <c r="I57" s="33"/>
      <c r="J57" s="28"/>
    </row>
    <row r="58" spans="1:10" x14ac:dyDescent="0.2">
      <c r="A58" s="29" t="s">
        <v>57</v>
      </c>
      <c r="B58" s="135" t="s">
        <v>12</v>
      </c>
      <c r="C58" s="135"/>
      <c r="D58" s="30"/>
      <c r="E58" s="31"/>
      <c r="F58" s="32"/>
      <c r="G58" s="96">
        <f t="shared" si="6"/>
        <v>0</v>
      </c>
      <c r="H58" s="96">
        <f t="shared" si="7"/>
        <v>0</v>
      </c>
      <c r="I58" s="33"/>
      <c r="J58" s="28"/>
    </row>
    <row r="59" spans="1:10" x14ac:dyDescent="0.2">
      <c r="A59" s="29" t="s">
        <v>58</v>
      </c>
      <c r="B59" s="135" t="s">
        <v>12</v>
      </c>
      <c r="C59" s="135"/>
      <c r="D59" s="30"/>
      <c r="E59" s="31"/>
      <c r="F59" s="32"/>
      <c r="G59" s="96">
        <f t="shared" si="6"/>
        <v>0</v>
      </c>
      <c r="H59" s="96">
        <f t="shared" si="7"/>
        <v>0</v>
      </c>
      <c r="I59" s="33"/>
      <c r="J59" s="28"/>
    </row>
    <row r="60" spans="1:10" x14ac:dyDescent="0.2">
      <c r="A60" s="29" t="s">
        <v>59</v>
      </c>
      <c r="B60" s="135" t="s">
        <v>12</v>
      </c>
      <c r="C60" s="135"/>
      <c r="D60" s="30"/>
      <c r="E60" s="31"/>
      <c r="F60" s="32"/>
      <c r="G60" s="96">
        <f t="shared" si="6"/>
        <v>0</v>
      </c>
      <c r="H60" s="96">
        <f t="shared" si="7"/>
        <v>0</v>
      </c>
      <c r="I60" s="33"/>
      <c r="J60" s="28"/>
    </row>
    <row r="61" spans="1:10" x14ac:dyDescent="0.2">
      <c r="A61" s="29" t="s">
        <v>60</v>
      </c>
      <c r="B61" s="135" t="s">
        <v>12</v>
      </c>
      <c r="C61" s="135"/>
      <c r="D61" s="30"/>
      <c r="E61" s="31"/>
      <c r="F61" s="32"/>
      <c r="G61" s="96">
        <f t="shared" si="6"/>
        <v>0</v>
      </c>
      <c r="H61" s="96">
        <f t="shared" si="7"/>
        <v>0</v>
      </c>
      <c r="I61" s="33"/>
      <c r="J61" s="28"/>
    </row>
    <row r="62" spans="1:10" x14ac:dyDescent="0.2">
      <c r="A62" s="29" t="s">
        <v>61</v>
      </c>
      <c r="B62" s="135" t="s">
        <v>12</v>
      </c>
      <c r="C62" s="135"/>
      <c r="D62" s="30"/>
      <c r="E62" s="31"/>
      <c r="F62" s="32"/>
      <c r="G62" s="96">
        <f t="shared" si="6"/>
        <v>0</v>
      </c>
      <c r="H62" s="96">
        <f t="shared" si="7"/>
        <v>0</v>
      </c>
      <c r="I62" s="33"/>
      <c r="J62" s="28"/>
    </row>
    <row r="63" spans="1:10" x14ac:dyDescent="0.2">
      <c r="A63" s="29" t="s">
        <v>62</v>
      </c>
      <c r="B63" s="135" t="s">
        <v>12</v>
      </c>
      <c r="C63" s="135"/>
      <c r="D63" s="30"/>
      <c r="E63" s="31"/>
      <c r="F63" s="32"/>
      <c r="G63" s="96">
        <f t="shared" si="6"/>
        <v>0</v>
      </c>
      <c r="H63" s="96">
        <f t="shared" si="7"/>
        <v>0</v>
      </c>
      <c r="I63" s="33"/>
      <c r="J63" s="28"/>
    </row>
    <row r="64" spans="1:10" x14ac:dyDescent="0.2">
      <c r="A64" s="29" t="s">
        <v>63</v>
      </c>
      <c r="B64" s="135" t="s">
        <v>12</v>
      </c>
      <c r="C64" s="135"/>
      <c r="D64" s="30"/>
      <c r="E64" s="31"/>
      <c r="F64" s="32"/>
      <c r="G64" s="96">
        <f t="shared" si="6"/>
        <v>0</v>
      </c>
      <c r="H64" s="96">
        <f t="shared" si="7"/>
        <v>0</v>
      </c>
      <c r="I64" s="33"/>
      <c r="J64" s="28"/>
    </row>
    <row r="65" spans="1:10" x14ac:dyDescent="0.2">
      <c r="A65" s="29" t="s">
        <v>64</v>
      </c>
      <c r="B65" s="135" t="s">
        <v>12</v>
      </c>
      <c r="C65" s="135"/>
      <c r="D65" s="30"/>
      <c r="E65" s="31"/>
      <c r="F65" s="32"/>
      <c r="G65" s="96">
        <f t="shared" si="6"/>
        <v>0</v>
      </c>
      <c r="H65" s="96">
        <f t="shared" si="7"/>
        <v>0</v>
      </c>
      <c r="I65" s="33"/>
      <c r="J65" s="28"/>
    </row>
    <row r="66" spans="1:10" x14ac:dyDescent="0.2">
      <c r="A66" s="29" t="s">
        <v>130</v>
      </c>
      <c r="B66" s="135" t="s">
        <v>12</v>
      </c>
      <c r="C66" s="135"/>
      <c r="D66" s="30"/>
      <c r="E66" s="31"/>
      <c r="F66" s="32"/>
      <c r="G66" s="96">
        <f t="shared" si="6"/>
        <v>0</v>
      </c>
      <c r="H66" s="96">
        <f t="shared" si="7"/>
        <v>0</v>
      </c>
      <c r="I66" s="33"/>
      <c r="J66" s="28"/>
    </row>
    <row r="67" spans="1:10" x14ac:dyDescent="0.2">
      <c r="A67" s="29" t="s">
        <v>131</v>
      </c>
      <c r="B67" s="135" t="s">
        <v>12</v>
      </c>
      <c r="C67" s="135"/>
      <c r="D67" s="30"/>
      <c r="E67" s="31"/>
      <c r="F67" s="32"/>
      <c r="G67" s="96">
        <f t="shared" si="6"/>
        <v>0</v>
      </c>
      <c r="H67" s="96">
        <f t="shared" si="7"/>
        <v>0</v>
      </c>
      <c r="I67" s="33"/>
      <c r="J67" s="28"/>
    </row>
    <row r="68" spans="1:10" x14ac:dyDescent="0.2">
      <c r="A68" s="29" t="s">
        <v>132</v>
      </c>
      <c r="B68" s="135" t="s">
        <v>12</v>
      </c>
      <c r="C68" s="135"/>
      <c r="D68" s="30"/>
      <c r="E68" s="31"/>
      <c r="F68" s="32"/>
      <c r="G68" s="96">
        <f t="shared" si="6"/>
        <v>0</v>
      </c>
      <c r="H68" s="96">
        <f t="shared" si="7"/>
        <v>0</v>
      </c>
      <c r="I68" s="33"/>
      <c r="J68" s="28"/>
    </row>
    <row r="69" spans="1:10" x14ac:dyDescent="0.2">
      <c r="A69" s="29" t="s">
        <v>133</v>
      </c>
      <c r="B69" s="135" t="s">
        <v>12</v>
      </c>
      <c r="C69" s="135"/>
      <c r="D69" s="30"/>
      <c r="E69" s="31"/>
      <c r="F69" s="32"/>
      <c r="G69" s="96">
        <f t="shared" si="6"/>
        <v>0</v>
      </c>
      <c r="H69" s="96">
        <f t="shared" si="7"/>
        <v>0</v>
      </c>
      <c r="I69" s="33"/>
      <c r="J69" s="28"/>
    </row>
    <row r="70" spans="1:10" x14ac:dyDescent="0.2">
      <c r="A70" s="29" t="s">
        <v>134</v>
      </c>
      <c r="B70" s="135" t="s">
        <v>12</v>
      </c>
      <c r="C70" s="135"/>
      <c r="D70" s="30"/>
      <c r="E70" s="31"/>
      <c r="F70" s="32"/>
      <c r="G70" s="96">
        <f t="shared" si="6"/>
        <v>0</v>
      </c>
      <c r="H70" s="96">
        <f t="shared" si="7"/>
        <v>0</v>
      </c>
      <c r="I70" s="33"/>
      <c r="J70" s="28"/>
    </row>
    <row r="71" spans="1:10" x14ac:dyDescent="0.2">
      <c r="A71" s="29" t="s">
        <v>188</v>
      </c>
      <c r="B71" s="135" t="s">
        <v>12</v>
      </c>
      <c r="C71" s="135"/>
      <c r="D71" s="30"/>
      <c r="E71" s="31"/>
      <c r="F71" s="32"/>
      <c r="G71" s="96">
        <f t="shared" si="6"/>
        <v>0</v>
      </c>
      <c r="H71" s="96">
        <f t="shared" si="7"/>
        <v>0</v>
      </c>
      <c r="I71" s="33"/>
      <c r="J71" s="28"/>
    </row>
    <row r="72" spans="1:10" x14ac:dyDescent="0.2">
      <c r="A72" s="29" t="s">
        <v>189</v>
      </c>
      <c r="B72" s="135" t="s">
        <v>12</v>
      </c>
      <c r="C72" s="135"/>
      <c r="D72" s="30"/>
      <c r="E72" s="31"/>
      <c r="F72" s="32"/>
      <c r="G72" s="96">
        <f t="shared" si="6"/>
        <v>0</v>
      </c>
      <c r="H72" s="96">
        <f t="shared" si="7"/>
        <v>0</v>
      </c>
      <c r="I72" s="33"/>
      <c r="J72" s="28"/>
    </row>
    <row r="73" spans="1:10" x14ac:dyDescent="0.2">
      <c r="A73" s="29" t="s">
        <v>190</v>
      </c>
      <c r="B73" s="135" t="s">
        <v>12</v>
      </c>
      <c r="C73" s="135"/>
      <c r="D73" s="30"/>
      <c r="E73" s="31"/>
      <c r="F73" s="32"/>
      <c r="G73" s="96">
        <f t="shared" si="6"/>
        <v>0</v>
      </c>
      <c r="H73" s="96">
        <f t="shared" si="7"/>
        <v>0</v>
      </c>
      <c r="I73" s="33"/>
      <c r="J73" s="28"/>
    </row>
    <row r="74" spans="1:10" x14ac:dyDescent="0.2">
      <c r="A74" s="29" t="s">
        <v>191</v>
      </c>
      <c r="B74" s="135" t="s">
        <v>12</v>
      </c>
      <c r="C74" s="135"/>
      <c r="D74" s="30"/>
      <c r="E74" s="31"/>
      <c r="F74" s="32"/>
      <c r="G74" s="96">
        <f t="shared" si="6"/>
        <v>0</v>
      </c>
      <c r="H74" s="96">
        <f t="shared" si="7"/>
        <v>0</v>
      </c>
      <c r="I74" s="33"/>
      <c r="J74" s="28"/>
    </row>
    <row r="75" spans="1:10" x14ac:dyDescent="0.2">
      <c r="A75" s="29" t="s">
        <v>192</v>
      </c>
      <c r="B75" s="135" t="s">
        <v>12</v>
      </c>
      <c r="C75" s="135"/>
      <c r="D75" s="30"/>
      <c r="E75" s="31"/>
      <c r="F75" s="32"/>
      <c r="G75" s="96">
        <f t="shared" si="6"/>
        <v>0</v>
      </c>
      <c r="H75" s="96">
        <f t="shared" si="7"/>
        <v>0</v>
      </c>
      <c r="I75" s="33"/>
      <c r="J75" s="28"/>
    </row>
    <row r="76" spans="1:10" x14ac:dyDescent="0.2">
      <c r="A76" s="29" t="s">
        <v>193</v>
      </c>
      <c r="B76" s="135" t="s">
        <v>12</v>
      </c>
      <c r="C76" s="135"/>
      <c r="D76" s="30"/>
      <c r="E76" s="31"/>
      <c r="F76" s="32"/>
      <c r="G76" s="96">
        <f t="shared" si="6"/>
        <v>0</v>
      </c>
      <c r="H76" s="96">
        <f t="shared" si="7"/>
        <v>0</v>
      </c>
      <c r="I76" s="33"/>
      <c r="J76" s="28"/>
    </row>
    <row r="77" spans="1:10" x14ac:dyDescent="0.2">
      <c r="A77" s="29" t="s">
        <v>194</v>
      </c>
      <c r="B77" s="135" t="s">
        <v>12</v>
      </c>
      <c r="C77" s="135"/>
      <c r="D77" s="30"/>
      <c r="E77" s="31"/>
      <c r="F77" s="32"/>
      <c r="G77" s="96">
        <f t="shared" si="6"/>
        <v>0</v>
      </c>
      <c r="H77" s="96">
        <f t="shared" si="7"/>
        <v>0</v>
      </c>
      <c r="I77" s="33"/>
      <c r="J77" s="28"/>
    </row>
    <row r="78" spans="1:10" x14ac:dyDescent="0.2">
      <c r="A78" s="29" t="s">
        <v>195</v>
      </c>
      <c r="B78" s="135" t="s">
        <v>12</v>
      </c>
      <c r="C78" s="135"/>
      <c r="D78" s="30"/>
      <c r="E78" s="31"/>
      <c r="F78" s="32"/>
      <c r="G78" s="96">
        <f t="shared" si="6"/>
        <v>0</v>
      </c>
      <c r="H78" s="96">
        <f t="shared" si="7"/>
        <v>0</v>
      </c>
      <c r="I78" s="33"/>
      <c r="J78" s="28"/>
    </row>
    <row r="79" spans="1:10" x14ac:dyDescent="0.2">
      <c r="A79" s="29" t="s">
        <v>196</v>
      </c>
      <c r="B79" s="135" t="s">
        <v>12</v>
      </c>
      <c r="C79" s="135"/>
      <c r="D79" s="30"/>
      <c r="E79" s="31"/>
      <c r="F79" s="32"/>
      <c r="G79" s="96">
        <f t="shared" si="6"/>
        <v>0</v>
      </c>
      <c r="H79" s="96">
        <f t="shared" si="7"/>
        <v>0</v>
      </c>
      <c r="I79" s="33"/>
      <c r="J79" s="28"/>
    </row>
    <row r="80" spans="1:10" x14ac:dyDescent="0.2">
      <c r="A80" s="29" t="s">
        <v>197</v>
      </c>
      <c r="B80" s="135" t="s">
        <v>12</v>
      </c>
      <c r="C80" s="135"/>
      <c r="D80" s="30"/>
      <c r="E80" s="31"/>
      <c r="F80" s="32"/>
      <c r="G80" s="96">
        <f t="shared" si="6"/>
        <v>0</v>
      </c>
      <c r="H80" s="96">
        <f t="shared" si="7"/>
        <v>0</v>
      </c>
      <c r="I80" s="33"/>
      <c r="J80" s="28"/>
    </row>
    <row r="81" spans="1:19" x14ac:dyDescent="0.2">
      <c r="A81" s="29" t="s">
        <v>198</v>
      </c>
      <c r="B81" s="135" t="s">
        <v>12</v>
      </c>
      <c r="C81" s="135"/>
      <c r="D81" s="30"/>
      <c r="E81" s="31"/>
      <c r="F81" s="32"/>
      <c r="G81" s="96">
        <f t="shared" si="6"/>
        <v>0</v>
      </c>
      <c r="H81" s="96">
        <f t="shared" si="7"/>
        <v>0</v>
      </c>
      <c r="I81" s="33"/>
      <c r="J81" s="28"/>
    </row>
    <row r="82" spans="1:19" x14ac:dyDescent="0.2">
      <c r="A82" s="29" t="s">
        <v>199</v>
      </c>
      <c r="B82" s="135" t="s">
        <v>12</v>
      </c>
      <c r="C82" s="135"/>
      <c r="D82" s="30"/>
      <c r="E82" s="31"/>
      <c r="F82" s="32"/>
      <c r="G82" s="96">
        <f t="shared" si="6"/>
        <v>0</v>
      </c>
      <c r="H82" s="96">
        <f t="shared" si="7"/>
        <v>0</v>
      </c>
      <c r="I82" s="33"/>
      <c r="J82" s="28"/>
    </row>
    <row r="83" spans="1:19" ht="51.75" customHeight="1" x14ac:dyDescent="0.2">
      <c r="A83" s="34" t="s">
        <v>65</v>
      </c>
      <c r="B83" s="138" t="s">
        <v>110</v>
      </c>
      <c r="C83" s="139"/>
      <c r="D83" s="139"/>
      <c r="E83" s="139"/>
      <c r="F83" s="140"/>
      <c r="G83" s="97">
        <f>SUM(G84:G112)</f>
        <v>0</v>
      </c>
      <c r="H83" s="97">
        <f>SUM(H84:H112)</f>
        <v>0</v>
      </c>
      <c r="I83" s="35"/>
      <c r="J83" s="28"/>
      <c r="K83" s="37" t="s">
        <v>112</v>
      </c>
      <c r="L83" s="37" t="s">
        <v>113</v>
      </c>
      <c r="M83" s="37" t="s">
        <v>114</v>
      </c>
      <c r="N83" s="37" t="s">
        <v>115</v>
      </c>
      <c r="O83" s="37" t="s">
        <v>116</v>
      </c>
      <c r="P83" s="37" t="s">
        <v>117</v>
      </c>
      <c r="Q83" s="37" t="s">
        <v>118</v>
      </c>
      <c r="R83" s="37" t="s">
        <v>119</v>
      </c>
    </row>
    <row r="84" spans="1:19" ht="12.75" customHeight="1" x14ac:dyDescent="0.2">
      <c r="A84" s="29" t="s">
        <v>66</v>
      </c>
      <c r="B84" s="135" t="s">
        <v>111</v>
      </c>
      <c r="C84" s="135"/>
      <c r="D84" s="30"/>
      <c r="E84" s="99">
        <v>1</v>
      </c>
      <c r="F84" s="96">
        <f t="shared" ref="F84:F112" si="8">R84</f>
        <v>0</v>
      </c>
      <c r="G84" s="96">
        <f t="shared" ref="G84:G112" si="9">ROUND(E84*F84,2)</f>
        <v>0</v>
      </c>
      <c r="H84" s="96">
        <f t="shared" si="1"/>
        <v>0</v>
      </c>
      <c r="I84" s="33"/>
      <c r="J84" s="28"/>
      <c r="K84" s="38"/>
      <c r="L84" s="39"/>
      <c r="M84" s="39"/>
      <c r="N84" s="39"/>
      <c r="O84" s="100" t="str">
        <f>IFERROR(ROUND((L84-N84)/M84,2),"0")</f>
        <v>0</v>
      </c>
      <c r="P84" s="39"/>
      <c r="Q84" s="40"/>
      <c r="R84" s="100">
        <f>O84*P84*Q84</f>
        <v>0</v>
      </c>
      <c r="S84" s="101" t="str">
        <f ca="1">IF(K84=0," ",IF(K84+(M84*30.5)&lt;TODAY(),"DĖMESIO! Patikrinkite, ar nurodytas turtas dar nėra nudėvėtas, amortizuotas"," "))</f>
        <v xml:space="preserve"> </v>
      </c>
    </row>
    <row r="85" spans="1:19" ht="12.75" customHeight="1" x14ac:dyDescent="0.2">
      <c r="A85" s="29" t="s">
        <v>67</v>
      </c>
      <c r="B85" s="135" t="s">
        <v>111</v>
      </c>
      <c r="C85" s="135"/>
      <c r="D85" s="30"/>
      <c r="E85" s="99">
        <v>1</v>
      </c>
      <c r="F85" s="96">
        <f t="shared" si="8"/>
        <v>0</v>
      </c>
      <c r="G85" s="96">
        <f t="shared" si="9"/>
        <v>0</v>
      </c>
      <c r="H85" s="96">
        <f t="shared" si="1"/>
        <v>0</v>
      </c>
      <c r="I85" s="33"/>
      <c r="J85" s="28"/>
      <c r="K85" s="38"/>
      <c r="L85" s="39"/>
      <c r="M85" s="39"/>
      <c r="N85" s="39"/>
      <c r="O85" s="100" t="str">
        <f t="shared" ref="O85:O112" si="10">IFERROR(ROUND((L85-N85)/M85,2),"0")</f>
        <v>0</v>
      </c>
      <c r="P85" s="39"/>
      <c r="Q85" s="40"/>
      <c r="R85" s="100">
        <f t="shared" ref="R85:R112" si="11">O85*P85*Q85</f>
        <v>0</v>
      </c>
      <c r="S85" s="101" t="str">
        <f t="shared" ref="S85:S112" ca="1" si="12">IF(K85=0," ",IF(K85+(M85*30.5)&lt;TODAY(),"DĖMESIO! Patikrinkite, ar nurodytas turtas dar nėra nudėvėtas, amortizuotas"," "))</f>
        <v xml:space="preserve"> </v>
      </c>
    </row>
    <row r="86" spans="1:19" ht="12.75" customHeight="1" x14ac:dyDescent="0.2">
      <c r="A86" s="29" t="s">
        <v>68</v>
      </c>
      <c r="B86" s="135" t="s">
        <v>111</v>
      </c>
      <c r="C86" s="135"/>
      <c r="D86" s="30"/>
      <c r="E86" s="99">
        <v>1</v>
      </c>
      <c r="F86" s="96">
        <f t="shared" si="8"/>
        <v>0</v>
      </c>
      <c r="G86" s="96">
        <f t="shared" si="9"/>
        <v>0</v>
      </c>
      <c r="H86" s="96">
        <f t="shared" si="1"/>
        <v>0</v>
      </c>
      <c r="I86" s="33"/>
      <c r="J86" s="28"/>
      <c r="K86" s="38"/>
      <c r="L86" s="39"/>
      <c r="M86" s="39"/>
      <c r="N86" s="39"/>
      <c r="O86" s="100" t="str">
        <f t="shared" si="10"/>
        <v>0</v>
      </c>
      <c r="P86" s="39"/>
      <c r="Q86" s="40"/>
      <c r="R86" s="100">
        <f t="shared" si="11"/>
        <v>0</v>
      </c>
      <c r="S86" s="101" t="str">
        <f t="shared" ca="1" si="12"/>
        <v xml:space="preserve"> </v>
      </c>
    </row>
    <row r="87" spans="1:19" ht="12.75" customHeight="1" x14ac:dyDescent="0.2">
      <c r="A87" s="29" t="s">
        <v>69</v>
      </c>
      <c r="B87" s="135" t="s">
        <v>111</v>
      </c>
      <c r="C87" s="135"/>
      <c r="D87" s="30"/>
      <c r="E87" s="99">
        <v>1</v>
      </c>
      <c r="F87" s="96">
        <f t="shared" si="8"/>
        <v>0</v>
      </c>
      <c r="G87" s="96">
        <f t="shared" si="9"/>
        <v>0</v>
      </c>
      <c r="H87" s="96">
        <f t="shared" si="1"/>
        <v>0</v>
      </c>
      <c r="I87" s="33"/>
      <c r="J87" s="28"/>
      <c r="K87" s="38"/>
      <c r="L87" s="39"/>
      <c r="M87" s="39"/>
      <c r="N87" s="39"/>
      <c r="O87" s="100" t="str">
        <f t="shared" si="10"/>
        <v>0</v>
      </c>
      <c r="P87" s="39"/>
      <c r="Q87" s="40"/>
      <c r="R87" s="100">
        <f t="shared" si="11"/>
        <v>0</v>
      </c>
      <c r="S87" s="101" t="str">
        <f t="shared" ca="1" si="12"/>
        <v xml:space="preserve"> </v>
      </c>
    </row>
    <row r="88" spans="1:19" ht="12.75" customHeight="1" x14ac:dyDescent="0.2">
      <c r="A88" s="29" t="s">
        <v>70</v>
      </c>
      <c r="B88" s="135" t="s">
        <v>111</v>
      </c>
      <c r="C88" s="135"/>
      <c r="D88" s="30"/>
      <c r="E88" s="99">
        <v>1</v>
      </c>
      <c r="F88" s="96">
        <f t="shared" si="8"/>
        <v>0</v>
      </c>
      <c r="G88" s="96">
        <f t="shared" si="9"/>
        <v>0</v>
      </c>
      <c r="H88" s="96">
        <f t="shared" si="1"/>
        <v>0</v>
      </c>
      <c r="I88" s="33"/>
      <c r="J88" s="28"/>
      <c r="K88" s="38"/>
      <c r="L88" s="39"/>
      <c r="M88" s="39"/>
      <c r="N88" s="39"/>
      <c r="O88" s="100" t="str">
        <f t="shared" si="10"/>
        <v>0</v>
      </c>
      <c r="P88" s="39"/>
      <c r="Q88" s="40"/>
      <c r="R88" s="100">
        <f t="shared" si="11"/>
        <v>0</v>
      </c>
      <c r="S88" s="101" t="str">
        <f t="shared" ca="1" si="12"/>
        <v xml:space="preserve"> </v>
      </c>
    </row>
    <row r="89" spans="1:19" ht="12.75" customHeight="1" x14ac:dyDescent="0.2">
      <c r="A89" s="29" t="s">
        <v>74</v>
      </c>
      <c r="B89" s="135" t="s">
        <v>111</v>
      </c>
      <c r="C89" s="135"/>
      <c r="D89" s="30"/>
      <c r="E89" s="99">
        <v>1</v>
      </c>
      <c r="F89" s="96">
        <f t="shared" si="8"/>
        <v>0</v>
      </c>
      <c r="G89" s="96">
        <f t="shared" si="9"/>
        <v>0</v>
      </c>
      <c r="H89" s="96">
        <f t="shared" si="1"/>
        <v>0</v>
      </c>
      <c r="I89" s="33"/>
      <c r="J89" s="28"/>
      <c r="K89" s="38"/>
      <c r="L89" s="39"/>
      <c r="M89" s="39"/>
      <c r="N89" s="39"/>
      <c r="O89" s="100" t="str">
        <f t="shared" si="10"/>
        <v>0</v>
      </c>
      <c r="P89" s="39"/>
      <c r="Q89" s="40"/>
      <c r="R89" s="100">
        <f t="shared" si="11"/>
        <v>0</v>
      </c>
      <c r="S89" s="101" t="str">
        <f t="shared" ca="1" si="12"/>
        <v xml:space="preserve"> </v>
      </c>
    </row>
    <row r="90" spans="1:19" ht="12.75" customHeight="1" x14ac:dyDescent="0.2">
      <c r="A90" s="29" t="s">
        <v>75</v>
      </c>
      <c r="B90" s="135" t="s">
        <v>111</v>
      </c>
      <c r="C90" s="135"/>
      <c r="D90" s="30"/>
      <c r="E90" s="99">
        <v>1</v>
      </c>
      <c r="F90" s="96">
        <f t="shared" si="8"/>
        <v>0</v>
      </c>
      <c r="G90" s="96">
        <f t="shared" si="9"/>
        <v>0</v>
      </c>
      <c r="H90" s="96">
        <f t="shared" si="1"/>
        <v>0</v>
      </c>
      <c r="I90" s="33"/>
      <c r="J90" s="28"/>
      <c r="K90" s="38"/>
      <c r="L90" s="39"/>
      <c r="M90" s="39"/>
      <c r="N90" s="39"/>
      <c r="O90" s="100" t="str">
        <f t="shared" si="10"/>
        <v>0</v>
      </c>
      <c r="P90" s="39"/>
      <c r="Q90" s="40"/>
      <c r="R90" s="100">
        <f t="shared" si="11"/>
        <v>0</v>
      </c>
      <c r="S90" s="101" t="str">
        <f t="shared" ca="1" si="12"/>
        <v xml:space="preserve"> </v>
      </c>
    </row>
    <row r="91" spans="1:19" ht="12.75" customHeight="1" x14ac:dyDescent="0.2">
      <c r="A91" s="29" t="s">
        <v>76</v>
      </c>
      <c r="B91" s="135" t="s">
        <v>111</v>
      </c>
      <c r="C91" s="135"/>
      <c r="D91" s="30"/>
      <c r="E91" s="99">
        <v>1</v>
      </c>
      <c r="F91" s="96">
        <f t="shared" si="8"/>
        <v>0</v>
      </c>
      <c r="G91" s="96">
        <f t="shared" si="9"/>
        <v>0</v>
      </c>
      <c r="H91" s="96">
        <f t="shared" si="1"/>
        <v>0</v>
      </c>
      <c r="I91" s="33"/>
      <c r="J91" s="28"/>
      <c r="K91" s="38"/>
      <c r="L91" s="39"/>
      <c r="M91" s="39"/>
      <c r="N91" s="39"/>
      <c r="O91" s="100" t="str">
        <f t="shared" si="10"/>
        <v>0</v>
      </c>
      <c r="P91" s="39"/>
      <c r="Q91" s="40"/>
      <c r="R91" s="100">
        <f t="shared" si="11"/>
        <v>0</v>
      </c>
      <c r="S91" s="101" t="str">
        <f t="shared" ca="1" si="12"/>
        <v xml:space="preserve"> </v>
      </c>
    </row>
    <row r="92" spans="1:19" ht="12.75" customHeight="1" x14ac:dyDescent="0.2">
      <c r="A92" s="29" t="s">
        <v>77</v>
      </c>
      <c r="B92" s="135" t="s">
        <v>111</v>
      </c>
      <c r="C92" s="135"/>
      <c r="D92" s="30"/>
      <c r="E92" s="99">
        <v>1</v>
      </c>
      <c r="F92" s="96">
        <f t="shared" si="8"/>
        <v>0</v>
      </c>
      <c r="G92" s="96">
        <f t="shared" si="9"/>
        <v>0</v>
      </c>
      <c r="H92" s="96">
        <f t="shared" si="1"/>
        <v>0</v>
      </c>
      <c r="I92" s="33"/>
      <c r="J92" s="28"/>
      <c r="K92" s="38"/>
      <c r="L92" s="39"/>
      <c r="M92" s="39"/>
      <c r="N92" s="39"/>
      <c r="O92" s="100" t="str">
        <f t="shared" si="10"/>
        <v>0</v>
      </c>
      <c r="P92" s="39"/>
      <c r="Q92" s="40"/>
      <c r="R92" s="100">
        <f t="shared" si="11"/>
        <v>0</v>
      </c>
      <c r="S92" s="101" t="str">
        <f t="shared" ca="1" si="12"/>
        <v xml:space="preserve"> </v>
      </c>
    </row>
    <row r="93" spans="1:19" ht="12.75" customHeight="1" x14ac:dyDescent="0.2">
      <c r="A93" s="29" t="s">
        <v>78</v>
      </c>
      <c r="B93" s="135" t="s">
        <v>111</v>
      </c>
      <c r="C93" s="135"/>
      <c r="D93" s="30"/>
      <c r="E93" s="99">
        <v>1</v>
      </c>
      <c r="F93" s="96">
        <f t="shared" si="8"/>
        <v>0</v>
      </c>
      <c r="G93" s="96">
        <f t="shared" si="9"/>
        <v>0</v>
      </c>
      <c r="H93" s="96">
        <f t="shared" si="1"/>
        <v>0</v>
      </c>
      <c r="I93" s="33"/>
      <c r="J93" s="28"/>
      <c r="K93" s="38"/>
      <c r="L93" s="39"/>
      <c r="M93" s="39"/>
      <c r="N93" s="39"/>
      <c r="O93" s="100" t="str">
        <f t="shared" si="10"/>
        <v>0</v>
      </c>
      <c r="P93" s="39"/>
      <c r="Q93" s="40"/>
      <c r="R93" s="100">
        <f t="shared" si="11"/>
        <v>0</v>
      </c>
      <c r="S93" s="101" t="str">
        <f t="shared" ca="1" si="12"/>
        <v xml:space="preserve"> </v>
      </c>
    </row>
    <row r="94" spans="1:19" ht="12.75" customHeight="1" x14ac:dyDescent="0.2">
      <c r="A94" s="29" t="s">
        <v>229</v>
      </c>
      <c r="B94" s="135" t="s">
        <v>111</v>
      </c>
      <c r="C94" s="135"/>
      <c r="D94" s="30"/>
      <c r="E94" s="99">
        <v>1</v>
      </c>
      <c r="F94" s="96">
        <f t="shared" si="8"/>
        <v>0</v>
      </c>
      <c r="G94" s="96">
        <f t="shared" si="9"/>
        <v>0</v>
      </c>
      <c r="H94" s="96">
        <f t="shared" si="1"/>
        <v>0</v>
      </c>
      <c r="I94" s="33"/>
      <c r="J94" s="28"/>
      <c r="K94" s="38"/>
      <c r="L94" s="39"/>
      <c r="M94" s="39"/>
      <c r="N94" s="39"/>
      <c r="O94" s="100" t="str">
        <f t="shared" si="10"/>
        <v>0</v>
      </c>
      <c r="P94" s="39"/>
      <c r="Q94" s="40"/>
      <c r="R94" s="100">
        <f t="shared" si="11"/>
        <v>0</v>
      </c>
      <c r="S94" s="101" t="str">
        <f t="shared" ca="1" si="12"/>
        <v xml:space="preserve"> </v>
      </c>
    </row>
    <row r="95" spans="1:19" ht="12.75" customHeight="1" x14ac:dyDescent="0.2">
      <c r="A95" s="29" t="s">
        <v>230</v>
      </c>
      <c r="B95" s="135" t="s">
        <v>111</v>
      </c>
      <c r="C95" s="135"/>
      <c r="D95" s="30"/>
      <c r="E95" s="99">
        <v>1</v>
      </c>
      <c r="F95" s="96">
        <f t="shared" si="8"/>
        <v>0</v>
      </c>
      <c r="G95" s="96">
        <f t="shared" si="9"/>
        <v>0</v>
      </c>
      <c r="H95" s="96">
        <f t="shared" si="1"/>
        <v>0</v>
      </c>
      <c r="I95" s="33"/>
      <c r="J95" s="28"/>
      <c r="K95" s="38"/>
      <c r="L95" s="39"/>
      <c r="M95" s="39"/>
      <c r="N95" s="39"/>
      <c r="O95" s="100" t="str">
        <f t="shared" si="10"/>
        <v>0</v>
      </c>
      <c r="P95" s="39"/>
      <c r="Q95" s="40"/>
      <c r="R95" s="100">
        <f t="shared" si="11"/>
        <v>0</v>
      </c>
      <c r="S95" s="101" t="str">
        <f t="shared" ca="1" si="12"/>
        <v xml:space="preserve"> </v>
      </c>
    </row>
    <row r="96" spans="1:19" ht="12.75" customHeight="1" x14ac:dyDescent="0.2">
      <c r="A96" s="29" t="s">
        <v>231</v>
      </c>
      <c r="B96" s="135" t="s">
        <v>111</v>
      </c>
      <c r="C96" s="135"/>
      <c r="D96" s="30"/>
      <c r="E96" s="99">
        <v>1</v>
      </c>
      <c r="F96" s="96">
        <f t="shared" si="8"/>
        <v>0</v>
      </c>
      <c r="G96" s="96">
        <f t="shared" si="9"/>
        <v>0</v>
      </c>
      <c r="H96" s="96">
        <f t="shared" si="1"/>
        <v>0</v>
      </c>
      <c r="I96" s="33"/>
      <c r="J96" s="28"/>
      <c r="K96" s="38"/>
      <c r="L96" s="39"/>
      <c r="M96" s="39"/>
      <c r="N96" s="39"/>
      <c r="O96" s="100" t="str">
        <f t="shared" si="10"/>
        <v>0</v>
      </c>
      <c r="P96" s="39"/>
      <c r="Q96" s="40"/>
      <c r="R96" s="100">
        <f t="shared" si="11"/>
        <v>0</v>
      </c>
      <c r="S96" s="101" t="str">
        <f t="shared" ca="1" si="12"/>
        <v xml:space="preserve"> </v>
      </c>
    </row>
    <row r="97" spans="1:19" ht="12.75" customHeight="1" x14ac:dyDescent="0.2">
      <c r="A97" s="29" t="s">
        <v>232</v>
      </c>
      <c r="B97" s="135" t="s">
        <v>111</v>
      </c>
      <c r="C97" s="135"/>
      <c r="D97" s="30"/>
      <c r="E97" s="99">
        <v>1</v>
      </c>
      <c r="F97" s="96">
        <f t="shared" si="8"/>
        <v>0</v>
      </c>
      <c r="G97" s="96">
        <f t="shared" si="9"/>
        <v>0</v>
      </c>
      <c r="H97" s="96">
        <f t="shared" si="1"/>
        <v>0</v>
      </c>
      <c r="I97" s="33"/>
      <c r="J97" s="28"/>
      <c r="K97" s="38"/>
      <c r="L97" s="39"/>
      <c r="M97" s="39"/>
      <c r="N97" s="39"/>
      <c r="O97" s="100" t="str">
        <f t="shared" si="10"/>
        <v>0</v>
      </c>
      <c r="P97" s="39"/>
      <c r="Q97" s="40"/>
      <c r="R97" s="100">
        <f t="shared" si="11"/>
        <v>0</v>
      </c>
      <c r="S97" s="101" t="str">
        <f t="shared" ca="1" si="12"/>
        <v xml:space="preserve"> </v>
      </c>
    </row>
    <row r="98" spans="1:19" ht="12.75" customHeight="1" x14ac:dyDescent="0.2">
      <c r="A98" s="29" t="s">
        <v>233</v>
      </c>
      <c r="B98" s="135" t="s">
        <v>111</v>
      </c>
      <c r="C98" s="135"/>
      <c r="D98" s="30"/>
      <c r="E98" s="99">
        <v>1</v>
      </c>
      <c r="F98" s="96">
        <f t="shared" si="8"/>
        <v>0</v>
      </c>
      <c r="G98" s="96">
        <f t="shared" si="9"/>
        <v>0</v>
      </c>
      <c r="H98" s="96">
        <f t="shared" si="1"/>
        <v>0</v>
      </c>
      <c r="I98" s="33"/>
      <c r="J98" s="28"/>
      <c r="K98" s="38"/>
      <c r="L98" s="39"/>
      <c r="M98" s="39"/>
      <c r="N98" s="39"/>
      <c r="O98" s="100" t="str">
        <f t="shared" si="10"/>
        <v>0</v>
      </c>
      <c r="P98" s="39"/>
      <c r="Q98" s="40"/>
      <c r="R98" s="100">
        <f t="shared" si="11"/>
        <v>0</v>
      </c>
      <c r="S98" s="101" t="str">
        <f t="shared" ca="1" si="12"/>
        <v xml:space="preserve"> </v>
      </c>
    </row>
    <row r="99" spans="1:19" ht="12.75" customHeight="1" x14ac:dyDescent="0.2">
      <c r="A99" s="29" t="s">
        <v>234</v>
      </c>
      <c r="B99" s="135" t="s">
        <v>111</v>
      </c>
      <c r="C99" s="135"/>
      <c r="D99" s="30"/>
      <c r="E99" s="99">
        <v>1</v>
      </c>
      <c r="F99" s="96">
        <f t="shared" si="8"/>
        <v>0</v>
      </c>
      <c r="G99" s="96">
        <f t="shared" si="9"/>
        <v>0</v>
      </c>
      <c r="H99" s="96">
        <f t="shared" si="1"/>
        <v>0</v>
      </c>
      <c r="I99" s="33"/>
      <c r="J99" s="28"/>
      <c r="K99" s="38"/>
      <c r="L99" s="39"/>
      <c r="M99" s="39"/>
      <c r="N99" s="39"/>
      <c r="O99" s="100" t="str">
        <f t="shared" si="10"/>
        <v>0</v>
      </c>
      <c r="P99" s="39"/>
      <c r="Q99" s="40"/>
      <c r="R99" s="100">
        <f t="shared" si="11"/>
        <v>0</v>
      </c>
      <c r="S99" s="101" t="str">
        <f t="shared" ca="1" si="12"/>
        <v xml:space="preserve"> </v>
      </c>
    </row>
    <row r="100" spans="1:19" ht="12.75" customHeight="1" x14ac:dyDescent="0.2">
      <c r="A100" s="29" t="s">
        <v>235</v>
      </c>
      <c r="B100" s="135" t="s">
        <v>111</v>
      </c>
      <c r="C100" s="135"/>
      <c r="D100" s="30"/>
      <c r="E100" s="99">
        <v>1</v>
      </c>
      <c r="F100" s="96">
        <f t="shared" si="8"/>
        <v>0</v>
      </c>
      <c r="G100" s="96">
        <f t="shared" si="9"/>
        <v>0</v>
      </c>
      <c r="H100" s="96">
        <f t="shared" si="1"/>
        <v>0</v>
      </c>
      <c r="I100" s="33"/>
      <c r="J100" s="28"/>
      <c r="K100" s="38"/>
      <c r="L100" s="39"/>
      <c r="M100" s="39"/>
      <c r="N100" s="39"/>
      <c r="O100" s="100" t="str">
        <f t="shared" si="10"/>
        <v>0</v>
      </c>
      <c r="P100" s="39"/>
      <c r="Q100" s="40"/>
      <c r="R100" s="100">
        <f t="shared" si="11"/>
        <v>0</v>
      </c>
      <c r="S100" s="101" t="str">
        <f t="shared" ca="1" si="12"/>
        <v xml:space="preserve"> </v>
      </c>
    </row>
    <row r="101" spans="1:19" ht="12.75" customHeight="1" x14ac:dyDescent="0.2">
      <c r="A101" s="29" t="s">
        <v>236</v>
      </c>
      <c r="B101" s="135" t="s">
        <v>111</v>
      </c>
      <c r="C101" s="135"/>
      <c r="D101" s="30"/>
      <c r="E101" s="99">
        <v>1</v>
      </c>
      <c r="F101" s="96">
        <f t="shared" si="8"/>
        <v>0</v>
      </c>
      <c r="G101" s="96">
        <f t="shared" si="9"/>
        <v>0</v>
      </c>
      <c r="H101" s="96">
        <f t="shared" si="1"/>
        <v>0</v>
      </c>
      <c r="I101" s="33"/>
      <c r="J101" s="28"/>
      <c r="K101" s="38"/>
      <c r="L101" s="39"/>
      <c r="M101" s="39"/>
      <c r="N101" s="39"/>
      <c r="O101" s="100" t="str">
        <f t="shared" si="10"/>
        <v>0</v>
      </c>
      <c r="P101" s="39"/>
      <c r="Q101" s="40"/>
      <c r="R101" s="100">
        <f t="shared" si="11"/>
        <v>0</v>
      </c>
      <c r="S101" s="101" t="str">
        <f t="shared" ca="1" si="12"/>
        <v xml:space="preserve"> </v>
      </c>
    </row>
    <row r="102" spans="1:19" ht="12.75" customHeight="1" x14ac:dyDescent="0.2">
      <c r="A102" s="29" t="s">
        <v>237</v>
      </c>
      <c r="B102" s="135" t="s">
        <v>111</v>
      </c>
      <c r="C102" s="135"/>
      <c r="D102" s="30"/>
      <c r="E102" s="99">
        <v>1</v>
      </c>
      <c r="F102" s="96">
        <f t="shared" si="8"/>
        <v>0</v>
      </c>
      <c r="G102" s="96">
        <f t="shared" si="9"/>
        <v>0</v>
      </c>
      <c r="H102" s="96">
        <f t="shared" si="1"/>
        <v>0</v>
      </c>
      <c r="I102" s="33"/>
      <c r="J102" s="28"/>
      <c r="K102" s="38"/>
      <c r="L102" s="39"/>
      <c r="M102" s="39"/>
      <c r="N102" s="39"/>
      <c r="O102" s="100" t="str">
        <f t="shared" si="10"/>
        <v>0</v>
      </c>
      <c r="P102" s="39"/>
      <c r="Q102" s="40"/>
      <c r="R102" s="100">
        <f t="shared" si="11"/>
        <v>0</v>
      </c>
      <c r="S102" s="101" t="str">
        <f t="shared" ca="1" si="12"/>
        <v xml:space="preserve"> </v>
      </c>
    </row>
    <row r="103" spans="1:19" ht="12.75" customHeight="1" x14ac:dyDescent="0.2">
      <c r="A103" s="29" t="s">
        <v>238</v>
      </c>
      <c r="B103" s="135" t="s">
        <v>111</v>
      </c>
      <c r="C103" s="135"/>
      <c r="D103" s="30"/>
      <c r="E103" s="99">
        <v>1</v>
      </c>
      <c r="F103" s="96">
        <f t="shared" si="8"/>
        <v>0</v>
      </c>
      <c r="G103" s="96">
        <f t="shared" si="9"/>
        <v>0</v>
      </c>
      <c r="H103" s="96">
        <f t="shared" si="1"/>
        <v>0</v>
      </c>
      <c r="I103" s="33"/>
      <c r="J103" s="28"/>
      <c r="K103" s="38"/>
      <c r="L103" s="39"/>
      <c r="M103" s="39"/>
      <c r="N103" s="39"/>
      <c r="O103" s="100" t="str">
        <f t="shared" si="10"/>
        <v>0</v>
      </c>
      <c r="P103" s="39"/>
      <c r="Q103" s="40"/>
      <c r="R103" s="100">
        <f t="shared" si="11"/>
        <v>0</v>
      </c>
      <c r="S103" s="101" t="str">
        <f t="shared" ca="1" si="12"/>
        <v xml:space="preserve"> </v>
      </c>
    </row>
    <row r="104" spans="1:19" ht="12.75" customHeight="1" x14ac:dyDescent="0.2">
      <c r="A104" s="29" t="s">
        <v>239</v>
      </c>
      <c r="B104" s="135" t="s">
        <v>111</v>
      </c>
      <c r="C104" s="135"/>
      <c r="D104" s="30"/>
      <c r="E104" s="99">
        <v>1</v>
      </c>
      <c r="F104" s="96">
        <f t="shared" si="8"/>
        <v>0</v>
      </c>
      <c r="G104" s="96">
        <f t="shared" si="9"/>
        <v>0</v>
      </c>
      <c r="H104" s="96">
        <f t="shared" si="1"/>
        <v>0</v>
      </c>
      <c r="I104" s="33"/>
      <c r="J104" s="28"/>
      <c r="K104" s="38"/>
      <c r="L104" s="39"/>
      <c r="M104" s="39"/>
      <c r="N104" s="39"/>
      <c r="O104" s="100" t="str">
        <f t="shared" si="10"/>
        <v>0</v>
      </c>
      <c r="P104" s="39"/>
      <c r="Q104" s="40"/>
      <c r="R104" s="100">
        <f t="shared" si="11"/>
        <v>0</v>
      </c>
      <c r="S104" s="101" t="str">
        <f t="shared" ca="1" si="12"/>
        <v xml:space="preserve"> </v>
      </c>
    </row>
    <row r="105" spans="1:19" ht="12.75" customHeight="1" x14ac:dyDescent="0.2">
      <c r="A105" s="29" t="s">
        <v>240</v>
      </c>
      <c r="B105" s="135" t="s">
        <v>111</v>
      </c>
      <c r="C105" s="135"/>
      <c r="D105" s="30"/>
      <c r="E105" s="99">
        <v>1</v>
      </c>
      <c r="F105" s="96">
        <f t="shared" si="8"/>
        <v>0</v>
      </c>
      <c r="G105" s="96">
        <f t="shared" si="9"/>
        <v>0</v>
      </c>
      <c r="H105" s="96">
        <f t="shared" si="1"/>
        <v>0</v>
      </c>
      <c r="I105" s="33"/>
      <c r="J105" s="28"/>
      <c r="K105" s="38"/>
      <c r="L105" s="39"/>
      <c r="M105" s="39"/>
      <c r="N105" s="39"/>
      <c r="O105" s="100" t="str">
        <f t="shared" si="10"/>
        <v>0</v>
      </c>
      <c r="P105" s="39"/>
      <c r="Q105" s="40"/>
      <c r="R105" s="100">
        <f t="shared" si="11"/>
        <v>0</v>
      </c>
      <c r="S105" s="101" t="str">
        <f t="shared" ca="1" si="12"/>
        <v xml:space="preserve"> </v>
      </c>
    </row>
    <row r="106" spans="1:19" ht="12.75" customHeight="1" x14ac:dyDescent="0.2">
      <c r="A106" s="29" t="s">
        <v>241</v>
      </c>
      <c r="B106" s="135" t="s">
        <v>111</v>
      </c>
      <c r="C106" s="135"/>
      <c r="D106" s="30"/>
      <c r="E106" s="99">
        <v>1</v>
      </c>
      <c r="F106" s="96">
        <f t="shared" si="8"/>
        <v>0</v>
      </c>
      <c r="G106" s="96">
        <f t="shared" si="9"/>
        <v>0</v>
      </c>
      <c r="H106" s="96">
        <f t="shared" si="1"/>
        <v>0</v>
      </c>
      <c r="I106" s="33"/>
      <c r="J106" s="28"/>
      <c r="K106" s="38"/>
      <c r="L106" s="39"/>
      <c r="M106" s="39"/>
      <c r="N106" s="39"/>
      <c r="O106" s="100" t="str">
        <f t="shared" si="10"/>
        <v>0</v>
      </c>
      <c r="P106" s="39"/>
      <c r="Q106" s="40"/>
      <c r="R106" s="100">
        <f t="shared" si="11"/>
        <v>0</v>
      </c>
      <c r="S106" s="101" t="str">
        <f t="shared" ca="1" si="12"/>
        <v xml:space="preserve"> </v>
      </c>
    </row>
    <row r="107" spans="1:19" ht="12.75" customHeight="1" x14ac:dyDescent="0.2">
      <c r="A107" s="29" t="s">
        <v>242</v>
      </c>
      <c r="B107" s="135" t="s">
        <v>111</v>
      </c>
      <c r="C107" s="135"/>
      <c r="D107" s="30"/>
      <c r="E107" s="99">
        <v>1</v>
      </c>
      <c r="F107" s="96">
        <f t="shared" si="8"/>
        <v>0</v>
      </c>
      <c r="G107" s="96">
        <f t="shared" si="9"/>
        <v>0</v>
      </c>
      <c r="H107" s="96">
        <f t="shared" si="1"/>
        <v>0</v>
      </c>
      <c r="I107" s="33"/>
      <c r="J107" s="28"/>
      <c r="K107" s="38"/>
      <c r="L107" s="39"/>
      <c r="M107" s="39"/>
      <c r="N107" s="39"/>
      <c r="O107" s="100" t="str">
        <f t="shared" si="10"/>
        <v>0</v>
      </c>
      <c r="P107" s="39"/>
      <c r="Q107" s="40"/>
      <c r="R107" s="100">
        <f t="shared" si="11"/>
        <v>0</v>
      </c>
      <c r="S107" s="101" t="str">
        <f t="shared" ca="1" si="12"/>
        <v xml:space="preserve"> </v>
      </c>
    </row>
    <row r="108" spans="1:19" ht="12.75" customHeight="1" x14ac:dyDescent="0.2">
      <c r="A108" s="29" t="s">
        <v>243</v>
      </c>
      <c r="B108" s="135" t="s">
        <v>111</v>
      </c>
      <c r="C108" s="135"/>
      <c r="D108" s="30"/>
      <c r="E108" s="99">
        <v>1</v>
      </c>
      <c r="F108" s="96">
        <f t="shared" si="8"/>
        <v>0</v>
      </c>
      <c r="G108" s="96">
        <f t="shared" si="9"/>
        <v>0</v>
      </c>
      <c r="H108" s="96">
        <f t="shared" si="1"/>
        <v>0</v>
      </c>
      <c r="I108" s="33"/>
      <c r="J108" s="28"/>
      <c r="K108" s="38"/>
      <c r="L108" s="39"/>
      <c r="M108" s="39"/>
      <c r="N108" s="39"/>
      <c r="O108" s="100" t="str">
        <f t="shared" si="10"/>
        <v>0</v>
      </c>
      <c r="P108" s="39"/>
      <c r="Q108" s="40"/>
      <c r="R108" s="100">
        <f t="shared" si="11"/>
        <v>0</v>
      </c>
      <c r="S108" s="101" t="str">
        <f t="shared" ca="1" si="12"/>
        <v xml:space="preserve"> </v>
      </c>
    </row>
    <row r="109" spans="1:19" ht="12.75" customHeight="1" x14ac:dyDescent="0.2">
      <c r="A109" s="29" t="s">
        <v>244</v>
      </c>
      <c r="B109" s="135" t="s">
        <v>111</v>
      </c>
      <c r="C109" s="135"/>
      <c r="D109" s="30"/>
      <c r="E109" s="99">
        <v>1</v>
      </c>
      <c r="F109" s="96">
        <f t="shared" si="8"/>
        <v>0</v>
      </c>
      <c r="G109" s="96">
        <f t="shared" si="9"/>
        <v>0</v>
      </c>
      <c r="H109" s="96">
        <f t="shared" si="1"/>
        <v>0</v>
      </c>
      <c r="I109" s="33"/>
      <c r="J109" s="28"/>
      <c r="K109" s="38"/>
      <c r="L109" s="39"/>
      <c r="M109" s="39"/>
      <c r="N109" s="39"/>
      <c r="O109" s="100" t="str">
        <f t="shared" si="10"/>
        <v>0</v>
      </c>
      <c r="P109" s="39"/>
      <c r="Q109" s="40"/>
      <c r="R109" s="100">
        <f t="shared" si="11"/>
        <v>0</v>
      </c>
      <c r="S109" s="101" t="str">
        <f t="shared" ca="1" si="12"/>
        <v xml:space="preserve"> </v>
      </c>
    </row>
    <row r="110" spans="1:19" ht="12.75" customHeight="1" x14ac:dyDescent="0.2">
      <c r="A110" s="29" t="s">
        <v>245</v>
      </c>
      <c r="B110" s="135" t="s">
        <v>111</v>
      </c>
      <c r="C110" s="135"/>
      <c r="D110" s="30"/>
      <c r="E110" s="99">
        <v>1</v>
      </c>
      <c r="F110" s="96">
        <f t="shared" si="8"/>
        <v>0</v>
      </c>
      <c r="G110" s="96">
        <f t="shared" si="9"/>
        <v>0</v>
      </c>
      <c r="H110" s="96">
        <f t="shared" si="1"/>
        <v>0</v>
      </c>
      <c r="I110" s="33"/>
      <c r="J110" s="28"/>
      <c r="K110" s="38"/>
      <c r="L110" s="39"/>
      <c r="M110" s="39"/>
      <c r="N110" s="39"/>
      <c r="O110" s="100" t="str">
        <f t="shared" si="10"/>
        <v>0</v>
      </c>
      <c r="P110" s="39"/>
      <c r="Q110" s="40"/>
      <c r="R110" s="100">
        <f t="shared" si="11"/>
        <v>0</v>
      </c>
      <c r="S110" s="101" t="str">
        <f t="shared" ca="1" si="12"/>
        <v xml:space="preserve"> </v>
      </c>
    </row>
    <row r="111" spans="1:19" ht="12.75" customHeight="1" x14ac:dyDescent="0.2">
      <c r="A111" s="29" t="s">
        <v>246</v>
      </c>
      <c r="B111" s="135" t="s">
        <v>111</v>
      </c>
      <c r="C111" s="135"/>
      <c r="D111" s="30"/>
      <c r="E111" s="99">
        <v>1</v>
      </c>
      <c r="F111" s="96">
        <f t="shared" si="8"/>
        <v>0</v>
      </c>
      <c r="G111" s="96">
        <f t="shared" si="9"/>
        <v>0</v>
      </c>
      <c r="H111" s="96">
        <f t="shared" si="1"/>
        <v>0</v>
      </c>
      <c r="I111" s="33"/>
      <c r="J111" s="28"/>
      <c r="K111" s="38"/>
      <c r="L111" s="39"/>
      <c r="M111" s="39"/>
      <c r="N111" s="39"/>
      <c r="O111" s="100" t="str">
        <f t="shared" si="10"/>
        <v>0</v>
      </c>
      <c r="P111" s="39"/>
      <c r="Q111" s="40"/>
      <c r="R111" s="100">
        <f t="shared" si="11"/>
        <v>0</v>
      </c>
      <c r="S111" s="101" t="str">
        <f t="shared" ca="1" si="12"/>
        <v xml:space="preserve"> </v>
      </c>
    </row>
    <row r="112" spans="1:19" ht="12.75" customHeight="1" x14ac:dyDescent="0.2">
      <c r="A112" s="29" t="s">
        <v>247</v>
      </c>
      <c r="B112" s="135" t="s">
        <v>111</v>
      </c>
      <c r="C112" s="135"/>
      <c r="D112" s="30"/>
      <c r="E112" s="99">
        <v>1</v>
      </c>
      <c r="F112" s="96">
        <f t="shared" si="8"/>
        <v>0</v>
      </c>
      <c r="G112" s="96">
        <f t="shared" si="9"/>
        <v>0</v>
      </c>
      <c r="H112" s="96">
        <f t="shared" si="1"/>
        <v>0</v>
      </c>
      <c r="I112" s="33"/>
      <c r="J112" s="28"/>
      <c r="K112" s="38"/>
      <c r="L112" s="39"/>
      <c r="M112" s="39"/>
      <c r="N112" s="39"/>
      <c r="O112" s="100" t="str">
        <f t="shared" si="10"/>
        <v>0</v>
      </c>
      <c r="P112" s="39"/>
      <c r="Q112" s="40"/>
      <c r="R112" s="100">
        <f t="shared" si="11"/>
        <v>0</v>
      </c>
      <c r="S112" s="101" t="str">
        <f t="shared" ca="1" si="12"/>
        <v xml:space="preserve"> </v>
      </c>
    </row>
    <row r="113" spans="1:11" ht="57" customHeight="1" x14ac:dyDescent="0.2">
      <c r="A113" s="34" t="s">
        <v>71</v>
      </c>
      <c r="B113" s="174" t="s">
        <v>79</v>
      </c>
      <c r="C113" s="175"/>
      <c r="D113" s="175"/>
      <c r="E113" s="175"/>
      <c r="F113" s="176"/>
      <c r="G113" s="97">
        <f>SUM(G114:G163)</f>
        <v>0</v>
      </c>
      <c r="H113" s="97">
        <f>SUM(H114:H163)</f>
        <v>0</v>
      </c>
      <c r="I113" s="41"/>
      <c r="J113" s="28"/>
      <c r="K113" s="37" t="s">
        <v>176</v>
      </c>
    </row>
    <row r="114" spans="1:11" x14ac:dyDescent="0.2">
      <c r="A114" s="150" t="s">
        <v>177</v>
      </c>
      <c r="B114" s="159" t="s">
        <v>107</v>
      </c>
      <c r="C114" s="33" t="s">
        <v>108</v>
      </c>
      <c r="D114" s="162" t="s">
        <v>5</v>
      </c>
      <c r="E114" s="165"/>
      <c r="F114" s="153" t="str">
        <f>IFERROR(ROUND(AVERAGE(K114:K118),2),"0")</f>
        <v>0</v>
      </c>
      <c r="G114" s="153">
        <f>ROUND(E114*F114,2)</f>
        <v>0</v>
      </c>
      <c r="H114" s="153">
        <f>ROUND(G114*$D$7,2)</f>
        <v>0</v>
      </c>
      <c r="I114" s="156"/>
      <c r="J114" s="42"/>
      <c r="K114" s="39"/>
    </row>
    <row r="115" spans="1:11" x14ac:dyDescent="0.2">
      <c r="A115" s="151"/>
      <c r="B115" s="160"/>
      <c r="C115" s="33" t="s">
        <v>108</v>
      </c>
      <c r="D115" s="163"/>
      <c r="E115" s="166"/>
      <c r="F115" s="154"/>
      <c r="G115" s="154"/>
      <c r="H115" s="154"/>
      <c r="I115" s="157"/>
      <c r="J115" s="42"/>
      <c r="K115" s="39"/>
    </row>
    <row r="116" spans="1:11" x14ac:dyDescent="0.2">
      <c r="A116" s="151"/>
      <c r="B116" s="160"/>
      <c r="C116" s="33" t="s">
        <v>108</v>
      </c>
      <c r="D116" s="163"/>
      <c r="E116" s="166"/>
      <c r="F116" s="154"/>
      <c r="G116" s="154"/>
      <c r="H116" s="154"/>
      <c r="I116" s="157"/>
      <c r="J116" s="42"/>
      <c r="K116" s="39"/>
    </row>
    <row r="117" spans="1:11" x14ac:dyDescent="0.2">
      <c r="A117" s="151"/>
      <c r="B117" s="160"/>
      <c r="C117" s="33" t="s">
        <v>108</v>
      </c>
      <c r="D117" s="163"/>
      <c r="E117" s="166"/>
      <c r="F117" s="154"/>
      <c r="G117" s="154"/>
      <c r="H117" s="154"/>
      <c r="I117" s="157"/>
      <c r="J117" s="42"/>
      <c r="K117" s="39"/>
    </row>
    <row r="118" spans="1:11" x14ac:dyDescent="0.2">
      <c r="A118" s="152"/>
      <c r="B118" s="161"/>
      <c r="C118" s="33" t="s">
        <v>108</v>
      </c>
      <c r="D118" s="164"/>
      <c r="E118" s="167"/>
      <c r="F118" s="155"/>
      <c r="G118" s="155"/>
      <c r="H118" s="155"/>
      <c r="I118" s="158"/>
      <c r="J118" s="42"/>
      <c r="K118" s="39"/>
    </row>
    <row r="119" spans="1:11" x14ac:dyDescent="0.2">
      <c r="A119" s="150" t="s">
        <v>178</v>
      </c>
      <c r="B119" s="159" t="s">
        <v>107</v>
      </c>
      <c r="C119" s="33" t="s">
        <v>108</v>
      </c>
      <c r="D119" s="162" t="s">
        <v>5</v>
      </c>
      <c r="E119" s="165"/>
      <c r="F119" s="153" t="str">
        <f t="shared" ref="F119" si="13">IFERROR(ROUND(AVERAGE(K119:K123),2),"0")</f>
        <v>0</v>
      </c>
      <c r="G119" s="153">
        <f>ROUND(E119*F119,2)</f>
        <v>0</v>
      </c>
      <c r="H119" s="153">
        <f>ROUND(G119*$D$7,2)</f>
        <v>0</v>
      </c>
      <c r="I119" s="156"/>
      <c r="J119" s="42"/>
      <c r="K119" s="39"/>
    </row>
    <row r="120" spans="1:11" x14ac:dyDescent="0.2">
      <c r="A120" s="151"/>
      <c r="B120" s="160"/>
      <c r="C120" s="33" t="s">
        <v>108</v>
      </c>
      <c r="D120" s="163"/>
      <c r="E120" s="166"/>
      <c r="F120" s="154"/>
      <c r="G120" s="154"/>
      <c r="H120" s="154"/>
      <c r="I120" s="157"/>
      <c r="J120" s="42"/>
      <c r="K120" s="39"/>
    </row>
    <row r="121" spans="1:11" x14ac:dyDescent="0.2">
      <c r="A121" s="151"/>
      <c r="B121" s="160"/>
      <c r="C121" s="33" t="s">
        <v>108</v>
      </c>
      <c r="D121" s="163"/>
      <c r="E121" s="166"/>
      <c r="F121" s="154"/>
      <c r="G121" s="154"/>
      <c r="H121" s="154"/>
      <c r="I121" s="157"/>
      <c r="J121" s="42"/>
      <c r="K121" s="39"/>
    </row>
    <row r="122" spans="1:11" x14ac:dyDescent="0.2">
      <c r="A122" s="151"/>
      <c r="B122" s="160"/>
      <c r="C122" s="33" t="s">
        <v>108</v>
      </c>
      <c r="D122" s="163"/>
      <c r="E122" s="166"/>
      <c r="F122" s="154"/>
      <c r="G122" s="154"/>
      <c r="H122" s="154"/>
      <c r="I122" s="157"/>
      <c r="J122" s="42"/>
      <c r="K122" s="39"/>
    </row>
    <row r="123" spans="1:11" x14ac:dyDescent="0.2">
      <c r="A123" s="152"/>
      <c r="B123" s="161"/>
      <c r="C123" s="33" t="s">
        <v>108</v>
      </c>
      <c r="D123" s="164"/>
      <c r="E123" s="167"/>
      <c r="F123" s="155"/>
      <c r="G123" s="155"/>
      <c r="H123" s="155"/>
      <c r="I123" s="158"/>
      <c r="J123" s="42"/>
      <c r="K123" s="39"/>
    </row>
    <row r="124" spans="1:11" x14ac:dyDescent="0.2">
      <c r="A124" s="150" t="s">
        <v>179</v>
      </c>
      <c r="B124" s="159" t="s">
        <v>107</v>
      </c>
      <c r="C124" s="33" t="s">
        <v>108</v>
      </c>
      <c r="D124" s="162" t="s">
        <v>5</v>
      </c>
      <c r="E124" s="165"/>
      <c r="F124" s="153" t="str">
        <f t="shared" ref="F124" si="14">IFERROR(ROUND(AVERAGE(K124:K128),2),"0")</f>
        <v>0</v>
      </c>
      <c r="G124" s="153">
        <f>ROUND(E124*F124,2)</f>
        <v>0</v>
      </c>
      <c r="H124" s="153">
        <f>ROUND(G124*$D$7,2)</f>
        <v>0</v>
      </c>
      <c r="I124" s="156"/>
      <c r="J124" s="42"/>
      <c r="K124" s="39"/>
    </row>
    <row r="125" spans="1:11" x14ac:dyDescent="0.2">
      <c r="A125" s="151"/>
      <c r="B125" s="160"/>
      <c r="C125" s="33" t="s">
        <v>108</v>
      </c>
      <c r="D125" s="163"/>
      <c r="E125" s="166"/>
      <c r="F125" s="154"/>
      <c r="G125" s="154"/>
      <c r="H125" s="154"/>
      <c r="I125" s="157"/>
      <c r="J125" s="42"/>
      <c r="K125" s="39"/>
    </row>
    <row r="126" spans="1:11" x14ac:dyDescent="0.2">
      <c r="A126" s="151"/>
      <c r="B126" s="160"/>
      <c r="C126" s="33" t="s">
        <v>108</v>
      </c>
      <c r="D126" s="163"/>
      <c r="E126" s="166"/>
      <c r="F126" s="154"/>
      <c r="G126" s="154"/>
      <c r="H126" s="154"/>
      <c r="I126" s="157"/>
      <c r="J126" s="42"/>
      <c r="K126" s="39"/>
    </row>
    <row r="127" spans="1:11" x14ac:dyDescent="0.2">
      <c r="A127" s="151"/>
      <c r="B127" s="160"/>
      <c r="C127" s="33" t="s">
        <v>108</v>
      </c>
      <c r="D127" s="163"/>
      <c r="E127" s="166"/>
      <c r="F127" s="154"/>
      <c r="G127" s="154"/>
      <c r="H127" s="154"/>
      <c r="I127" s="157"/>
      <c r="J127" s="42"/>
      <c r="K127" s="39"/>
    </row>
    <row r="128" spans="1:11" x14ac:dyDescent="0.2">
      <c r="A128" s="152"/>
      <c r="B128" s="161"/>
      <c r="C128" s="33" t="s">
        <v>108</v>
      </c>
      <c r="D128" s="164"/>
      <c r="E128" s="167"/>
      <c r="F128" s="155"/>
      <c r="G128" s="155"/>
      <c r="H128" s="155"/>
      <c r="I128" s="158"/>
      <c r="J128" s="42"/>
      <c r="K128" s="39"/>
    </row>
    <row r="129" spans="1:11" x14ac:dyDescent="0.2">
      <c r="A129" s="150" t="s">
        <v>180</v>
      </c>
      <c r="B129" s="159" t="s">
        <v>107</v>
      </c>
      <c r="C129" s="33" t="s">
        <v>108</v>
      </c>
      <c r="D129" s="162" t="s">
        <v>5</v>
      </c>
      <c r="E129" s="165"/>
      <c r="F129" s="153" t="str">
        <f t="shared" ref="F129" si="15">IFERROR(ROUND(AVERAGE(K129:K133),2),"0")</f>
        <v>0</v>
      </c>
      <c r="G129" s="153">
        <f>ROUND(E129*F129,2)</f>
        <v>0</v>
      </c>
      <c r="H129" s="153">
        <f>ROUND(G129*$D$7,2)</f>
        <v>0</v>
      </c>
      <c r="I129" s="156"/>
      <c r="J129" s="42"/>
      <c r="K129" s="39"/>
    </row>
    <row r="130" spans="1:11" x14ac:dyDescent="0.2">
      <c r="A130" s="151"/>
      <c r="B130" s="160"/>
      <c r="C130" s="33" t="s">
        <v>108</v>
      </c>
      <c r="D130" s="163"/>
      <c r="E130" s="166"/>
      <c r="F130" s="154"/>
      <c r="G130" s="154"/>
      <c r="H130" s="154"/>
      <c r="I130" s="157"/>
      <c r="J130" s="42"/>
      <c r="K130" s="39"/>
    </row>
    <row r="131" spans="1:11" x14ac:dyDescent="0.2">
      <c r="A131" s="151"/>
      <c r="B131" s="160"/>
      <c r="C131" s="33" t="s">
        <v>108</v>
      </c>
      <c r="D131" s="163"/>
      <c r="E131" s="166"/>
      <c r="F131" s="154"/>
      <c r="G131" s="154"/>
      <c r="H131" s="154"/>
      <c r="I131" s="157"/>
      <c r="J131" s="42"/>
      <c r="K131" s="39"/>
    </row>
    <row r="132" spans="1:11" x14ac:dyDescent="0.2">
      <c r="A132" s="151"/>
      <c r="B132" s="160"/>
      <c r="C132" s="33" t="s">
        <v>108</v>
      </c>
      <c r="D132" s="163"/>
      <c r="E132" s="166"/>
      <c r="F132" s="154"/>
      <c r="G132" s="154"/>
      <c r="H132" s="154"/>
      <c r="I132" s="157"/>
      <c r="J132" s="42"/>
      <c r="K132" s="39"/>
    </row>
    <row r="133" spans="1:11" x14ac:dyDescent="0.2">
      <c r="A133" s="152"/>
      <c r="B133" s="161"/>
      <c r="C133" s="33" t="s">
        <v>108</v>
      </c>
      <c r="D133" s="164"/>
      <c r="E133" s="167"/>
      <c r="F133" s="155"/>
      <c r="G133" s="155"/>
      <c r="H133" s="155"/>
      <c r="I133" s="158"/>
      <c r="J133" s="42"/>
      <c r="K133" s="39"/>
    </row>
    <row r="134" spans="1:11" x14ac:dyDescent="0.2">
      <c r="A134" s="150" t="s">
        <v>181</v>
      </c>
      <c r="B134" s="159" t="s">
        <v>107</v>
      </c>
      <c r="C134" s="33" t="s">
        <v>108</v>
      </c>
      <c r="D134" s="162" t="s">
        <v>5</v>
      </c>
      <c r="E134" s="165"/>
      <c r="F134" s="153" t="str">
        <f t="shared" ref="F134" si="16">IFERROR(ROUND(AVERAGE(K134:K138),2),"0")</f>
        <v>0</v>
      </c>
      <c r="G134" s="153">
        <f>ROUND(E134*F134,2)</f>
        <v>0</v>
      </c>
      <c r="H134" s="153">
        <f>ROUND(G134*$D$7,2)</f>
        <v>0</v>
      </c>
      <c r="I134" s="156"/>
      <c r="J134" s="42"/>
      <c r="K134" s="39"/>
    </row>
    <row r="135" spans="1:11" x14ac:dyDescent="0.2">
      <c r="A135" s="151"/>
      <c r="B135" s="160"/>
      <c r="C135" s="33" t="s">
        <v>108</v>
      </c>
      <c r="D135" s="163"/>
      <c r="E135" s="166"/>
      <c r="F135" s="154"/>
      <c r="G135" s="154"/>
      <c r="H135" s="154"/>
      <c r="I135" s="157"/>
      <c r="J135" s="42"/>
      <c r="K135" s="39"/>
    </row>
    <row r="136" spans="1:11" x14ac:dyDescent="0.2">
      <c r="A136" s="151"/>
      <c r="B136" s="160"/>
      <c r="C136" s="33" t="s">
        <v>108</v>
      </c>
      <c r="D136" s="163"/>
      <c r="E136" s="166"/>
      <c r="F136" s="154"/>
      <c r="G136" s="154"/>
      <c r="H136" s="154"/>
      <c r="I136" s="157"/>
      <c r="J136" s="42"/>
      <c r="K136" s="39"/>
    </row>
    <row r="137" spans="1:11" x14ac:dyDescent="0.2">
      <c r="A137" s="151"/>
      <c r="B137" s="160"/>
      <c r="C137" s="33" t="s">
        <v>108</v>
      </c>
      <c r="D137" s="163"/>
      <c r="E137" s="166"/>
      <c r="F137" s="154"/>
      <c r="G137" s="154"/>
      <c r="H137" s="154"/>
      <c r="I137" s="157"/>
      <c r="J137" s="42"/>
      <c r="K137" s="39"/>
    </row>
    <row r="138" spans="1:11" x14ac:dyDescent="0.2">
      <c r="A138" s="152"/>
      <c r="B138" s="161"/>
      <c r="C138" s="33" t="s">
        <v>108</v>
      </c>
      <c r="D138" s="164"/>
      <c r="E138" s="167"/>
      <c r="F138" s="155"/>
      <c r="G138" s="155"/>
      <c r="H138" s="155"/>
      <c r="I138" s="158"/>
      <c r="J138" s="42"/>
      <c r="K138" s="39"/>
    </row>
    <row r="139" spans="1:11" x14ac:dyDescent="0.2">
      <c r="A139" s="150" t="s">
        <v>182</v>
      </c>
      <c r="B139" s="159" t="s">
        <v>107</v>
      </c>
      <c r="C139" s="33" t="s">
        <v>108</v>
      </c>
      <c r="D139" s="162" t="s">
        <v>5</v>
      </c>
      <c r="E139" s="165"/>
      <c r="F139" s="153" t="str">
        <f t="shared" ref="F139" si="17">IFERROR(ROUND(AVERAGE(K139:K143),2),"0")</f>
        <v>0</v>
      </c>
      <c r="G139" s="153">
        <f>ROUND(E139*F139,2)</f>
        <v>0</v>
      </c>
      <c r="H139" s="153">
        <f>ROUND(G139*$D$7,2)</f>
        <v>0</v>
      </c>
      <c r="I139" s="156"/>
      <c r="J139" s="42"/>
      <c r="K139" s="39"/>
    </row>
    <row r="140" spans="1:11" x14ac:dyDescent="0.2">
      <c r="A140" s="151"/>
      <c r="B140" s="160"/>
      <c r="C140" s="33" t="s">
        <v>108</v>
      </c>
      <c r="D140" s="163"/>
      <c r="E140" s="166"/>
      <c r="F140" s="154"/>
      <c r="G140" s="154"/>
      <c r="H140" s="154"/>
      <c r="I140" s="157"/>
      <c r="J140" s="42"/>
      <c r="K140" s="39"/>
    </row>
    <row r="141" spans="1:11" x14ac:dyDescent="0.2">
      <c r="A141" s="151"/>
      <c r="B141" s="160"/>
      <c r="C141" s="33" t="s">
        <v>108</v>
      </c>
      <c r="D141" s="163"/>
      <c r="E141" s="166"/>
      <c r="F141" s="154"/>
      <c r="G141" s="154"/>
      <c r="H141" s="154"/>
      <c r="I141" s="157"/>
      <c r="J141" s="42"/>
      <c r="K141" s="39"/>
    </row>
    <row r="142" spans="1:11" x14ac:dyDescent="0.2">
      <c r="A142" s="151"/>
      <c r="B142" s="160"/>
      <c r="C142" s="33" t="s">
        <v>108</v>
      </c>
      <c r="D142" s="163"/>
      <c r="E142" s="166"/>
      <c r="F142" s="154"/>
      <c r="G142" s="154"/>
      <c r="H142" s="154"/>
      <c r="I142" s="157"/>
      <c r="J142" s="42"/>
      <c r="K142" s="39"/>
    </row>
    <row r="143" spans="1:11" x14ac:dyDescent="0.2">
      <c r="A143" s="152"/>
      <c r="B143" s="161"/>
      <c r="C143" s="33" t="s">
        <v>108</v>
      </c>
      <c r="D143" s="164"/>
      <c r="E143" s="167"/>
      <c r="F143" s="155"/>
      <c r="G143" s="155"/>
      <c r="H143" s="155"/>
      <c r="I143" s="158"/>
      <c r="J143" s="42"/>
      <c r="K143" s="39"/>
    </row>
    <row r="144" spans="1:11" x14ac:dyDescent="0.2">
      <c r="A144" s="150" t="s">
        <v>183</v>
      </c>
      <c r="B144" s="159" t="s">
        <v>107</v>
      </c>
      <c r="C144" s="33" t="s">
        <v>108</v>
      </c>
      <c r="D144" s="162" t="s">
        <v>5</v>
      </c>
      <c r="E144" s="165"/>
      <c r="F144" s="153" t="str">
        <f t="shared" ref="F144" si="18">IFERROR(ROUND(AVERAGE(K144:K148),2),"0")</f>
        <v>0</v>
      </c>
      <c r="G144" s="153">
        <f>ROUND(E144*F144,2)</f>
        <v>0</v>
      </c>
      <c r="H144" s="153">
        <f>ROUND(G144*$D$7,2)</f>
        <v>0</v>
      </c>
      <c r="I144" s="156"/>
      <c r="J144" s="42"/>
      <c r="K144" s="39"/>
    </row>
    <row r="145" spans="1:11" x14ac:dyDescent="0.2">
      <c r="A145" s="151"/>
      <c r="B145" s="160"/>
      <c r="C145" s="33" t="s">
        <v>108</v>
      </c>
      <c r="D145" s="163"/>
      <c r="E145" s="166"/>
      <c r="F145" s="154"/>
      <c r="G145" s="154"/>
      <c r="H145" s="154"/>
      <c r="I145" s="157"/>
      <c r="J145" s="42"/>
      <c r="K145" s="39"/>
    </row>
    <row r="146" spans="1:11" x14ac:dyDescent="0.2">
      <c r="A146" s="151"/>
      <c r="B146" s="160"/>
      <c r="C146" s="33" t="s">
        <v>108</v>
      </c>
      <c r="D146" s="163"/>
      <c r="E146" s="166"/>
      <c r="F146" s="154"/>
      <c r="G146" s="154"/>
      <c r="H146" s="154"/>
      <c r="I146" s="157"/>
      <c r="J146" s="42"/>
      <c r="K146" s="39"/>
    </row>
    <row r="147" spans="1:11" x14ac:dyDescent="0.2">
      <c r="A147" s="151"/>
      <c r="B147" s="160"/>
      <c r="C147" s="33" t="s">
        <v>108</v>
      </c>
      <c r="D147" s="163"/>
      <c r="E147" s="166"/>
      <c r="F147" s="154"/>
      <c r="G147" s="154"/>
      <c r="H147" s="154"/>
      <c r="I147" s="157"/>
      <c r="J147" s="42"/>
      <c r="K147" s="39"/>
    </row>
    <row r="148" spans="1:11" x14ac:dyDescent="0.2">
      <c r="A148" s="152"/>
      <c r="B148" s="161"/>
      <c r="C148" s="33" t="s">
        <v>108</v>
      </c>
      <c r="D148" s="164"/>
      <c r="E148" s="167"/>
      <c r="F148" s="155"/>
      <c r="G148" s="155"/>
      <c r="H148" s="155"/>
      <c r="I148" s="158"/>
      <c r="J148" s="42"/>
      <c r="K148" s="39"/>
    </row>
    <row r="149" spans="1:11" x14ac:dyDescent="0.2">
      <c r="A149" s="150" t="s">
        <v>184</v>
      </c>
      <c r="B149" s="159" t="s">
        <v>107</v>
      </c>
      <c r="C149" s="33" t="s">
        <v>108</v>
      </c>
      <c r="D149" s="162" t="s">
        <v>5</v>
      </c>
      <c r="E149" s="165"/>
      <c r="F149" s="153" t="str">
        <f t="shared" ref="F149" si="19">IFERROR(ROUND(AVERAGE(K149:K153),2),"0")</f>
        <v>0</v>
      </c>
      <c r="G149" s="153">
        <f>ROUND(E149*F149,2)</f>
        <v>0</v>
      </c>
      <c r="H149" s="153">
        <f>ROUND(G149*$D$7,2)</f>
        <v>0</v>
      </c>
      <c r="I149" s="156"/>
      <c r="J149" s="42"/>
      <c r="K149" s="39"/>
    </row>
    <row r="150" spans="1:11" x14ac:dyDescent="0.2">
      <c r="A150" s="151"/>
      <c r="B150" s="160"/>
      <c r="C150" s="33" t="s">
        <v>108</v>
      </c>
      <c r="D150" s="163"/>
      <c r="E150" s="166"/>
      <c r="F150" s="154"/>
      <c r="G150" s="154"/>
      <c r="H150" s="154"/>
      <c r="I150" s="157"/>
      <c r="J150" s="42"/>
      <c r="K150" s="39"/>
    </row>
    <row r="151" spans="1:11" x14ac:dyDescent="0.2">
      <c r="A151" s="151"/>
      <c r="B151" s="160"/>
      <c r="C151" s="33" t="s">
        <v>108</v>
      </c>
      <c r="D151" s="163"/>
      <c r="E151" s="166"/>
      <c r="F151" s="154"/>
      <c r="G151" s="154"/>
      <c r="H151" s="154"/>
      <c r="I151" s="157"/>
      <c r="J151" s="42"/>
      <c r="K151" s="39"/>
    </row>
    <row r="152" spans="1:11" x14ac:dyDescent="0.2">
      <c r="A152" s="151"/>
      <c r="B152" s="160"/>
      <c r="C152" s="33" t="s">
        <v>108</v>
      </c>
      <c r="D152" s="163"/>
      <c r="E152" s="166"/>
      <c r="F152" s="154"/>
      <c r="G152" s="154"/>
      <c r="H152" s="154"/>
      <c r="I152" s="157"/>
      <c r="J152" s="42"/>
      <c r="K152" s="39"/>
    </row>
    <row r="153" spans="1:11" x14ac:dyDescent="0.2">
      <c r="A153" s="152"/>
      <c r="B153" s="161"/>
      <c r="C153" s="33" t="s">
        <v>108</v>
      </c>
      <c r="D153" s="164"/>
      <c r="E153" s="167"/>
      <c r="F153" s="155"/>
      <c r="G153" s="155"/>
      <c r="H153" s="155"/>
      <c r="I153" s="158"/>
      <c r="J153" s="42"/>
      <c r="K153" s="39"/>
    </row>
    <row r="154" spans="1:11" x14ac:dyDescent="0.2">
      <c r="A154" s="150" t="s">
        <v>185</v>
      </c>
      <c r="B154" s="159" t="s">
        <v>107</v>
      </c>
      <c r="C154" s="33" t="s">
        <v>108</v>
      </c>
      <c r="D154" s="162" t="s">
        <v>5</v>
      </c>
      <c r="E154" s="165"/>
      <c r="F154" s="153" t="str">
        <f t="shared" ref="F154" si="20">IFERROR(ROUND(AVERAGE(K154:K158),2),"0")</f>
        <v>0</v>
      </c>
      <c r="G154" s="153">
        <f>ROUND(E154*F154,2)</f>
        <v>0</v>
      </c>
      <c r="H154" s="153">
        <f>ROUND(G154*$D$7,2)</f>
        <v>0</v>
      </c>
      <c r="I154" s="156"/>
      <c r="J154" s="42"/>
      <c r="K154" s="39"/>
    </row>
    <row r="155" spans="1:11" x14ac:dyDescent="0.2">
      <c r="A155" s="151"/>
      <c r="B155" s="160"/>
      <c r="C155" s="33" t="s">
        <v>108</v>
      </c>
      <c r="D155" s="163"/>
      <c r="E155" s="166"/>
      <c r="F155" s="154"/>
      <c r="G155" s="154"/>
      <c r="H155" s="154"/>
      <c r="I155" s="157"/>
      <c r="J155" s="42"/>
      <c r="K155" s="39"/>
    </row>
    <row r="156" spans="1:11" x14ac:dyDescent="0.2">
      <c r="A156" s="151"/>
      <c r="B156" s="160"/>
      <c r="C156" s="33" t="s">
        <v>108</v>
      </c>
      <c r="D156" s="163"/>
      <c r="E156" s="166"/>
      <c r="F156" s="154"/>
      <c r="G156" s="154"/>
      <c r="H156" s="154"/>
      <c r="I156" s="157"/>
      <c r="J156" s="42"/>
      <c r="K156" s="39"/>
    </row>
    <row r="157" spans="1:11" x14ac:dyDescent="0.2">
      <c r="A157" s="151"/>
      <c r="B157" s="160"/>
      <c r="C157" s="33" t="s">
        <v>108</v>
      </c>
      <c r="D157" s="163"/>
      <c r="E157" s="166"/>
      <c r="F157" s="154"/>
      <c r="G157" s="154"/>
      <c r="H157" s="154"/>
      <c r="I157" s="157"/>
      <c r="J157" s="42"/>
      <c r="K157" s="39"/>
    </row>
    <row r="158" spans="1:11" x14ac:dyDescent="0.2">
      <c r="A158" s="152"/>
      <c r="B158" s="161"/>
      <c r="C158" s="33" t="s">
        <v>108</v>
      </c>
      <c r="D158" s="164"/>
      <c r="E158" s="167"/>
      <c r="F158" s="155"/>
      <c r="G158" s="155"/>
      <c r="H158" s="155"/>
      <c r="I158" s="158"/>
      <c r="J158" s="42"/>
      <c r="K158" s="39"/>
    </row>
    <row r="159" spans="1:11" x14ac:dyDescent="0.2">
      <c r="A159" s="150" t="s">
        <v>186</v>
      </c>
      <c r="B159" s="159" t="s">
        <v>107</v>
      </c>
      <c r="C159" s="33" t="s">
        <v>108</v>
      </c>
      <c r="D159" s="162" t="s">
        <v>5</v>
      </c>
      <c r="E159" s="165"/>
      <c r="F159" s="153" t="str">
        <f t="shared" ref="F159" si="21">IFERROR(ROUND(AVERAGE(K159:K163),2),"0")</f>
        <v>0</v>
      </c>
      <c r="G159" s="153">
        <f>ROUND(E159*F159,2)</f>
        <v>0</v>
      </c>
      <c r="H159" s="153">
        <f>ROUND(G159*$D$7,2)</f>
        <v>0</v>
      </c>
      <c r="I159" s="156"/>
      <c r="J159" s="42"/>
      <c r="K159" s="39"/>
    </row>
    <row r="160" spans="1:11" x14ac:dyDescent="0.2">
      <c r="A160" s="151"/>
      <c r="B160" s="160"/>
      <c r="C160" s="33" t="s">
        <v>108</v>
      </c>
      <c r="D160" s="163"/>
      <c r="E160" s="166"/>
      <c r="F160" s="154"/>
      <c r="G160" s="154"/>
      <c r="H160" s="154"/>
      <c r="I160" s="157"/>
      <c r="J160" s="42"/>
      <c r="K160" s="39"/>
    </row>
    <row r="161" spans="1:11" x14ac:dyDescent="0.2">
      <c r="A161" s="151"/>
      <c r="B161" s="160"/>
      <c r="C161" s="33" t="s">
        <v>108</v>
      </c>
      <c r="D161" s="163"/>
      <c r="E161" s="166"/>
      <c r="F161" s="154"/>
      <c r="G161" s="154"/>
      <c r="H161" s="154"/>
      <c r="I161" s="157"/>
      <c r="J161" s="42"/>
      <c r="K161" s="39"/>
    </row>
    <row r="162" spans="1:11" x14ac:dyDescent="0.2">
      <c r="A162" s="151"/>
      <c r="B162" s="160"/>
      <c r="C162" s="33" t="s">
        <v>108</v>
      </c>
      <c r="D162" s="163"/>
      <c r="E162" s="166"/>
      <c r="F162" s="154"/>
      <c r="G162" s="154"/>
      <c r="H162" s="154"/>
      <c r="I162" s="157"/>
      <c r="J162" s="42"/>
      <c r="K162" s="39"/>
    </row>
    <row r="163" spans="1:11" x14ac:dyDescent="0.2">
      <c r="A163" s="152"/>
      <c r="B163" s="161"/>
      <c r="C163" s="33" t="s">
        <v>108</v>
      </c>
      <c r="D163" s="164"/>
      <c r="E163" s="167"/>
      <c r="F163" s="155"/>
      <c r="G163" s="155"/>
      <c r="H163" s="155"/>
      <c r="I163" s="158"/>
      <c r="J163" s="42"/>
      <c r="K163" s="39"/>
    </row>
    <row r="164" spans="1:11" ht="12.75" customHeight="1" x14ac:dyDescent="0.2">
      <c r="A164" s="34" t="s">
        <v>93</v>
      </c>
      <c r="B164" s="174" t="s">
        <v>80</v>
      </c>
      <c r="C164" s="175"/>
      <c r="D164" s="175"/>
      <c r="E164" s="175"/>
      <c r="F164" s="176"/>
      <c r="G164" s="97">
        <f>SUM(G165,G172,G179,G186,G193,G200,G207,G214,G221,G228)</f>
        <v>0</v>
      </c>
      <c r="H164" s="97">
        <f>SUM(H165,H172,H179,H186,H193,H200,H207,H214,H221,H228)</f>
        <v>0</v>
      </c>
      <c r="I164" s="41"/>
      <c r="J164" s="28"/>
    </row>
    <row r="165" spans="1:11" ht="12.75" customHeight="1" x14ac:dyDescent="0.2">
      <c r="A165" s="168" t="s">
        <v>94</v>
      </c>
      <c r="B165" s="171" t="s">
        <v>144</v>
      </c>
      <c r="C165" s="103" t="s">
        <v>145</v>
      </c>
      <c r="D165" s="105"/>
      <c r="E165" s="106"/>
      <c r="F165" s="100"/>
      <c r="G165" s="98">
        <f>SUM(G166:G171)</f>
        <v>0</v>
      </c>
      <c r="H165" s="98">
        <f>ROUND(G165*$D$7,2)</f>
        <v>0</v>
      </c>
      <c r="I165" s="171"/>
    </row>
    <row r="166" spans="1:11" x14ac:dyDescent="0.2">
      <c r="A166" s="169"/>
      <c r="B166" s="172"/>
      <c r="C166" s="104" t="s">
        <v>146</v>
      </c>
      <c r="D166" s="43"/>
      <c r="E166" s="44"/>
      <c r="F166" s="39"/>
      <c r="G166" s="100">
        <f t="shared" ref="G166:G171" si="22">ROUND(E166*F166,2)</f>
        <v>0</v>
      </c>
      <c r="H166" s="45"/>
      <c r="I166" s="172"/>
    </row>
    <row r="167" spans="1:11" ht="13.5" customHeight="1" x14ac:dyDescent="0.2">
      <c r="A167" s="169"/>
      <c r="B167" s="172"/>
      <c r="C167" s="104" t="s">
        <v>147</v>
      </c>
      <c r="D167" s="43"/>
      <c r="E167" s="44"/>
      <c r="F167" s="39"/>
      <c r="G167" s="100">
        <f t="shared" si="22"/>
        <v>0</v>
      </c>
      <c r="H167" s="45"/>
      <c r="I167" s="172"/>
    </row>
    <row r="168" spans="1:11" x14ac:dyDescent="0.2">
      <c r="A168" s="169"/>
      <c r="B168" s="172"/>
      <c r="C168" s="104" t="s">
        <v>148</v>
      </c>
      <c r="D168" s="43"/>
      <c r="E168" s="44"/>
      <c r="F168" s="39"/>
      <c r="G168" s="100">
        <f t="shared" si="22"/>
        <v>0</v>
      </c>
      <c r="H168" s="45"/>
      <c r="I168" s="172"/>
    </row>
    <row r="169" spans="1:11" x14ac:dyDescent="0.2">
      <c r="A169" s="169"/>
      <c r="B169" s="172"/>
      <c r="C169" s="104" t="s">
        <v>149</v>
      </c>
      <c r="D169" s="43"/>
      <c r="E169" s="44"/>
      <c r="F169" s="39"/>
      <c r="G169" s="100">
        <f t="shared" si="22"/>
        <v>0</v>
      </c>
      <c r="H169" s="45"/>
      <c r="I169" s="172"/>
    </row>
    <row r="170" spans="1:11" x14ac:dyDescent="0.2">
      <c r="A170" s="169"/>
      <c r="B170" s="172"/>
      <c r="C170" s="45" t="s">
        <v>150</v>
      </c>
      <c r="D170" s="43"/>
      <c r="E170" s="44"/>
      <c r="F170" s="39"/>
      <c r="G170" s="100">
        <f t="shared" si="22"/>
        <v>0</v>
      </c>
      <c r="H170" s="45"/>
      <c r="I170" s="172"/>
    </row>
    <row r="171" spans="1:11" x14ac:dyDescent="0.2">
      <c r="A171" s="170"/>
      <c r="B171" s="173"/>
      <c r="C171" s="45" t="s">
        <v>150</v>
      </c>
      <c r="D171" s="43"/>
      <c r="E171" s="44"/>
      <c r="F171" s="39"/>
      <c r="G171" s="100">
        <f t="shared" si="22"/>
        <v>0</v>
      </c>
      <c r="H171" s="45"/>
      <c r="I171" s="173"/>
    </row>
    <row r="172" spans="1:11" ht="12.75" customHeight="1" x14ac:dyDescent="0.2">
      <c r="A172" s="168" t="s">
        <v>95</v>
      </c>
      <c r="B172" s="171" t="s">
        <v>144</v>
      </c>
      <c r="C172" s="103" t="s">
        <v>145</v>
      </c>
      <c r="D172" s="105"/>
      <c r="E172" s="106"/>
      <c r="F172" s="100"/>
      <c r="G172" s="98">
        <f>SUM(G173:G178)</f>
        <v>0</v>
      </c>
      <c r="H172" s="98">
        <f>ROUND(G172*$D$7,2)</f>
        <v>0</v>
      </c>
      <c r="I172" s="171"/>
    </row>
    <row r="173" spans="1:11" x14ac:dyDescent="0.2">
      <c r="A173" s="169"/>
      <c r="B173" s="172"/>
      <c r="C173" s="104" t="s">
        <v>146</v>
      </c>
      <c r="D173" s="43"/>
      <c r="E173" s="44"/>
      <c r="F173" s="39"/>
      <c r="G173" s="100">
        <f t="shared" ref="G173:G178" si="23">ROUND(E173*F173,2)</f>
        <v>0</v>
      </c>
      <c r="H173" s="45"/>
      <c r="I173" s="172"/>
    </row>
    <row r="174" spans="1:11" x14ac:dyDescent="0.2">
      <c r="A174" s="169"/>
      <c r="B174" s="172"/>
      <c r="C174" s="104" t="s">
        <v>147</v>
      </c>
      <c r="D174" s="43"/>
      <c r="E174" s="44"/>
      <c r="F174" s="39"/>
      <c r="G174" s="100">
        <f t="shared" si="23"/>
        <v>0</v>
      </c>
      <c r="H174" s="45"/>
      <c r="I174" s="172"/>
    </row>
    <row r="175" spans="1:11" x14ac:dyDescent="0.2">
      <c r="A175" s="169"/>
      <c r="B175" s="172"/>
      <c r="C175" s="104" t="s">
        <v>148</v>
      </c>
      <c r="D175" s="43"/>
      <c r="E175" s="44"/>
      <c r="F175" s="39"/>
      <c r="G175" s="100">
        <f t="shared" si="23"/>
        <v>0</v>
      </c>
      <c r="H175" s="45"/>
      <c r="I175" s="172"/>
    </row>
    <row r="176" spans="1:11" x14ac:dyDescent="0.2">
      <c r="A176" s="169"/>
      <c r="B176" s="172"/>
      <c r="C176" s="104" t="s">
        <v>149</v>
      </c>
      <c r="D176" s="43"/>
      <c r="E176" s="44"/>
      <c r="F176" s="39"/>
      <c r="G176" s="100">
        <f t="shared" si="23"/>
        <v>0</v>
      </c>
      <c r="H176" s="45"/>
      <c r="I176" s="172"/>
    </row>
    <row r="177" spans="1:9" x14ac:dyDescent="0.2">
      <c r="A177" s="169"/>
      <c r="B177" s="172"/>
      <c r="C177" s="45" t="s">
        <v>150</v>
      </c>
      <c r="D177" s="43"/>
      <c r="E177" s="44"/>
      <c r="F177" s="39"/>
      <c r="G177" s="100">
        <f t="shared" si="23"/>
        <v>0</v>
      </c>
      <c r="H177" s="45"/>
      <c r="I177" s="172"/>
    </row>
    <row r="178" spans="1:9" x14ac:dyDescent="0.2">
      <c r="A178" s="170"/>
      <c r="B178" s="173"/>
      <c r="C178" s="45" t="s">
        <v>150</v>
      </c>
      <c r="D178" s="43"/>
      <c r="E178" s="44"/>
      <c r="F178" s="39"/>
      <c r="G178" s="100">
        <f t="shared" si="23"/>
        <v>0</v>
      </c>
      <c r="H178" s="45"/>
      <c r="I178" s="173"/>
    </row>
    <row r="179" spans="1:9" ht="12.75" customHeight="1" x14ac:dyDescent="0.2">
      <c r="A179" s="168" t="s">
        <v>96</v>
      </c>
      <c r="B179" s="171" t="s">
        <v>144</v>
      </c>
      <c r="C179" s="103" t="s">
        <v>145</v>
      </c>
      <c r="D179" s="105"/>
      <c r="E179" s="106"/>
      <c r="F179" s="100"/>
      <c r="G179" s="98">
        <f>SUM(G180:G185)</f>
        <v>0</v>
      </c>
      <c r="H179" s="98">
        <f>ROUND(G179*$D$7,2)</f>
        <v>0</v>
      </c>
      <c r="I179" s="171"/>
    </row>
    <row r="180" spans="1:9" x14ac:dyDescent="0.2">
      <c r="A180" s="169"/>
      <c r="B180" s="172"/>
      <c r="C180" s="104" t="s">
        <v>146</v>
      </c>
      <c r="D180" s="43"/>
      <c r="E180" s="44"/>
      <c r="F180" s="39"/>
      <c r="G180" s="100">
        <f t="shared" ref="G180:G185" si="24">ROUND(E180*F180,2)</f>
        <v>0</v>
      </c>
      <c r="H180" s="45"/>
      <c r="I180" s="172"/>
    </row>
    <row r="181" spans="1:9" x14ac:dyDescent="0.2">
      <c r="A181" s="169"/>
      <c r="B181" s="172"/>
      <c r="C181" s="104" t="s">
        <v>147</v>
      </c>
      <c r="D181" s="43"/>
      <c r="E181" s="44"/>
      <c r="F181" s="39"/>
      <c r="G181" s="100">
        <f t="shared" si="24"/>
        <v>0</v>
      </c>
      <c r="H181" s="45"/>
      <c r="I181" s="172"/>
    </row>
    <row r="182" spans="1:9" x14ac:dyDescent="0.2">
      <c r="A182" s="169"/>
      <c r="B182" s="172"/>
      <c r="C182" s="104" t="s">
        <v>148</v>
      </c>
      <c r="D182" s="43"/>
      <c r="E182" s="44"/>
      <c r="F182" s="39"/>
      <c r="G182" s="100">
        <f t="shared" si="24"/>
        <v>0</v>
      </c>
      <c r="H182" s="45"/>
      <c r="I182" s="172"/>
    </row>
    <row r="183" spans="1:9" x14ac:dyDescent="0.2">
      <c r="A183" s="169"/>
      <c r="B183" s="172"/>
      <c r="C183" s="104" t="s">
        <v>149</v>
      </c>
      <c r="D183" s="43"/>
      <c r="E183" s="44"/>
      <c r="F183" s="39"/>
      <c r="G183" s="100">
        <f t="shared" si="24"/>
        <v>0</v>
      </c>
      <c r="H183" s="45"/>
      <c r="I183" s="172"/>
    </row>
    <row r="184" spans="1:9" x14ac:dyDescent="0.2">
      <c r="A184" s="169"/>
      <c r="B184" s="172"/>
      <c r="C184" s="45" t="s">
        <v>150</v>
      </c>
      <c r="D184" s="43"/>
      <c r="E184" s="44"/>
      <c r="F184" s="39"/>
      <c r="G184" s="100">
        <f t="shared" si="24"/>
        <v>0</v>
      </c>
      <c r="H184" s="45"/>
      <c r="I184" s="172"/>
    </row>
    <row r="185" spans="1:9" x14ac:dyDescent="0.2">
      <c r="A185" s="170"/>
      <c r="B185" s="173"/>
      <c r="C185" s="45" t="s">
        <v>150</v>
      </c>
      <c r="D185" s="43"/>
      <c r="E185" s="44"/>
      <c r="F185" s="39"/>
      <c r="G185" s="100">
        <f t="shared" si="24"/>
        <v>0</v>
      </c>
      <c r="H185" s="45"/>
      <c r="I185" s="173"/>
    </row>
    <row r="186" spans="1:9" ht="12.75" customHeight="1" x14ac:dyDescent="0.2">
      <c r="A186" s="168" t="s">
        <v>97</v>
      </c>
      <c r="B186" s="171" t="s">
        <v>144</v>
      </c>
      <c r="C186" s="103" t="s">
        <v>145</v>
      </c>
      <c r="D186" s="105"/>
      <c r="E186" s="106"/>
      <c r="F186" s="100"/>
      <c r="G186" s="98">
        <f>SUM(G187:G192)</f>
        <v>0</v>
      </c>
      <c r="H186" s="98">
        <f>ROUND(G186*$D$7,2)</f>
        <v>0</v>
      </c>
      <c r="I186" s="171"/>
    </row>
    <row r="187" spans="1:9" ht="12.75" customHeight="1" x14ac:dyDescent="0.2">
      <c r="A187" s="169"/>
      <c r="B187" s="172"/>
      <c r="C187" s="104" t="s">
        <v>146</v>
      </c>
      <c r="D187" s="43"/>
      <c r="E187" s="44"/>
      <c r="F187" s="39"/>
      <c r="G187" s="100">
        <f t="shared" ref="G187:G192" si="25">ROUND(E187*F187,2)</f>
        <v>0</v>
      </c>
      <c r="H187" s="45"/>
      <c r="I187" s="172"/>
    </row>
    <row r="188" spans="1:9" ht="12.75" customHeight="1" x14ac:dyDescent="0.2">
      <c r="A188" s="169"/>
      <c r="B188" s="172"/>
      <c r="C188" s="104" t="s">
        <v>147</v>
      </c>
      <c r="D188" s="43"/>
      <c r="E188" s="44"/>
      <c r="F188" s="39"/>
      <c r="G188" s="100">
        <f t="shared" si="25"/>
        <v>0</v>
      </c>
      <c r="H188" s="45"/>
      <c r="I188" s="172"/>
    </row>
    <row r="189" spans="1:9" ht="12.75" customHeight="1" x14ac:dyDescent="0.2">
      <c r="A189" s="169"/>
      <c r="B189" s="172"/>
      <c r="C189" s="104" t="s">
        <v>148</v>
      </c>
      <c r="D189" s="43"/>
      <c r="E189" s="44"/>
      <c r="F189" s="39"/>
      <c r="G189" s="100">
        <f t="shared" si="25"/>
        <v>0</v>
      </c>
      <c r="H189" s="45"/>
      <c r="I189" s="172"/>
    </row>
    <row r="190" spans="1:9" ht="12.75" customHeight="1" x14ac:dyDescent="0.2">
      <c r="A190" s="169"/>
      <c r="B190" s="172"/>
      <c r="C190" s="104" t="s">
        <v>149</v>
      </c>
      <c r="D190" s="43"/>
      <c r="E190" s="44"/>
      <c r="F190" s="39"/>
      <c r="G190" s="100">
        <f t="shared" si="25"/>
        <v>0</v>
      </c>
      <c r="H190" s="45"/>
      <c r="I190" s="172"/>
    </row>
    <row r="191" spans="1:9" ht="12.75" customHeight="1" x14ac:dyDescent="0.2">
      <c r="A191" s="169"/>
      <c r="B191" s="172"/>
      <c r="C191" s="45" t="s">
        <v>150</v>
      </c>
      <c r="D191" s="43"/>
      <c r="E191" s="44"/>
      <c r="F191" s="39"/>
      <c r="G191" s="100">
        <f t="shared" si="25"/>
        <v>0</v>
      </c>
      <c r="H191" s="45"/>
      <c r="I191" s="172"/>
    </row>
    <row r="192" spans="1:9" ht="12.75" customHeight="1" x14ac:dyDescent="0.2">
      <c r="A192" s="170"/>
      <c r="B192" s="173"/>
      <c r="C192" s="45" t="s">
        <v>150</v>
      </c>
      <c r="D192" s="43"/>
      <c r="E192" s="44"/>
      <c r="F192" s="39"/>
      <c r="G192" s="100">
        <f t="shared" si="25"/>
        <v>0</v>
      </c>
      <c r="H192" s="45"/>
      <c r="I192" s="173"/>
    </row>
    <row r="193" spans="1:9" ht="12.75" customHeight="1" x14ac:dyDescent="0.2">
      <c r="A193" s="168" t="s">
        <v>98</v>
      </c>
      <c r="B193" s="171" t="s">
        <v>144</v>
      </c>
      <c r="C193" s="103" t="s">
        <v>145</v>
      </c>
      <c r="D193" s="105"/>
      <c r="E193" s="106"/>
      <c r="F193" s="100"/>
      <c r="G193" s="98">
        <f>SUM(G194:G199)</f>
        <v>0</v>
      </c>
      <c r="H193" s="98">
        <f>ROUND(G193*$D$7,2)</f>
        <v>0</v>
      </c>
      <c r="I193" s="171"/>
    </row>
    <row r="194" spans="1:9" ht="12.75" customHeight="1" x14ac:dyDescent="0.2">
      <c r="A194" s="169"/>
      <c r="B194" s="172"/>
      <c r="C194" s="104" t="s">
        <v>146</v>
      </c>
      <c r="D194" s="43"/>
      <c r="E194" s="44"/>
      <c r="F194" s="39"/>
      <c r="G194" s="100">
        <f t="shared" ref="G194:G199" si="26">ROUND(E194*F194,2)</f>
        <v>0</v>
      </c>
      <c r="H194" s="45"/>
      <c r="I194" s="172"/>
    </row>
    <row r="195" spans="1:9" ht="12.75" customHeight="1" x14ac:dyDescent="0.2">
      <c r="A195" s="169"/>
      <c r="B195" s="172"/>
      <c r="C195" s="104" t="s">
        <v>147</v>
      </c>
      <c r="D195" s="43"/>
      <c r="E195" s="44"/>
      <c r="F195" s="39"/>
      <c r="G195" s="100">
        <f t="shared" si="26"/>
        <v>0</v>
      </c>
      <c r="H195" s="45"/>
      <c r="I195" s="172"/>
    </row>
    <row r="196" spans="1:9" ht="12.75" customHeight="1" x14ac:dyDescent="0.2">
      <c r="A196" s="169"/>
      <c r="B196" s="172"/>
      <c r="C196" s="104" t="s">
        <v>148</v>
      </c>
      <c r="D196" s="43"/>
      <c r="E196" s="44"/>
      <c r="F196" s="39"/>
      <c r="G196" s="100">
        <f t="shared" si="26"/>
        <v>0</v>
      </c>
      <c r="H196" s="45"/>
      <c r="I196" s="172"/>
    </row>
    <row r="197" spans="1:9" ht="12.75" customHeight="1" x14ac:dyDescent="0.2">
      <c r="A197" s="169"/>
      <c r="B197" s="172"/>
      <c r="C197" s="104" t="s">
        <v>149</v>
      </c>
      <c r="D197" s="43"/>
      <c r="E197" s="44"/>
      <c r="F197" s="39"/>
      <c r="G197" s="100">
        <f t="shared" si="26"/>
        <v>0</v>
      </c>
      <c r="H197" s="45"/>
      <c r="I197" s="172"/>
    </row>
    <row r="198" spans="1:9" ht="12.75" customHeight="1" x14ac:dyDescent="0.2">
      <c r="A198" s="169"/>
      <c r="B198" s="172"/>
      <c r="C198" s="45" t="s">
        <v>150</v>
      </c>
      <c r="D198" s="43"/>
      <c r="E198" s="44"/>
      <c r="F198" s="39"/>
      <c r="G198" s="100">
        <f t="shared" si="26"/>
        <v>0</v>
      </c>
      <c r="H198" s="45"/>
      <c r="I198" s="172"/>
    </row>
    <row r="199" spans="1:9" ht="12.75" customHeight="1" x14ac:dyDescent="0.2">
      <c r="A199" s="170"/>
      <c r="B199" s="173"/>
      <c r="C199" s="45" t="s">
        <v>150</v>
      </c>
      <c r="D199" s="43"/>
      <c r="E199" s="44"/>
      <c r="F199" s="39"/>
      <c r="G199" s="100">
        <f t="shared" si="26"/>
        <v>0</v>
      </c>
      <c r="H199" s="45"/>
      <c r="I199" s="173"/>
    </row>
    <row r="200" spans="1:9" ht="12.75" customHeight="1" x14ac:dyDescent="0.2">
      <c r="A200" s="168" t="s">
        <v>200</v>
      </c>
      <c r="B200" s="171" t="s">
        <v>144</v>
      </c>
      <c r="C200" s="103" t="s">
        <v>145</v>
      </c>
      <c r="D200" s="105"/>
      <c r="E200" s="106"/>
      <c r="F200" s="100"/>
      <c r="G200" s="98">
        <f>SUM(G201:G206)</f>
        <v>0</v>
      </c>
      <c r="H200" s="98">
        <f>ROUND(G200*$D$7,2)</f>
        <v>0</v>
      </c>
      <c r="I200" s="171"/>
    </row>
    <row r="201" spans="1:9" ht="12.75" customHeight="1" x14ac:dyDescent="0.2">
      <c r="A201" s="169"/>
      <c r="B201" s="172"/>
      <c r="C201" s="104" t="s">
        <v>146</v>
      </c>
      <c r="D201" s="43"/>
      <c r="E201" s="44"/>
      <c r="F201" s="39"/>
      <c r="G201" s="100">
        <f t="shared" ref="G201:G206" si="27">ROUND(E201*F201,2)</f>
        <v>0</v>
      </c>
      <c r="H201" s="45"/>
      <c r="I201" s="172"/>
    </row>
    <row r="202" spans="1:9" ht="12.75" customHeight="1" x14ac:dyDescent="0.2">
      <c r="A202" s="169"/>
      <c r="B202" s="172"/>
      <c r="C202" s="104" t="s">
        <v>147</v>
      </c>
      <c r="D202" s="43"/>
      <c r="E202" s="44"/>
      <c r="F202" s="39"/>
      <c r="G202" s="100">
        <f t="shared" si="27"/>
        <v>0</v>
      </c>
      <c r="H202" s="45"/>
      <c r="I202" s="172"/>
    </row>
    <row r="203" spans="1:9" ht="12.75" customHeight="1" x14ac:dyDescent="0.2">
      <c r="A203" s="169"/>
      <c r="B203" s="172"/>
      <c r="C203" s="104" t="s">
        <v>148</v>
      </c>
      <c r="D203" s="43"/>
      <c r="E203" s="44"/>
      <c r="F203" s="39"/>
      <c r="G203" s="100">
        <f t="shared" si="27"/>
        <v>0</v>
      </c>
      <c r="H203" s="45"/>
      <c r="I203" s="172"/>
    </row>
    <row r="204" spans="1:9" ht="12.75" customHeight="1" x14ac:dyDescent="0.2">
      <c r="A204" s="169"/>
      <c r="B204" s="172"/>
      <c r="C204" s="104" t="s">
        <v>149</v>
      </c>
      <c r="D204" s="43"/>
      <c r="E204" s="44"/>
      <c r="F204" s="39"/>
      <c r="G204" s="100">
        <f t="shared" si="27"/>
        <v>0</v>
      </c>
      <c r="H204" s="45"/>
      <c r="I204" s="172"/>
    </row>
    <row r="205" spans="1:9" ht="12.75" customHeight="1" x14ac:dyDescent="0.2">
      <c r="A205" s="169"/>
      <c r="B205" s="172"/>
      <c r="C205" s="45" t="s">
        <v>150</v>
      </c>
      <c r="D205" s="43"/>
      <c r="E205" s="44"/>
      <c r="F205" s="39"/>
      <c r="G205" s="100">
        <f t="shared" si="27"/>
        <v>0</v>
      </c>
      <c r="H205" s="45"/>
      <c r="I205" s="172"/>
    </row>
    <row r="206" spans="1:9" ht="12.75" customHeight="1" x14ac:dyDescent="0.2">
      <c r="A206" s="170"/>
      <c r="B206" s="173"/>
      <c r="C206" s="45" t="s">
        <v>150</v>
      </c>
      <c r="D206" s="43"/>
      <c r="E206" s="44"/>
      <c r="F206" s="39"/>
      <c r="G206" s="100">
        <f t="shared" si="27"/>
        <v>0</v>
      </c>
      <c r="H206" s="45"/>
      <c r="I206" s="173"/>
    </row>
    <row r="207" spans="1:9" ht="12.75" customHeight="1" x14ac:dyDescent="0.2">
      <c r="A207" s="168" t="s">
        <v>201</v>
      </c>
      <c r="B207" s="171" t="s">
        <v>144</v>
      </c>
      <c r="C207" s="103" t="s">
        <v>145</v>
      </c>
      <c r="D207" s="105"/>
      <c r="E207" s="106"/>
      <c r="F207" s="100"/>
      <c r="G207" s="98">
        <f>SUM(G208:G213)</f>
        <v>0</v>
      </c>
      <c r="H207" s="98">
        <f>ROUND(G207*$D$7,2)</f>
        <v>0</v>
      </c>
      <c r="I207" s="171"/>
    </row>
    <row r="208" spans="1:9" ht="12.75" customHeight="1" x14ac:dyDescent="0.2">
      <c r="A208" s="169"/>
      <c r="B208" s="172"/>
      <c r="C208" s="104" t="s">
        <v>146</v>
      </c>
      <c r="D208" s="43"/>
      <c r="E208" s="44"/>
      <c r="F208" s="39"/>
      <c r="G208" s="100">
        <f t="shared" ref="G208:G213" si="28">ROUND(E208*F208,2)</f>
        <v>0</v>
      </c>
      <c r="H208" s="45"/>
      <c r="I208" s="172"/>
    </row>
    <row r="209" spans="1:9" ht="12.75" customHeight="1" x14ac:dyDescent="0.2">
      <c r="A209" s="169"/>
      <c r="B209" s="172"/>
      <c r="C209" s="104" t="s">
        <v>147</v>
      </c>
      <c r="D209" s="43"/>
      <c r="E209" s="44"/>
      <c r="F209" s="39"/>
      <c r="G209" s="100">
        <f t="shared" si="28"/>
        <v>0</v>
      </c>
      <c r="H209" s="45"/>
      <c r="I209" s="172"/>
    </row>
    <row r="210" spans="1:9" ht="12.75" customHeight="1" x14ac:dyDescent="0.2">
      <c r="A210" s="169"/>
      <c r="B210" s="172"/>
      <c r="C210" s="104" t="s">
        <v>148</v>
      </c>
      <c r="D210" s="43"/>
      <c r="E210" s="44"/>
      <c r="F210" s="39"/>
      <c r="G210" s="100">
        <f t="shared" si="28"/>
        <v>0</v>
      </c>
      <c r="H210" s="45"/>
      <c r="I210" s="172"/>
    </row>
    <row r="211" spans="1:9" ht="12.75" customHeight="1" x14ac:dyDescent="0.2">
      <c r="A211" s="169"/>
      <c r="B211" s="172"/>
      <c r="C211" s="104" t="s">
        <v>149</v>
      </c>
      <c r="D211" s="43"/>
      <c r="E211" s="44"/>
      <c r="F211" s="39"/>
      <c r="G211" s="100">
        <f t="shared" si="28"/>
        <v>0</v>
      </c>
      <c r="H211" s="45"/>
      <c r="I211" s="172"/>
    </row>
    <row r="212" spans="1:9" ht="12.75" customHeight="1" x14ac:dyDescent="0.2">
      <c r="A212" s="169"/>
      <c r="B212" s="172"/>
      <c r="C212" s="45" t="s">
        <v>150</v>
      </c>
      <c r="D212" s="43"/>
      <c r="E212" s="44"/>
      <c r="F212" s="39"/>
      <c r="G212" s="100">
        <f t="shared" si="28"/>
        <v>0</v>
      </c>
      <c r="H212" s="45"/>
      <c r="I212" s="172"/>
    </row>
    <row r="213" spans="1:9" ht="12.75" customHeight="1" x14ac:dyDescent="0.2">
      <c r="A213" s="170"/>
      <c r="B213" s="173"/>
      <c r="C213" s="45" t="s">
        <v>150</v>
      </c>
      <c r="D213" s="43"/>
      <c r="E213" s="44"/>
      <c r="F213" s="39"/>
      <c r="G213" s="100">
        <f t="shared" si="28"/>
        <v>0</v>
      </c>
      <c r="H213" s="45"/>
      <c r="I213" s="173"/>
    </row>
    <row r="214" spans="1:9" ht="12.75" customHeight="1" x14ac:dyDescent="0.2">
      <c r="A214" s="168" t="s">
        <v>202</v>
      </c>
      <c r="B214" s="171" t="s">
        <v>144</v>
      </c>
      <c r="C214" s="103" t="s">
        <v>145</v>
      </c>
      <c r="D214" s="105"/>
      <c r="E214" s="106"/>
      <c r="F214" s="100"/>
      <c r="G214" s="98">
        <f>SUM(G215:G220)</f>
        <v>0</v>
      </c>
      <c r="H214" s="98">
        <f>ROUND(G214*$D$7,2)</f>
        <v>0</v>
      </c>
      <c r="I214" s="171"/>
    </row>
    <row r="215" spans="1:9" ht="12.75" customHeight="1" x14ac:dyDescent="0.2">
      <c r="A215" s="169"/>
      <c r="B215" s="172"/>
      <c r="C215" s="104" t="s">
        <v>146</v>
      </c>
      <c r="D215" s="43"/>
      <c r="E215" s="44"/>
      <c r="F215" s="39"/>
      <c r="G215" s="100">
        <f t="shared" ref="G215:G220" si="29">ROUND(E215*F215,2)</f>
        <v>0</v>
      </c>
      <c r="H215" s="45"/>
      <c r="I215" s="172"/>
    </row>
    <row r="216" spans="1:9" ht="12.75" customHeight="1" x14ac:dyDescent="0.2">
      <c r="A216" s="169"/>
      <c r="B216" s="172"/>
      <c r="C216" s="104" t="s">
        <v>147</v>
      </c>
      <c r="D216" s="43"/>
      <c r="E216" s="44"/>
      <c r="F216" s="39"/>
      <c r="G216" s="100">
        <f t="shared" si="29"/>
        <v>0</v>
      </c>
      <c r="H216" s="45"/>
      <c r="I216" s="172"/>
    </row>
    <row r="217" spans="1:9" ht="12.75" customHeight="1" x14ac:dyDescent="0.2">
      <c r="A217" s="169"/>
      <c r="B217" s="172"/>
      <c r="C217" s="104" t="s">
        <v>148</v>
      </c>
      <c r="D217" s="43"/>
      <c r="E217" s="44"/>
      <c r="F217" s="39"/>
      <c r="G217" s="100">
        <f t="shared" si="29"/>
        <v>0</v>
      </c>
      <c r="H217" s="45"/>
      <c r="I217" s="172"/>
    </row>
    <row r="218" spans="1:9" ht="12.75" customHeight="1" x14ac:dyDescent="0.2">
      <c r="A218" s="169"/>
      <c r="B218" s="172"/>
      <c r="C218" s="104" t="s">
        <v>149</v>
      </c>
      <c r="D218" s="43"/>
      <c r="E218" s="44"/>
      <c r="F218" s="39"/>
      <c r="G218" s="100">
        <f t="shared" si="29"/>
        <v>0</v>
      </c>
      <c r="H218" s="45"/>
      <c r="I218" s="172"/>
    </row>
    <row r="219" spans="1:9" ht="12.75" customHeight="1" x14ac:dyDescent="0.2">
      <c r="A219" s="169"/>
      <c r="B219" s="172"/>
      <c r="C219" s="45" t="s">
        <v>150</v>
      </c>
      <c r="D219" s="43"/>
      <c r="E219" s="44"/>
      <c r="F219" s="39"/>
      <c r="G219" s="100">
        <f t="shared" si="29"/>
        <v>0</v>
      </c>
      <c r="H219" s="45"/>
      <c r="I219" s="172"/>
    </row>
    <row r="220" spans="1:9" ht="12.75" customHeight="1" x14ac:dyDescent="0.2">
      <c r="A220" s="170"/>
      <c r="B220" s="173"/>
      <c r="C220" s="45" t="s">
        <v>150</v>
      </c>
      <c r="D220" s="43"/>
      <c r="E220" s="44"/>
      <c r="F220" s="39"/>
      <c r="G220" s="100">
        <f t="shared" si="29"/>
        <v>0</v>
      </c>
      <c r="H220" s="45"/>
      <c r="I220" s="173"/>
    </row>
    <row r="221" spans="1:9" ht="12.75" customHeight="1" x14ac:dyDescent="0.2">
      <c r="A221" s="168" t="s">
        <v>203</v>
      </c>
      <c r="B221" s="171" t="s">
        <v>144</v>
      </c>
      <c r="C221" s="103" t="s">
        <v>145</v>
      </c>
      <c r="D221" s="105"/>
      <c r="E221" s="106"/>
      <c r="F221" s="100"/>
      <c r="G221" s="98">
        <f>SUM(G222:G227)</f>
        <v>0</v>
      </c>
      <c r="H221" s="98">
        <f>ROUND(G221*$D$7,2)</f>
        <v>0</v>
      </c>
      <c r="I221" s="171"/>
    </row>
    <row r="222" spans="1:9" ht="12.75" customHeight="1" x14ac:dyDescent="0.2">
      <c r="A222" s="169"/>
      <c r="B222" s="172"/>
      <c r="C222" s="104" t="s">
        <v>146</v>
      </c>
      <c r="D222" s="43"/>
      <c r="E222" s="44"/>
      <c r="F222" s="39"/>
      <c r="G222" s="100">
        <f t="shared" ref="G222:G227" si="30">ROUND(E222*F222,2)</f>
        <v>0</v>
      </c>
      <c r="H222" s="45"/>
      <c r="I222" s="172"/>
    </row>
    <row r="223" spans="1:9" ht="12.75" customHeight="1" x14ac:dyDescent="0.2">
      <c r="A223" s="169"/>
      <c r="B223" s="172"/>
      <c r="C223" s="104" t="s">
        <v>147</v>
      </c>
      <c r="D223" s="43"/>
      <c r="E223" s="44"/>
      <c r="F223" s="39"/>
      <c r="G223" s="100">
        <f t="shared" si="30"/>
        <v>0</v>
      </c>
      <c r="H223" s="45"/>
      <c r="I223" s="172"/>
    </row>
    <row r="224" spans="1:9" ht="12.75" customHeight="1" x14ac:dyDescent="0.2">
      <c r="A224" s="169"/>
      <c r="B224" s="172"/>
      <c r="C224" s="104" t="s">
        <v>148</v>
      </c>
      <c r="D224" s="43"/>
      <c r="E224" s="44"/>
      <c r="F224" s="39"/>
      <c r="G224" s="100">
        <f t="shared" si="30"/>
        <v>0</v>
      </c>
      <c r="H224" s="45"/>
      <c r="I224" s="172"/>
    </row>
    <row r="225" spans="1:12" ht="12.75" customHeight="1" x14ac:dyDescent="0.2">
      <c r="A225" s="169"/>
      <c r="B225" s="172"/>
      <c r="C225" s="104" t="s">
        <v>149</v>
      </c>
      <c r="D225" s="43"/>
      <c r="E225" s="44"/>
      <c r="F225" s="39"/>
      <c r="G225" s="100">
        <f t="shared" si="30"/>
        <v>0</v>
      </c>
      <c r="H225" s="45"/>
      <c r="I225" s="172"/>
    </row>
    <row r="226" spans="1:12" ht="12.75" customHeight="1" x14ac:dyDescent="0.2">
      <c r="A226" s="169"/>
      <c r="B226" s="172"/>
      <c r="C226" s="45" t="s">
        <v>150</v>
      </c>
      <c r="D226" s="43"/>
      <c r="E226" s="44"/>
      <c r="F226" s="39"/>
      <c r="G226" s="100">
        <f t="shared" si="30"/>
        <v>0</v>
      </c>
      <c r="H226" s="45"/>
      <c r="I226" s="172"/>
    </row>
    <row r="227" spans="1:12" ht="12.75" customHeight="1" x14ac:dyDescent="0.2">
      <c r="A227" s="170"/>
      <c r="B227" s="173"/>
      <c r="C227" s="45" t="s">
        <v>150</v>
      </c>
      <c r="D227" s="43"/>
      <c r="E227" s="44"/>
      <c r="F227" s="39"/>
      <c r="G227" s="100">
        <f t="shared" si="30"/>
        <v>0</v>
      </c>
      <c r="H227" s="45"/>
      <c r="I227" s="173"/>
    </row>
    <row r="228" spans="1:12" ht="12.75" customHeight="1" x14ac:dyDescent="0.2">
      <c r="A228" s="168" t="s">
        <v>204</v>
      </c>
      <c r="B228" s="171" t="s">
        <v>144</v>
      </c>
      <c r="C228" s="103" t="s">
        <v>145</v>
      </c>
      <c r="D228" s="105"/>
      <c r="E228" s="106"/>
      <c r="F228" s="100"/>
      <c r="G228" s="98">
        <f>SUM(G229:G234)</f>
        <v>0</v>
      </c>
      <c r="H228" s="98">
        <f>ROUND(G228*$D$7,2)</f>
        <v>0</v>
      </c>
      <c r="I228" s="171"/>
    </row>
    <row r="229" spans="1:12" ht="12.75" customHeight="1" x14ac:dyDescent="0.2">
      <c r="A229" s="169"/>
      <c r="B229" s="172"/>
      <c r="C229" s="104" t="s">
        <v>146</v>
      </c>
      <c r="D229" s="43"/>
      <c r="E229" s="44"/>
      <c r="F229" s="39"/>
      <c r="G229" s="100">
        <f t="shared" ref="G229:G234" si="31">ROUND(E229*F229,2)</f>
        <v>0</v>
      </c>
      <c r="H229" s="45"/>
      <c r="I229" s="172"/>
    </row>
    <row r="230" spans="1:12" ht="12.75" customHeight="1" x14ac:dyDescent="0.2">
      <c r="A230" s="169"/>
      <c r="B230" s="172"/>
      <c r="C230" s="104" t="s">
        <v>147</v>
      </c>
      <c r="D230" s="43"/>
      <c r="E230" s="44"/>
      <c r="F230" s="39"/>
      <c r="G230" s="100">
        <f t="shared" si="31"/>
        <v>0</v>
      </c>
      <c r="H230" s="45"/>
      <c r="I230" s="172"/>
    </row>
    <row r="231" spans="1:12" ht="12.75" customHeight="1" x14ac:dyDescent="0.2">
      <c r="A231" s="169"/>
      <c r="B231" s="172"/>
      <c r="C231" s="104" t="s">
        <v>148</v>
      </c>
      <c r="D231" s="43"/>
      <c r="E231" s="44"/>
      <c r="F231" s="39"/>
      <c r="G231" s="100">
        <f t="shared" si="31"/>
        <v>0</v>
      </c>
      <c r="H231" s="45"/>
      <c r="I231" s="172"/>
    </row>
    <row r="232" spans="1:12" x14ac:dyDescent="0.2">
      <c r="A232" s="169"/>
      <c r="B232" s="172"/>
      <c r="C232" s="104" t="s">
        <v>149</v>
      </c>
      <c r="D232" s="43"/>
      <c r="E232" s="44"/>
      <c r="F232" s="39"/>
      <c r="G232" s="100">
        <f t="shared" si="31"/>
        <v>0</v>
      </c>
      <c r="H232" s="45"/>
      <c r="I232" s="172"/>
    </row>
    <row r="233" spans="1:12" x14ac:dyDescent="0.2">
      <c r="A233" s="169"/>
      <c r="B233" s="172"/>
      <c r="C233" s="45" t="s">
        <v>150</v>
      </c>
      <c r="D233" s="43"/>
      <c r="E233" s="44"/>
      <c r="F233" s="39"/>
      <c r="G233" s="100">
        <f t="shared" si="31"/>
        <v>0</v>
      </c>
      <c r="H233" s="45"/>
      <c r="I233" s="172"/>
    </row>
    <row r="234" spans="1:12" x14ac:dyDescent="0.2">
      <c r="A234" s="170"/>
      <c r="B234" s="173"/>
      <c r="C234" s="45" t="s">
        <v>150</v>
      </c>
      <c r="D234" s="43"/>
      <c r="E234" s="44"/>
      <c r="F234" s="39"/>
      <c r="G234" s="100">
        <f t="shared" si="31"/>
        <v>0</v>
      </c>
      <c r="H234" s="45"/>
      <c r="I234" s="173"/>
    </row>
    <row r="235" spans="1:12" ht="26.25" customHeight="1" x14ac:dyDescent="0.2">
      <c r="A235" s="34" t="s">
        <v>99</v>
      </c>
      <c r="B235" s="137" t="s">
        <v>81</v>
      </c>
      <c r="C235" s="137"/>
      <c r="D235" s="137"/>
      <c r="E235" s="137"/>
      <c r="F235" s="137"/>
      <c r="G235" s="97">
        <f>SUM(G236:G252)</f>
        <v>0</v>
      </c>
      <c r="H235" s="97">
        <f>SUM(H236:H252)</f>
        <v>0</v>
      </c>
      <c r="I235" s="41"/>
      <c r="J235" s="28"/>
      <c r="K235" s="37" t="s">
        <v>143</v>
      </c>
      <c r="L235" s="37" t="s">
        <v>138</v>
      </c>
    </row>
    <row r="236" spans="1:12" x14ac:dyDescent="0.2">
      <c r="A236" s="29" t="s">
        <v>100</v>
      </c>
      <c r="B236" s="135" t="s">
        <v>72</v>
      </c>
      <c r="C236" s="135"/>
      <c r="D236" s="102" t="s">
        <v>120</v>
      </c>
      <c r="E236" s="46"/>
      <c r="F236" s="96">
        <f>K236*L236</f>
        <v>0</v>
      </c>
      <c r="G236" s="96">
        <f t="shared" si="0"/>
        <v>0</v>
      </c>
      <c r="H236" s="96">
        <f>ROUND(G236*$D$7,2)</f>
        <v>0</v>
      </c>
      <c r="I236" s="33"/>
      <c r="J236" s="28"/>
      <c r="K236" s="39"/>
      <c r="L236" s="39"/>
    </row>
    <row r="237" spans="1:12" x14ac:dyDescent="0.2">
      <c r="A237" s="29" t="s">
        <v>101</v>
      </c>
      <c r="B237" s="135" t="s">
        <v>72</v>
      </c>
      <c r="C237" s="135"/>
      <c r="D237" s="102" t="s">
        <v>120</v>
      </c>
      <c r="E237" s="46"/>
      <c r="F237" s="96">
        <f t="shared" ref="F237:F252" si="32">K237*L237</f>
        <v>0</v>
      </c>
      <c r="G237" s="96">
        <f t="shared" si="0"/>
        <v>0</v>
      </c>
      <c r="H237" s="96">
        <f t="shared" ref="H237:H252" si="33">ROUND(G237*$D$7,2)</f>
        <v>0</v>
      </c>
      <c r="I237" s="33"/>
      <c r="J237" s="28"/>
      <c r="K237" s="39"/>
      <c r="L237" s="39"/>
    </row>
    <row r="238" spans="1:12" x14ac:dyDescent="0.2">
      <c r="A238" s="29" t="s">
        <v>102</v>
      </c>
      <c r="B238" s="135" t="s">
        <v>72</v>
      </c>
      <c r="C238" s="135"/>
      <c r="D238" s="102" t="s">
        <v>120</v>
      </c>
      <c r="E238" s="46"/>
      <c r="F238" s="96">
        <f t="shared" si="32"/>
        <v>0</v>
      </c>
      <c r="G238" s="96">
        <f t="shared" si="0"/>
        <v>0</v>
      </c>
      <c r="H238" s="96">
        <f t="shared" si="33"/>
        <v>0</v>
      </c>
      <c r="I238" s="33"/>
      <c r="J238" s="28"/>
      <c r="K238" s="39"/>
      <c r="L238" s="39"/>
    </row>
    <row r="239" spans="1:12" x14ac:dyDescent="0.2">
      <c r="A239" s="29" t="s">
        <v>103</v>
      </c>
      <c r="B239" s="135" t="s">
        <v>72</v>
      </c>
      <c r="C239" s="135"/>
      <c r="D239" s="102" t="s">
        <v>120</v>
      </c>
      <c r="E239" s="46"/>
      <c r="F239" s="96">
        <f t="shared" si="32"/>
        <v>0</v>
      </c>
      <c r="G239" s="96">
        <f t="shared" si="0"/>
        <v>0</v>
      </c>
      <c r="H239" s="96">
        <f t="shared" si="33"/>
        <v>0</v>
      </c>
      <c r="I239" s="33"/>
      <c r="J239" s="28"/>
      <c r="K239" s="39"/>
      <c r="L239" s="39"/>
    </row>
    <row r="240" spans="1:12" x14ac:dyDescent="0.2">
      <c r="A240" s="29" t="s">
        <v>104</v>
      </c>
      <c r="B240" s="135" t="s">
        <v>72</v>
      </c>
      <c r="C240" s="135"/>
      <c r="D240" s="102" t="s">
        <v>120</v>
      </c>
      <c r="E240" s="46"/>
      <c r="F240" s="96">
        <f t="shared" si="32"/>
        <v>0</v>
      </c>
      <c r="G240" s="96">
        <f t="shared" si="0"/>
        <v>0</v>
      </c>
      <c r="H240" s="96">
        <f t="shared" si="33"/>
        <v>0</v>
      </c>
      <c r="I240" s="33"/>
      <c r="J240" s="28"/>
      <c r="K240" s="39"/>
      <c r="L240" s="39"/>
    </row>
    <row r="241" spans="1:12" x14ac:dyDescent="0.2">
      <c r="A241" s="29" t="s">
        <v>251</v>
      </c>
      <c r="B241" s="135" t="s">
        <v>72</v>
      </c>
      <c r="C241" s="135"/>
      <c r="D241" s="102" t="s">
        <v>120</v>
      </c>
      <c r="E241" s="46"/>
      <c r="F241" s="96">
        <f t="shared" si="32"/>
        <v>0</v>
      </c>
      <c r="G241" s="96">
        <f t="shared" si="0"/>
        <v>0</v>
      </c>
      <c r="H241" s="96">
        <f t="shared" si="33"/>
        <v>0</v>
      </c>
      <c r="I241" s="33"/>
      <c r="J241" s="28"/>
      <c r="K241" s="39"/>
      <c r="L241" s="39"/>
    </row>
    <row r="242" spans="1:12" x14ac:dyDescent="0.2">
      <c r="A242" s="29" t="s">
        <v>252</v>
      </c>
      <c r="B242" s="135" t="s">
        <v>72</v>
      </c>
      <c r="C242" s="135"/>
      <c r="D242" s="102" t="s">
        <v>120</v>
      </c>
      <c r="E242" s="46"/>
      <c r="F242" s="96">
        <f t="shared" si="32"/>
        <v>0</v>
      </c>
      <c r="G242" s="96">
        <f t="shared" si="0"/>
        <v>0</v>
      </c>
      <c r="H242" s="96">
        <f t="shared" si="33"/>
        <v>0</v>
      </c>
      <c r="I242" s="33"/>
      <c r="J242" s="28"/>
      <c r="K242" s="39"/>
      <c r="L242" s="39"/>
    </row>
    <row r="243" spans="1:12" x14ac:dyDescent="0.2">
      <c r="A243" s="29" t="s">
        <v>253</v>
      </c>
      <c r="B243" s="135" t="s">
        <v>72</v>
      </c>
      <c r="C243" s="135"/>
      <c r="D243" s="102" t="s">
        <v>120</v>
      </c>
      <c r="E243" s="46"/>
      <c r="F243" s="96">
        <f t="shared" si="32"/>
        <v>0</v>
      </c>
      <c r="G243" s="96">
        <f t="shared" si="0"/>
        <v>0</v>
      </c>
      <c r="H243" s="96">
        <f t="shared" si="33"/>
        <v>0</v>
      </c>
      <c r="I243" s="33"/>
      <c r="J243" s="28"/>
      <c r="K243" s="39"/>
      <c r="L243" s="39"/>
    </row>
    <row r="244" spans="1:12" x14ac:dyDescent="0.2">
      <c r="A244" s="29" t="s">
        <v>254</v>
      </c>
      <c r="B244" s="135" t="s">
        <v>72</v>
      </c>
      <c r="C244" s="135"/>
      <c r="D244" s="102" t="s">
        <v>120</v>
      </c>
      <c r="E244" s="46"/>
      <c r="F244" s="96">
        <f t="shared" si="32"/>
        <v>0</v>
      </c>
      <c r="G244" s="96">
        <f t="shared" si="0"/>
        <v>0</v>
      </c>
      <c r="H244" s="96">
        <f t="shared" si="33"/>
        <v>0</v>
      </c>
      <c r="I244" s="33"/>
      <c r="J244" s="28"/>
      <c r="K244" s="39"/>
      <c r="L244" s="39"/>
    </row>
    <row r="245" spans="1:12" x14ac:dyDescent="0.2">
      <c r="A245" s="29" t="s">
        <v>255</v>
      </c>
      <c r="B245" s="135" t="s">
        <v>72</v>
      </c>
      <c r="C245" s="135"/>
      <c r="D245" s="102" t="s">
        <v>120</v>
      </c>
      <c r="E245" s="46"/>
      <c r="F245" s="96">
        <f t="shared" si="32"/>
        <v>0</v>
      </c>
      <c r="G245" s="96">
        <f t="shared" si="0"/>
        <v>0</v>
      </c>
      <c r="H245" s="96">
        <f t="shared" si="33"/>
        <v>0</v>
      </c>
      <c r="I245" s="33"/>
      <c r="J245" s="28"/>
      <c r="K245" s="39"/>
      <c r="L245" s="39"/>
    </row>
    <row r="246" spans="1:12" x14ac:dyDescent="0.2">
      <c r="A246" s="29" t="s">
        <v>256</v>
      </c>
      <c r="B246" s="135" t="s">
        <v>72</v>
      </c>
      <c r="C246" s="135"/>
      <c r="D246" s="102" t="s">
        <v>120</v>
      </c>
      <c r="E246" s="46"/>
      <c r="F246" s="96">
        <f t="shared" si="32"/>
        <v>0</v>
      </c>
      <c r="G246" s="96">
        <f t="shared" si="0"/>
        <v>0</v>
      </c>
      <c r="H246" s="96">
        <f t="shared" si="33"/>
        <v>0</v>
      </c>
      <c r="I246" s="33"/>
      <c r="J246" s="28"/>
      <c r="K246" s="39"/>
      <c r="L246" s="39"/>
    </row>
    <row r="247" spans="1:12" x14ac:dyDescent="0.2">
      <c r="A247" s="29" t="s">
        <v>257</v>
      </c>
      <c r="B247" s="135" t="s">
        <v>72</v>
      </c>
      <c r="C247" s="135"/>
      <c r="D247" s="102" t="s">
        <v>120</v>
      </c>
      <c r="E247" s="46"/>
      <c r="F247" s="96">
        <f t="shared" si="32"/>
        <v>0</v>
      </c>
      <c r="G247" s="96">
        <f t="shared" si="0"/>
        <v>0</v>
      </c>
      <c r="H247" s="96">
        <f t="shared" si="33"/>
        <v>0</v>
      </c>
      <c r="I247" s="33"/>
      <c r="J247" s="28"/>
      <c r="K247" s="39"/>
      <c r="L247" s="39"/>
    </row>
    <row r="248" spans="1:12" x14ac:dyDescent="0.2">
      <c r="A248" s="29" t="s">
        <v>258</v>
      </c>
      <c r="B248" s="135" t="s">
        <v>72</v>
      </c>
      <c r="C248" s="135"/>
      <c r="D248" s="102" t="s">
        <v>120</v>
      </c>
      <c r="E248" s="46"/>
      <c r="F248" s="96">
        <f t="shared" si="32"/>
        <v>0</v>
      </c>
      <c r="G248" s="96">
        <f t="shared" si="0"/>
        <v>0</v>
      </c>
      <c r="H248" s="96">
        <f t="shared" si="33"/>
        <v>0</v>
      </c>
      <c r="I248" s="33"/>
      <c r="J248" s="28"/>
      <c r="K248" s="39"/>
      <c r="L248" s="39"/>
    </row>
    <row r="249" spans="1:12" x14ac:dyDescent="0.2">
      <c r="A249" s="29" t="s">
        <v>259</v>
      </c>
      <c r="B249" s="135" t="s">
        <v>72</v>
      </c>
      <c r="C249" s="135"/>
      <c r="D249" s="102" t="s">
        <v>120</v>
      </c>
      <c r="E249" s="46"/>
      <c r="F249" s="96">
        <f t="shared" si="32"/>
        <v>0</v>
      </c>
      <c r="G249" s="96">
        <f t="shared" si="0"/>
        <v>0</v>
      </c>
      <c r="H249" s="96">
        <f t="shared" si="33"/>
        <v>0</v>
      </c>
      <c r="I249" s="33"/>
      <c r="J249" s="28"/>
      <c r="K249" s="39"/>
      <c r="L249" s="39"/>
    </row>
    <row r="250" spans="1:12" x14ac:dyDescent="0.2">
      <c r="A250" s="29" t="s">
        <v>260</v>
      </c>
      <c r="B250" s="135" t="s">
        <v>72</v>
      </c>
      <c r="C250" s="135"/>
      <c r="D250" s="102" t="s">
        <v>120</v>
      </c>
      <c r="E250" s="46"/>
      <c r="F250" s="96">
        <f t="shared" si="32"/>
        <v>0</v>
      </c>
      <c r="G250" s="96">
        <f t="shared" si="0"/>
        <v>0</v>
      </c>
      <c r="H250" s="96">
        <f t="shared" si="33"/>
        <v>0</v>
      </c>
      <c r="I250" s="33"/>
      <c r="J250" s="28"/>
      <c r="K250" s="39"/>
      <c r="L250" s="39"/>
    </row>
    <row r="251" spans="1:12" x14ac:dyDescent="0.2">
      <c r="A251" s="29" t="s">
        <v>261</v>
      </c>
      <c r="B251" s="135" t="s">
        <v>72</v>
      </c>
      <c r="C251" s="135"/>
      <c r="D251" s="102" t="s">
        <v>120</v>
      </c>
      <c r="E251" s="46"/>
      <c r="F251" s="96">
        <f t="shared" si="32"/>
        <v>0</v>
      </c>
      <c r="G251" s="96">
        <f t="shared" si="0"/>
        <v>0</v>
      </c>
      <c r="H251" s="96">
        <f t="shared" si="33"/>
        <v>0</v>
      </c>
      <c r="I251" s="33"/>
      <c r="J251" s="28"/>
      <c r="K251" s="39"/>
      <c r="L251" s="39"/>
    </row>
    <row r="252" spans="1:12" x14ac:dyDescent="0.2">
      <c r="A252" s="29" t="s">
        <v>262</v>
      </c>
      <c r="B252" s="135" t="s">
        <v>72</v>
      </c>
      <c r="C252" s="135"/>
      <c r="D252" s="102" t="s">
        <v>120</v>
      </c>
      <c r="E252" s="46"/>
      <c r="F252" s="96">
        <f t="shared" si="32"/>
        <v>0</v>
      </c>
      <c r="G252" s="96">
        <f t="shared" si="0"/>
        <v>0</v>
      </c>
      <c r="H252" s="96">
        <f t="shared" si="33"/>
        <v>0</v>
      </c>
      <c r="I252" s="33"/>
      <c r="J252" s="28"/>
      <c r="K252" s="39"/>
      <c r="L252" s="39"/>
    </row>
    <row r="253" spans="1:12" ht="26.25" customHeight="1" x14ac:dyDescent="0.2">
      <c r="A253" s="34" t="s">
        <v>248</v>
      </c>
      <c r="B253" s="137" t="s">
        <v>105</v>
      </c>
      <c r="C253" s="137"/>
      <c r="D253" s="137"/>
      <c r="E253" s="137"/>
      <c r="F253" s="137"/>
      <c r="G253" s="97">
        <f>SUM(G254:G258)</f>
        <v>0</v>
      </c>
      <c r="H253" s="97">
        <f>SUM(H254:H258)</f>
        <v>0</v>
      </c>
      <c r="I253" s="41"/>
      <c r="J253" s="28"/>
      <c r="K253" s="37" t="s">
        <v>143</v>
      </c>
      <c r="L253" s="37" t="s">
        <v>138</v>
      </c>
    </row>
    <row r="254" spans="1:12" x14ac:dyDescent="0.2">
      <c r="A254" s="29" t="s">
        <v>263</v>
      </c>
      <c r="B254" s="135" t="s">
        <v>106</v>
      </c>
      <c r="C254" s="135"/>
      <c r="D254" s="102" t="s">
        <v>120</v>
      </c>
      <c r="E254" s="46"/>
      <c r="F254" s="96">
        <f>K254*L254</f>
        <v>0</v>
      </c>
      <c r="G254" s="96">
        <f t="shared" ref="G254:G258" si="34">ROUND(E254*F254,2)</f>
        <v>0</v>
      </c>
      <c r="H254" s="96">
        <f t="shared" ref="H254:H258" si="35">ROUND(G254*$D$7,2)</f>
        <v>0</v>
      </c>
      <c r="I254" s="33"/>
      <c r="J254" s="28"/>
      <c r="K254" s="39"/>
      <c r="L254" s="39"/>
    </row>
    <row r="255" spans="1:12" x14ac:dyDescent="0.2">
      <c r="A255" s="29" t="s">
        <v>264</v>
      </c>
      <c r="B255" s="135" t="s">
        <v>106</v>
      </c>
      <c r="C255" s="135"/>
      <c r="D255" s="102" t="s">
        <v>120</v>
      </c>
      <c r="E255" s="46"/>
      <c r="F255" s="96">
        <f t="shared" ref="F255:F258" si="36">K255*L255</f>
        <v>0</v>
      </c>
      <c r="G255" s="96">
        <f t="shared" si="34"/>
        <v>0</v>
      </c>
      <c r="H255" s="96">
        <f t="shared" si="35"/>
        <v>0</v>
      </c>
      <c r="I255" s="33"/>
      <c r="J255" s="28"/>
      <c r="K255" s="39"/>
      <c r="L255" s="39"/>
    </row>
    <row r="256" spans="1:12" x14ac:dyDescent="0.2">
      <c r="A256" s="29" t="s">
        <v>265</v>
      </c>
      <c r="B256" s="135" t="s">
        <v>106</v>
      </c>
      <c r="C256" s="135"/>
      <c r="D256" s="102" t="s">
        <v>120</v>
      </c>
      <c r="E256" s="46"/>
      <c r="F256" s="96">
        <f t="shared" si="36"/>
        <v>0</v>
      </c>
      <c r="G256" s="96">
        <f t="shared" si="34"/>
        <v>0</v>
      </c>
      <c r="H256" s="96">
        <f t="shared" si="35"/>
        <v>0</v>
      </c>
      <c r="I256" s="33"/>
      <c r="J256" s="28"/>
      <c r="K256" s="39"/>
      <c r="L256" s="39"/>
    </row>
    <row r="257" spans="1:12" x14ac:dyDescent="0.2">
      <c r="A257" s="29" t="s">
        <v>266</v>
      </c>
      <c r="B257" s="135" t="s">
        <v>106</v>
      </c>
      <c r="C257" s="135"/>
      <c r="D257" s="102" t="s">
        <v>120</v>
      </c>
      <c r="E257" s="46"/>
      <c r="F257" s="96">
        <f t="shared" si="36"/>
        <v>0</v>
      </c>
      <c r="G257" s="96">
        <f t="shared" si="34"/>
        <v>0</v>
      </c>
      <c r="H257" s="96">
        <f t="shared" si="35"/>
        <v>0</v>
      </c>
      <c r="I257" s="33"/>
      <c r="J257" s="28"/>
      <c r="K257" s="39"/>
      <c r="L257" s="39"/>
    </row>
    <row r="258" spans="1:12" x14ac:dyDescent="0.2">
      <c r="A258" s="29" t="s">
        <v>267</v>
      </c>
      <c r="B258" s="135" t="s">
        <v>106</v>
      </c>
      <c r="C258" s="135"/>
      <c r="D258" s="102" t="s">
        <v>120</v>
      </c>
      <c r="E258" s="46"/>
      <c r="F258" s="96">
        <f t="shared" si="36"/>
        <v>0</v>
      </c>
      <c r="G258" s="96">
        <f t="shared" si="34"/>
        <v>0</v>
      </c>
      <c r="H258" s="96">
        <f t="shared" si="35"/>
        <v>0</v>
      </c>
      <c r="I258" s="33"/>
      <c r="J258" s="28"/>
      <c r="K258" s="39"/>
      <c r="L258" s="39"/>
    </row>
    <row r="259" spans="1:12" ht="12.75" customHeight="1" x14ac:dyDescent="0.2">
      <c r="A259" s="136" t="s">
        <v>43</v>
      </c>
      <c r="B259" s="136"/>
      <c r="C259" s="136"/>
      <c r="D259" s="136"/>
      <c r="E259" s="136"/>
      <c r="F259" s="136"/>
      <c r="G259" s="95">
        <f>G10+G21</f>
        <v>0</v>
      </c>
      <c r="H259" s="95">
        <f>H10+H21</f>
        <v>0</v>
      </c>
      <c r="I259" s="27"/>
      <c r="J259" s="28"/>
    </row>
    <row r="260" spans="1:12" x14ac:dyDescent="0.2">
      <c r="G260" s="47"/>
      <c r="H260" s="47"/>
    </row>
  </sheetData>
  <sheetProtection algorithmName="SHA-512" hashValue="nWQ1vBFtZEQyAta4CdfPqkPDd/32a7TO040bsyeS6IV0+EuDYP/RmFpibtCXJ2Pd11bRH2gUOkmCImhH36t5ag==" saltValue="KIb5UDtdLsw9ew03ldBMOw==" spinCount="100000" sheet="1" formatRows="0"/>
  <mergeCells count="249">
    <mergeCell ref="B256:C256"/>
    <mergeCell ref="B257:C257"/>
    <mergeCell ref="B258:C258"/>
    <mergeCell ref="A259:F259"/>
    <mergeCell ref="B250:C250"/>
    <mergeCell ref="B251:C251"/>
    <mergeCell ref="B252:C252"/>
    <mergeCell ref="B253:F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A228:A234"/>
    <mergeCell ref="B228:B234"/>
    <mergeCell ref="I228:I234"/>
    <mergeCell ref="B235:F235"/>
    <mergeCell ref="B236:C236"/>
    <mergeCell ref="B237:C237"/>
    <mergeCell ref="A214:A220"/>
    <mergeCell ref="B214:B220"/>
    <mergeCell ref="I214:I220"/>
    <mergeCell ref="A221:A227"/>
    <mergeCell ref="B221:B227"/>
    <mergeCell ref="I221:I227"/>
    <mergeCell ref="A200:A206"/>
    <mergeCell ref="B200:B206"/>
    <mergeCell ref="I200:I206"/>
    <mergeCell ref="A207:A213"/>
    <mergeCell ref="B207:B213"/>
    <mergeCell ref="I207:I213"/>
    <mergeCell ref="A186:A192"/>
    <mergeCell ref="B186:B192"/>
    <mergeCell ref="I186:I192"/>
    <mergeCell ref="A193:A199"/>
    <mergeCell ref="B193:B199"/>
    <mergeCell ref="I193:I199"/>
    <mergeCell ref="A172:A178"/>
    <mergeCell ref="B172:B178"/>
    <mergeCell ref="I172:I178"/>
    <mergeCell ref="A179:A185"/>
    <mergeCell ref="B179:B185"/>
    <mergeCell ref="I179:I185"/>
    <mergeCell ref="H159:H163"/>
    <mergeCell ref="I159:I163"/>
    <mergeCell ref="B164:F164"/>
    <mergeCell ref="A165:A171"/>
    <mergeCell ref="B165:B171"/>
    <mergeCell ref="I165:I171"/>
    <mergeCell ref="A159:A163"/>
    <mergeCell ref="B159:B163"/>
    <mergeCell ref="D159:D163"/>
    <mergeCell ref="E159:E163"/>
    <mergeCell ref="F159:F163"/>
    <mergeCell ref="G159:G163"/>
    <mergeCell ref="H149:H153"/>
    <mergeCell ref="I149:I153"/>
    <mergeCell ref="A154:A158"/>
    <mergeCell ref="B154:B158"/>
    <mergeCell ref="D154:D158"/>
    <mergeCell ref="E154:E158"/>
    <mergeCell ref="F154:F158"/>
    <mergeCell ref="G154:G158"/>
    <mergeCell ref="H154:H158"/>
    <mergeCell ref="I154:I158"/>
    <mergeCell ref="A149:A153"/>
    <mergeCell ref="B149:B153"/>
    <mergeCell ref="D149:D153"/>
    <mergeCell ref="E149:E153"/>
    <mergeCell ref="F149:F153"/>
    <mergeCell ref="G149:G153"/>
    <mergeCell ref="H139:H143"/>
    <mergeCell ref="I139:I143"/>
    <mergeCell ref="A144:A148"/>
    <mergeCell ref="B144:B148"/>
    <mergeCell ref="D144:D148"/>
    <mergeCell ref="E144:E148"/>
    <mergeCell ref="F144:F148"/>
    <mergeCell ref="G144:G148"/>
    <mergeCell ref="H144:H148"/>
    <mergeCell ref="I144:I148"/>
    <mergeCell ref="A139:A143"/>
    <mergeCell ref="B139:B143"/>
    <mergeCell ref="D139:D143"/>
    <mergeCell ref="E139:E143"/>
    <mergeCell ref="F139:F143"/>
    <mergeCell ref="G139:G143"/>
    <mergeCell ref="A134:A138"/>
    <mergeCell ref="B134:B138"/>
    <mergeCell ref="D134:D138"/>
    <mergeCell ref="E134:E138"/>
    <mergeCell ref="F134:F138"/>
    <mergeCell ref="G134:G138"/>
    <mergeCell ref="H134:H138"/>
    <mergeCell ref="I134:I138"/>
    <mergeCell ref="A129:A133"/>
    <mergeCell ref="B129:B133"/>
    <mergeCell ref="D129:D133"/>
    <mergeCell ref="E129:E133"/>
    <mergeCell ref="F129:F133"/>
    <mergeCell ref="G129:G133"/>
    <mergeCell ref="A124:A128"/>
    <mergeCell ref="B124:B128"/>
    <mergeCell ref="D124:D128"/>
    <mergeCell ref="E124:E128"/>
    <mergeCell ref="F124:F128"/>
    <mergeCell ref="G124:G128"/>
    <mergeCell ref="H124:H128"/>
    <mergeCell ref="I124:I128"/>
    <mergeCell ref="H129:H133"/>
    <mergeCell ref="I129:I133"/>
    <mergeCell ref="G114:G118"/>
    <mergeCell ref="H114:H118"/>
    <mergeCell ref="I114:I118"/>
    <mergeCell ref="A119:A123"/>
    <mergeCell ref="B119:B123"/>
    <mergeCell ref="D119:D123"/>
    <mergeCell ref="E119:E123"/>
    <mergeCell ref="F119:F123"/>
    <mergeCell ref="G119:G123"/>
    <mergeCell ref="H119:H123"/>
    <mergeCell ref="I119:I123"/>
    <mergeCell ref="B110:C110"/>
    <mergeCell ref="B111:C111"/>
    <mergeCell ref="B112:C112"/>
    <mergeCell ref="B113:F113"/>
    <mergeCell ref="A114:A118"/>
    <mergeCell ref="B114:B118"/>
    <mergeCell ref="D114:D118"/>
    <mergeCell ref="E114:E118"/>
    <mergeCell ref="F114:F118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F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F55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</mergeCells>
  <conditionalFormatting sqref="L10:L20">
    <cfRule type="duplicateValues" dxfId="20" priority="1"/>
  </conditionalFormatting>
  <dataValidations count="9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14:I163"/>
    <dataValidation type="list" allowBlank="1" showInputMessage="1" showErrorMessage="1" sqref="D1:I1">
      <formula1>"Moksliniai tyrimai, Eksperimentinė plėtra"</formula1>
    </dataValidation>
    <dataValidation allowBlank="1" showErrorMessage="1" sqref="F114:F163"/>
    <dataValidation allowBlank="1" showInputMessage="1" showErrorMessage="1" prompt="Įveskite vienos pareigybės darbuotojų fizinio rodiklio pasiekimui skiriamą darbo laiką valandomis." sqref="E114:E163"/>
    <dataValidation type="list" allowBlank="1" showInputMessage="1" showErrorMessage="1" prompt="Pasirinkite finansavimo intensyvumą vadovaudamiesi Aprašo 52 punktu." sqref="D7">
      <formula1>"0%,25%,35%,40%,45%,50%,60%,65%,70%,75%,80%"</formula1>
    </dataValidation>
    <dataValidation type="list" allowBlank="1" showInputMessage="1" showErrorMessage="1" sqref="J1">
      <formula1>"Taikomieji (pramoniniai) moksliniai tyrimai, Eksperimentinė plėtra (bandomoji taikomoji veikla)"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18" max="17" man="1"/>
    <brk id="163" max="17" man="1"/>
    <brk id="206" max="17" man="1"/>
  </rowBreaks>
  <colBreaks count="1" manualBreakCount="1">
    <brk id="9" max="20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3">
    <tabColor rgb="FF92D050"/>
    <pageSetUpPr fitToPage="1"/>
  </sheetPr>
  <dimension ref="A1:S260"/>
  <sheetViews>
    <sheetView zoomScale="85" zoomScaleNormal="85" zoomScaleSheetLayoutView="100" workbookViewId="0">
      <pane ySplit="9" topLeftCell="A10" activePane="bottomLeft" state="frozen"/>
      <selection activeCell="B26" sqref="B26"/>
      <selection pane="bottomLeft" activeCell="H7" sqref="H7"/>
    </sheetView>
  </sheetViews>
  <sheetFormatPr defaultColWidth="9.140625" defaultRowHeight="12.75" x14ac:dyDescent="0.2"/>
  <cols>
    <col min="1" max="1" width="6.5703125" style="22" customWidth="1"/>
    <col min="2" max="2" width="26.140625" style="22" customWidth="1"/>
    <col min="3" max="3" width="28.5703125" style="22" customWidth="1"/>
    <col min="4" max="4" width="12.7109375" style="22" bestFit="1" customWidth="1"/>
    <col min="5" max="5" width="8.140625" style="22" customWidth="1"/>
    <col min="6" max="6" width="12.7109375" style="22" customWidth="1"/>
    <col min="7" max="7" width="18.42578125" style="22" customWidth="1"/>
    <col min="8" max="8" width="16.5703125" style="22" customWidth="1"/>
    <col min="9" max="9" width="34.28515625" style="22" customWidth="1"/>
    <col min="10" max="10" width="1.5703125" style="22" customWidth="1"/>
    <col min="11" max="11" width="22.5703125" style="22" customWidth="1"/>
    <col min="12" max="12" width="16.5703125" style="22" customWidth="1"/>
    <col min="13" max="13" width="15.28515625" style="22" customWidth="1"/>
    <col min="14" max="14" width="10" style="22" customWidth="1"/>
    <col min="15" max="15" width="11.7109375" style="22" customWidth="1"/>
    <col min="16" max="16" width="14" style="22" customWidth="1"/>
    <col min="17" max="17" width="15" style="22" customWidth="1"/>
    <col min="18" max="18" width="22.42578125" style="22" customWidth="1"/>
    <col min="19" max="16384" width="9.140625" style="22"/>
  </cols>
  <sheetData>
    <row r="1" spans="1:10" x14ac:dyDescent="0.2">
      <c r="A1" s="91"/>
      <c r="B1" s="91"/>
      <c r="C1" s="91" t="s">
        <v>88</v>
      </c>
      <c r="D1" s="143"/>
      <c r="E1" s="143"/>
      <c r="F1" s="143"/>
      <c r="G1" s="143"/>
      <c r="H1" s="143"/>
      <c r="I1" s="143"/>
      <c r="J1" s="21"/>
    </row>
    <row r="2" spans="1:10" ht="13.5" customHeight="1" x14ac:dyDescent="0.2">
      <c r="A2" s="91"/>
      <c r="B2" s="91"/>
      <c r="C2" s="91" t="s">
        <v>85</v>
      </c>
      <c r="D2" s="92"/>
      <c r="E2" s="21"/>
      <c r="F2" s="21"/>
      <c r="G2" s="21"/>
      <c r="H2" s="21"/>
      <c r="I2" s="21"/>
      <c r="J2" s="21"/>
    </row>
    <row r="3" spans="1:10" x14ac:dyDescent="0.2">
      <c r="A3" s="142" t="s">
        <v>73</v>
      </c>
      <c r="B3" s="142"/>
      <c r="C3" s="142"/>
      <c r="D3" s="143"/>
      <c r="E3" s="143"/>
      <c r="F3" s="143"/>
      <c r="G3" s="143"/>
      <c r="H3" s="143"/>
      <c r="I3" s="144"/>
      <c r="J3" s="21"/>
    </row>
    <row r="4" spans="1:10" ht="12.75" customHeight="1" x14ac:dyDescent="0.2">
      <c r="A4" s="91"/>
      <c r="B4" s="91"/>
      <c r="C4" s="91" t="s">
        <v>139</v>
      </c>
      <c r="D4" s="148"/>
      <c r="E4" s="148"/>
      <c r="F4" s="149" t="s">
        <v>140</v>
      </c>
      <c r="G4" s="149"/>
      <c r="H4" s="94"/>
      <c r="I4" s="21"/>
      <c r="J4" s="21"/>
    </row>
    <row r="5" spans="1:10" x14ac:dyDescent="0.2">
      <c r="A5" s="142" t="s">
        <v>137</v>
      </c>
      <c r="B5" s="142"/>
      <c r="C5" s="142"/>
      <c r="D5" s="147"/>
      <c r="E5" s="147"/>
      <c r="F5" s="147"/>
      <c r="G5" s="147"/>
      <c r="H5" s="147"/>
      <c r="I5" s="143"/>
      <c r="J5" s="21"/>
    </row>
    <row r="6" spans="1:10" x14ac:dyDescent="0.2">
      <c r="A6" s="91"/>
      <c r="B6" s="91"/>
      <c r="C6" s="91" t="s">
        <v>211</v>
      </c>
      <c r="D6" s="147"/>
      <c r="E6" s="147"/>
      <c r="F6" s="147"/>
      <c r="G6" s="147"/>
      <c r="H6" s="147"/>
      <c r="I6" s="147"/>
      <c r="J6" s="21"/>
    </row>
    <row r="7" spans="1:10" x14ac:dyDescent="0.2">
      <c r="A7" s="91"/>
      <c r="B7" s="91"/>
      <c r="C7" s="91" t="s">
        <v>89</v>
      </c>
      <c r="D7" s="59"/>
      <c r="E7" s="21"/>
      <c r="F7" s="21"/>
      <c r="G7" s="24" t="s">
        <v>158</v>
      </c>
      <c r="H7" s="23" t="s">
        <v>268</v>
      </c>
      <c r="I7" s="21"/>
      <c r="J7" s="21"/>
    </row>
    <row r="8" spans="1:10" ht="6" customHeight="1" x14ac:dyDescent="0.2"/>
    <row r="9" spans="1:10" ht="38.25" x14ac:dyDescent="0.2">
      <c r="A9" s="93" t="s">
        <v>4</v>
      </c>
      <c r="B9" s="145" t="s">
        <v>175</v>
      </c>
      <c r="C9" s="145"/>
      <c r="D9" s="93" t="s">
        <v>1</v>
      </c>
      <c r="E9" s="93" t="s">
        <v>2</v>
      </c>
      <c r="F9" s="93" t="s">
        <v>3</v>
      </c>
      <c r="G9" s="93" t="s">
        <v>87</v>
      </c>
      <c r="H9" s="93" t="s">
        <v>86</v>
      </c>
      <c r="I9" s="93" t="s">
        <v>11</v>
      </c>
      <c r="J9" s="25"/>
    </row>
    <row r="10" spans="1:10" ht="27.75" customHeight="1" x14ac:dyDescent="0.2">
      <c r="A10" s="26">
        <v>4</v>
      </c>
      <c r="B10" s="146" t="s">
        <v>92</v>
      </c>
      <c r="C10" s="146"/>
      <c r="D10" s="146"/>
      <c r="E10" s="146"/>
      <c r="F10" s="146"/>
      <c r="G10" s="95">
        <f>SUM(G11:G20)</f>
        <v>0</v>
      </c>
      <c r="H10" s="95">
        <f>SUM(H11:H20)</f>
        <v>0</v>
      </c>
      <c r="I10" s="27"/>
      <c r="J10" s="28"/>
    </row>
    <row r="11" spans="1:10" ht="12.75" customHeight="1" x14ac:dyDescent="0.2">
      <c r="A11" s="29" t="s">
        <v>13</v>
      </c>
      <c r="B11" s="135" t="s">
        <v>12</v>
      </c>
      <c r="C11" s="135"/>
      <c r="D11" s="30"/>
      <c r="E11" s="31"/>
      <c r="F11" s="32"/>
      <c r="G11" s="96">
        <f t="shared" ref="G11:G252" si="0">ROUND(E11*F11,2)</f>
        <v>0</v>
      </c>
      <c r="H11" s="96">
        <f t="shared" ref="H11:H112" si="1">ROUND(G11*$D$7,2)</f>
        <v>0</v>
      </c>
      <c r="I11" s="33"/>
      <c r="J11" s="28"/>
    </row>
    <row r="12" spans="1:10" ht="12.75" customHeight="1" x14ac:dyDescent="0.2">
      <c r="A12" s="29" t="s">
        <v>14</v>
      </c>
      <c r="B12" s="135" t="s">
        <v>12</v>
      </c>
      <c r="C12" s="135"/>
      <c r="D12" s="30"/>
      <c r="E12" s="31"/>
      <c r="F12" s="32"/>
      <c r="G12" s="96">
        <f t="shared" si="0"/>
        <v>0</v>
      </c>
      <c r="H12" s="96">
        <f t="shared" si="1"/>
        <v>0</v>
      </c>
      <c r="I12" s="33"/>
      <c r="J12" s="28"/>
    </row>
    <row r="13" spans="1:10" ht="12.75" customHeight="1" x14ac:dyDescent="0.2">
      <c r="A13" s="29" t="s">
        <v>15</v>
      </c>
      <c r="B13" s="135" t="s">
        <v>12</v>
      </c>
      <c r="C13" s="135"/>
      <c r="D13" s="30"/>
      <c r="E13" s="31"/>
      <c r="F13" s="32"/>
      <c r="G13" s="96">
        <f t="shared" si="0"/>
        <v>0</v>
      </c>
      <c r="H13" s="96">
        <f t="shared" si="1"/>
        <v>0</v>
      </c>
      <c r="I13" s="33"/>
      <c r="J13" s="28"/>
    </row>
    <row r="14" spans="1:10" ht="12.75" customHeight="1" x14ac:dyDescent="0.2">
      <c r="A14" s="29" t="s">
        <v>16</v>
      </c>
      <c r="B14" s="135" t="s">
        <v>12</v>
      </c>
      <c r="C14" s="135"/>
      <c r="D14" s="30"/>
      <c r="E14" s="31"/>
      <c r="F14" s="32"/>
      <c r="G14" s="96">
        <f t="shared" si="0"/>
        <v>0</v>
      </c>
      <c r="H14" s="96">
        <f t="shared" si="1"/>
        <v>0</v>
      </c>
      <c r="I14" s="33"/>
      <c r="J14" s="28"/>
    </row>
    <row r="15" spans="1:10" ht="12.75" customHeight="1" x14ac:dyDescent="0.2">
      <c r="A15" s="29" t="s">
        <v>17</v>
      </c>
      <c r="B15" s="135" t="s">
        <v>12</v>
      </c>
      <c r="C15" s="135"/>
      <c r="D15" s="30"/>
      <c r="E15" s="31"/>
      <c r="F15" s="32"/>
      <c r="G15" s="96">
        <f t="shared" si="0"/>
        <v>0</v>
      </c>
      <c r="H15" s="96">
        <f t="shared" si="1"/>
        <v>0</v>
      </c>
      <c r="I15" s="33"/>
      <c r="J15" s="28"/>
    </row>
    <row r="16" spans="1:10" ht="12.75" customHeight="1" x14ac:dyDescent="0.2">
      <c r="A16" s="29" t="s">
        <v>18</v>
      </c>
      <c r="B16" s="135" t="s">
        <v>12</v>
      </c>
      <c r="C16" s="135"/>
      <c r="D16" s="30"/>
      <c r="E16" s="31"/>
      <c r="F16" s="32"/>
      <c r="G16" s="96">
        <f t="shared" si="0"/>
        <v>0</v>
      </c>
      <c r="H16" s="96">
        <f t="shared" si="1"/>
        <v>0</v>
      </c>
      <c r="I16" s="33"/>
      <c r="J16" s="28"/>
    </row>
    <row r="17" spans="1:10" ht="12.75" customHeight="1" x14ac:dyDescent="0.2">
      <c r="A17" s="29" t="s">
        <v>19</v>
      </c>
      <c r="B17" s="135" t="s">
        <v>12</v>
      </c>
      <c r="C17" s="135"/>
      <c r="D17" s="30"/>
      <c r="E17" s="31"/>
      <c r="F17" s="32"/>
      <c r="G17" s="96">
        <f t="shared" si="0"/>
        <v>0</v>
      </c>
      <c r="H17" s="96">
        <f t="shared" si="1"/>
        <v>0</v>
      </c>
      <c r="I17" s="33"/>
      <c r="J17" s="28"/>
    </row>
    <row r="18" spans="1:10" ht="12.75" customHeight="1" x14ac:dyDescent="0.2">
      <c r="A18" s="29" t="s">
        <v>20</v>
      </c>
      <c r="B18" s="135" t="s">
        <v>12</v>
      </c>
      <c r="C18" s="135"/>
      <c r="D18" s="30"/>
      <c r="E18" s="31"/>
      <c r="F18" s="32"/>
      <c r="G18" s="96">
        <f t="shared" si="0"/>
        <v>0</v>
      </c>
      <c r="H18" s="96">
        <f t="shared" si="1"/>
        <v>0</v>
      </c>
      <c r="I18" s="33"/>
      <c r="J18" s="28"/>
    </row>
    <row r="19" spans="1:10" ht="12.75" customHeight="1" x14ac:dyDescent="0.2">
      <c r="A19" s="29" t="s">
        <v>21</v>
      </c>
      <c r="B19" s="135" t="s">
        <v>12</v>
      </c>
      <c r="C19" s="135"/>
      <c r="D19" s="30"/>
      <c r="E19" s="31"/>
      <c r="F19" s="32"/>
      <c r="G19" s="96">
        <f t="shared" si="0"/>
        <v>0</v>
      </c>
      <c r="H19" s="96">
        <f t="shared" si="1"/>
        <v>0</v>
      </c>
      <c r="I19" s="33"/>
      <c r="J19" s="28"/>
    </row>
    <row r="20" spans="1:10" ht="12.75" customHeight="1" x14ac:dyDescent="0.2">
      <c r="A20" s="29" t="s">
        <v>22</v>
      </c>
      <c r="B20" s="135" t="s">
        <v>12</v>
      </c>
      <c r="C20" s="135"/>
      <c r="D20" s="30"/>
      <c r="E20" s="31"/>
      <c r="F20" s="32"/>
      <c r="G20" s="96">
        <f t="shared" si="0"/>
        <v>0</v>
      </c>
      <c r="H20" s="96">
        <f t="shared" si="1"/>
        <v>0</v>
      </c>
      <c r="I20" s="33"/>
      <c r="J20" s="28"/>
    </row>
    <row r="21" spans="1:10" x14ac:dyDescent="0.2">
      <c r="A21" s="26">
        <v>5</v>
      </c>
      <c r="B21" s="146" t="s">
        <v>6</v>
      </c>
      <c r="C21" s="146"/>
      <c r="D21" s="146"/>
      <c r="E21" s="146"/>
      <c r="F21" s="146"/>
      <c r="G21" s="95">
        <f>G22+G33+G44+G55+G83+G113+G164+G235+G253</f>
        <v>0</v>
      </c>
      <c r="H21" s="95">
        <f>H22+H33+H44+H55+H83+H113+H164+H235+H253</f>
        <v>0</v>
      </c>
      <c r="I21" s="27"/>
      <c r="J21" s="28"/>
    </row>
    <row r="22" spans="1:10" x14ac:dyDescent="0.2">
      <c r="A22" s="34" t="s">
        <v>7</v>
      </c>
      <c r="B22" s="138" t="s">
        <v>109</v>
      </c>
      <c r="C22" s="139"/>
      <c r="D22" s="139"/>
      <c r="E22" s="139"/>
      <c r="F22" s="140"/>
      <c r="G22" s="97">
        <f>SUM(G23:G32)</f>
        <v>0</v>
      </c>
      <c r="H22" s="97">
        <f>SUM(H23:H32)</f>
        <v>0</v>
      </c>
      <c r="I22" s="35"/>
      <c r="J22" s="36"/>
    </row>
    <row r="23" spans="1:10" x14ac:dyDescent="0.2">
      <c r="A23" s="29" t="s">
        <v>23</v>
      </c>
      <c r="B23" s="135" t="s">
        <v>54</v>
      </c>
      <c r="C23" s="135"/>
      <c r="D23" s="30"/>
      <c r="E23" s="31"/>
      <c r="F23" s="32"/>
      <c r="G23" s="96">
        <f t="shared" ref="G23:G32" si="2">ROUND(E23*F23,2)</f>
        <v>0</v>
      </c>
      <c r="H23" s="96">
        <f t="shared" si="1"/>
        <v>0</v>
      </c>
      <c r="I23" s="33"/>
      <c r="J23" s="28"/>
    </row>
    <row r="24" spans="1:10" x14ac:dyDescent="0.2">
      <c r="A24" s="29" t="s">
        <v>24</v>
      </c>
      <c r="B24" s="135" t="s">
        <v>54</v>
      </c>
      <c r="C24" s="135"/>
      <c r="D24" s="30"/>
      <c r="E24" s="31"/>
      <c r="F24" s="32"/>
      <c r="G24" s="96">
        <f t="shared" si="2"/>
        <v>0</v>
      </c>
      <c r="H24" s="96">
        <f t="shared" si="1"/>
        <v>0</v>
      </c>
      <c r="I24" s="33"/>
      <c r="J24" s="28"/>
    </row>
    <row r="25" spans="1:10" x14ac:dyDescent="0.2">
      <c r="A25" s="29" t="s">
        <v>25</v>
      </c>
      <c r="B25" s="135" t="s">
        <v>54</v>
      </c>
      <c r="C25" s="135"/>
      <c r="D25" s="30"/>
      <c r="E25" s="31"/>
      <c r="F25" s="32"/>
      <c r="G25" s="96">
        <f t="shared" si="2"/>
        <v>0</v>
      </c>
      <c r="H25" s="96">
        <f t="shared" si="1"/>
        <v>0</v>
      </c>
      <c r="I25" s="33"/>
      <c r="J25" s="28"/>
    </row>
    <row r="26" spans="1:10" x14ac:dyDescent="0.2">
      <c r="A26" s="29" t="s">
        <v>26</v>
      </c>
      <c r="B26" s="135" t="s">
        <v>54</v>
      </c>
      <c r="C26" s="135"/>
      <c r="D26" s="30"/>
      <c r="E26" s="31"/>
      <c r="F26" s="32"/>
      <c r="G26" s="96">
        <f t="shared" si="2"/>
        <v>0</v>
      </c>
      <c r="H26" s="96">
        <f t="shared" si="1"/>
        <v>0</v>
      </c>
      <c r="I26" s="33"/>
      <c r="J26" s="28"/>
    </row>
    <row r="27" spans="1:10" x14ac:dyDescent="0.2">
      <c r="A27" s="29" t="s">
        <v>27</v>
      </c>
      <c r="B27" s="135" t="s">
        <v>54</v>
      </c>
      <c r="C27" s="135"/>
      <c r="D27" s="30"/>
      <c r="E27" s="31"/>
      <c r="F27" s="32"/>
      <c r="G27" s="96">
        <f t="shared" si="2"/>
        <v>0</v>
      </c>
      <c r="H27" s="96">
        <f t="shared" si="1"/>
        <v>0</v>
      </c>
      <c r="I27" s="33"/>
      <c r="J27" s="28"/>
    </row>
    <row r="28" spans="1:10" x14ac:dyDescent="0.2">
      <c r="A28" s="29" t="s">
        <v>28</v>
      </c>
      <c r="B28" s="135" t="s">
        <v>54</v>
      </c>
      <c r="C28" s="135"/>
      <c r="D28" s="30"/>
      <c r="E28" s="31"/>
      <c r="F28" s="32"/>
      <c r="G28" s="96">
        <f t="shared" si="2"/>
        <v>0</v>
      </c>
      <c r="H28" s="96">
        <f t="shared" si="1"/>
        <v>0</v>
      </c>
      <c r="I28" s="33"/>
      <c r="J28" s="28"/>
    </row>
    <row r="29" spans="1:10" x14ac:dyDescent="0.2">
      <c r="A29" s="29" t="s">
        <v>29</v>
      </c>
      <c r="B29" s="135" t="s">
        <v>54</v>
      </c>
      <c r="C29" s="135"/>
      <c r="D29" s="30"/>
      <c r="E29" s="31"/>
      <c r="F29" s="32"/>
      <c r="G29" s="96">
        <f t="shared" si="2"/>
        <v>0</v>
      </c>
      <c r="H29" s="96">
        <f t="shared" si="1"/>
        <v>0</v>
      </c>
      <c r="I29" s="33"/>
      <c r="J29" s="28"/>
    </row>
    <row r="30" spans="1:10" x14ac:dyDescent="0.2">
      <c r="A30" s="29" t="s">
        <v>30</v>
      </c>
      <c r="B30" s="135" t="s">
        <v>54</v>
      </c>
      <c r="C30" s="135"/>
      <c r="D30" s="30"/>
      <c r="E30" s="31"/>
      <c r="F30" s="32"/>
      <c r="G30" s="96">
        <f t="shared" si="2"/>
        <v>0</v>
      </c>
      <c r="H30" s="96">
        <f t="shared" si="1"/>
        <v>0</v>
      </c>
      <c r="I30" s="33"/>
      <c r="J30" s="28"/>
    </row>
    <row r="31" spans="1:10" x14ac:dyDescent="0.2">
      <c r="A31" s="29" t="s">
        <v>31</v>
      </c>
      <c r="B31" s="135" t="s">
        <v>54</v>
      </c>
      <c r="C31" s="135"/>
      <c r="D31" s="30"/>
      <c r="E31" s="31"/>
      <c r="F31" s="32"/>
      <c r="G31" s="96">
        <f t="shared" si="2"/>
        <v>0</v>
      </c>
      <c r="H31" s="96">
        <f t="shared" si="1"/>
        <v>0</v>
      </c>
      <c r="I31" s="33"/>
      <c r="J31" s="28"/>
    </row>
    <row r="32" spans="1:10" x14ac:dyDescent="0.2">
      <c r="A32" s="29" t="s">
        <v>32</v>
      </c>
      <c r="B32" s="135" t="s">
        <v>54</v>
      </c>
      <c r="C32" s="135"/>
      <c r="D32" s="30"/>
      <c r="E32" s="31"/>
      <c r="F32" s="32"/>
      <c r="G32" s="96">
        <f t="shared" si="2"/>
        <v>0</v>
      </c>
      <c r="H32" s="96">
        <f t="shared" si="1"/>
        <v>0</v>
      </c>
      <c r="I32" s="33"/>
      <c r="J32" s="28"/>
    </row>
    <row r="33" spans="1:10" ht="27.6" customHeight="1" x14ac:dyDescent="0.2">
      <c r="A33" s="34" t="s">
        <v>8</v>
      </c>
      <c r="B33" s="138" t="s">
        <v>250</v>
      </c>
      <c r="C33" s="139"/>
      <c r="D33" s="139"/>
      <c r="E33" s="139"/>
      <c r="F33" s="140"/>
      <c r="G33" s="97">
        <f>SUM(G34:G43)</f>
        <v>0</v>
      </c>
      <c r="H33" s="97">
        <f>SUM(H34:H43)</f>
        <v>0</v>
      </c>
      <c r="I33" s="35"/>
      <c r="J33" s="36"/>
    </row>
    <row r="34" spans="1:10" x14ac:dyDescent="0.2">
      <c r="A34" s="29" t="s">
        <v>33</v>
      </c>
      <c r="B34" s="135" t="s">
        <v>54</v>
      </c>
      <c r="C34" s="135"/>
      <c r="D34" s="30"/>
      <c r="E34" s="31"/>
      <c r="F34" s="32"/>
      <c r="G34" s="96">
        <f t="shared" ref="G34:G43" si="3">ROUND(E34*F34,2)</f>
        <v>0</v>
      </c>
      <c r="H34" s="96">
        <f t="shared" si="1"/>
        <v>0</v>
      </c>
      <c r="I34" s="33"/>
      <c r="J34" s="28"/>
    </row>
    <row r="35" spans="1:10" x14ac:dyDescent="0.2">
      <c r="A35" s="29" t="s">
        <v>34</v>
      </c>
      <c r="B35" s="135" t="s">
        <v>54</v>
      </c>
      <c r="C35" s="135"/>
      <c r="D35" s="30"/>
      <c r="E35" s="31"/>
      <c r="F35" s="32"/>
      <c r="G35" s="96">
        <f t="shared" si="3"/>
        <v>0</v>
      </c>
      <c r="H35" s="96">
        <f t="shared" si="1"/>
        <v>0</v>
      </c>
      <c r="I35" s="33"/>
      <c r="J35" s="28"/>
    </row>
    <row r="36" spans="1:10" x14ac:dyDescent="0.2">
      <c r="A36" s="29" t="s">
        <v>35</v>
      </c>
      <c r="B36" s="135" t="s">
        <v>54</v>
      </c>
      <c r="C36" s="135"/>
      <c r="D36" s="30"/>
      <c r="E36" s="31"/>
      <c r="F36" s="32"/>
      <c r="G36" s="96">
        <f t="shared" si="3"/>
        <v>0</v>
      </c>
      <c r="H36" s="96">
        <f t="shared" si="1"/>
        <v>0</v>
      </c>
      <c r="I36" s="33"/>
      <c r="J36" s="28"/>
    </row>
    <row r="37" spans="1:10" x14ac:dyDescent="0.2">
      <c r="A37" s="29" t="s">
        <v>36</v>
      </c>
      <c r="B37" s="135" t="s">
        <v>54</v>
      </c>
      <c r="C37" s="135"/>
      <c r="D37" s="30"/>
      <c r="E37" s="31"/>
      <c r="F37" s="32"/>
      <c r="G37" s="96">
        <f t="shared" si="3"/>
        <v>0</v>
      </c>
      <c r="H37" s="96">
        <f t="shared" si="1"/>
        <v>0</v>
      </c>
      <c r="I37" s="33"/>
      <c r="J37" s="28"/>
    </row>
    <row r="38" spans="1:10" x14ac:dyDescent="0.2">
      <c r="A38" s="29" t="s">
        <v>37</v>
      </c>
      <c r="B38" s="135" t="s">
        <v>54</v>
      </c>
      <c r="C38" s="135"/>
      <c r="D38" s="30"/>
      <c r="E38" s="31"/>
      <c r="F38" s="32"/>
      <c r="G38" s="96">
        <f t="shared" si="3"/>
        <v>0</v>
      </c>
      <c r="H38" s="96">
        <f t="shared" si="1"/>
        <v>0</v>
      </c>
      <c r="I38" s="33"/>
      <c r="J38" s="28"/>
    </row>
    <row r="39" spans="1:10" x14ac:dyDescent="0.2">
      <c r="A39" s="29" t="s">
        <v>38</v>
      </c>
      <c r="B39" s="135" t="s">
        <v>54</v>
      </c>
      <c r="C39" s="135"/>
      <c r="D39" s="30"/>
      <c r="E39" s="31"/>
      <c r="F39" s="32"/>
      <c r="G39" s="96">
        <f t="shared" si="3"/>
        <v>0</v>
      </c>
      <c r="H39" s="96">
        <f t="shared" si="1"/>
        <v>0</v>
      </c>
      <c r="I39" s="33"/>
      <c r="J39" s="28"/>
    </row>
    <row r="40" spans="1:10" x14ac:dyDescent="0.2">
      <c r="A40" s="29" t="s">
        <v>39</v>
      </c>
      <c r="B40" s="135" t="s">
        <v>54</v>
      </c>
      <c r="C40" s="135"/>
      <c r="D40" s="30"/>
      <c r="E40" s="31"/>
      <c r="F40" s="32"/>
      <c r="G40" s="96">
        <f t="shared" si="3"/>
        <v>0</v>
      </c>
      <c r="H40" s="96">
        <f t="shared" si="1"/>
        <v>0</v>
      </c>
      <c r="I40" s="33"/>
      <c r="J40" s="28"/>
    </row>
    <row r="41" spans="1:10" x14ac:dyDescent="0.2">
      <c r="A41" s="29" t="s">
        <v>40</v>
      </c>
      <c r="B41" s="135" t="s">
        <v>54</v>
      </c>
      <c r="C41" s="135"/>
      <c r="D41" s="30"/>
      <c r="E41" s="31"/>
      <c r="F41" s="32"/>
      <c r="G41" s="96">
        <f t="shared" si="3"/>
        <v>0</v>
      </c>
      <c r="H41" s="96">
        <f t="shared" si="1"/>
        <v>0</v>
      </c>
      <c r="I41" s="33"/>
      <c r="J41" s="28"/>
    </row>
    <row r="42" spans="1:10" x14ac:dyDescent="0.2">
      <c r="A42" s="29" t="s">
        <v>41</v>
      </c>
      <c r="B42" s="135" t="s">
        <v>54</v>
      </c>
      <c r="C42" s="135"/>
      <c r="D42" s="30"/>
      <c r="E42" s="31"/>
      <c r="F42" s="32"/>
      <c r="G42" s="96">
        <f t="shared" si="3"/>
        <v>0</v>
      </c>
      <c r="H42" s="96">
        <f t="shared" si="1"/>
        <v>0</v>
      </c>
      <c r="I42" s="33"/>
      <c r="J42" s="28"/>
    </row>
    <row r="43" spans="1:10" x14ac:dyDescent="0.2">
      <c r="A43" s="29" t="s">
        <v>42</v>
      </c>
      <c r="B43" s="135" t="s">
        <v>54</v>
      </c>
      <c r="C43" s="135"/>
      <c r="D43" s="30"/>
      <c r="E43" s="31"/>
      <c r="F43" s="32"/>
      <c r="G43" s="96">
        <f t="shared" si="3"/>
        <v>0</v>
      </c>
      <c r="H43" s="96">
        <f t="shared" si="1"/>
        <v>0</v>
      </c>
      <c r="I43" s="33"/>
      <c r="J43" s="28"/>
    </row>
    <row r="44" spans="1:10" ht="25.5" customHeight="1" x14ac:dyDescent="0.2">
      <c r="A44" s="34" t="s">
        <v>9</v>
      </c>
      <c r="B44" s="141" t="s">
        <v>228</v>
      </c>
      <c r="C44" s="139"/>
      <c r="D44" s="139"/>
      <c r="E44" s="139"/>
      <c r="F44" s="140"/>
      <c r="G44" s="97">
        <f>SUM(G45:G54)</f>
        <v>0</v>
      </c>
      <c r="H44" s="97">
        <f>SUM(H45:H54)</f>
        <v>0</v>
      </c>
      <c r="I44" s="35"/>
      <c r="J44" s="36"/>
    </row>
    <row r="45" spans="1:10" x14ac:dyDescent="0.2">
      <c r="A45" s="29" t="s">
        <v>44</v>
      </c>
      <c r="B45" s="135" t="s">
        <v>54</v>
      </c>
      <c r="C45" s="135"/>
      <c r="D45" s="30"/>
      <c r="E45" s="31"/>
      <c r="F45" s="32"/>
      <c r="G45" s="96">
        <f t="shared" ref="G45:G54" si="4">ROUND(E45*F45,2)</f>
        <v>0</v>
      </c>
      <c r="H45" s="96">
        <f t="shared" ref="H45:H54" si="5">ROUND(G45*$D$7,2)</f>
        <v>0</v>
      </c>
      <c r="I45" s="33"/>
      <c r="J45" s="36"/>
    </row>
    <row r="46" spans="1:10" x14ac:dyDescent="0.2">
      <c r="A46" s="29" t="s">
        <v>45</v>
      </c>
      <c r="B46" s="135" t="s">
        <v>54</v>
      </c>
      <c r="C46" s="135"/>
      <c r="D46" s="30"/>
      <c r="E46" s="31"/>
      <c r="F46" s="32"/>
      <c r="G46" s="96">
        <f t="shared" si="4"/>
        <v>0</v>
      </c>
      <c r="H46" s="96">
        <f t="shared" si="5"/>
        <v>0</v>
      </c>
      <c r="I46" s="33"/>
      <c r="J46" s="36"/>
    </row>
    <row r="47" spans="1:10" x14ac:dyDescent="0.2">
      <c r="A47" s="29" t="s">
        <v>46</v>
      </c>
      <c r="B47" s="135" t="s">
        <v>54</v>
      </c>
      <c r="C47" s="135"/>
      <c r="D47" s="30"/>
      <c r="E47" s="31"/>
      <c r="F47" s="32"/>
      <c r="G47" s="96">
        <f t="shared" si="4"/>
        <v>0</v>
      </c>
      <c r="H47" s="96">
        <f t="shared" si="5"/>
        <v>0</v>
      </c>
      <c r="I47" s="33"/>
      <c r="J47" s="36"/>
    </row>
    <row r="48" spans="1:10" x14ac:dyDescent="0.2">
      <c r="A48" s="29" t="s">
        <v>47</v>
      </c>
      <c r="B48" s="135" t="s">
        <v>54</v>
      </c>
      <c r="C48" s="135"/>
      <c r="D48" s="30"/>
      <c r="E48" s="31"/>
      <c r="F48" s="32"/>
      <c r="G48" s="96">
        <f t="shared" si="4"/>
        <v>0</v>
      </c>
      <c r="H48" s="96">
        <f t="shared" si="5"/>
        <v>0</v>
      </c>
      <c r="I48" s="33"/>
      <c r="J48" s="36"/>
    </row>
    <row r="49" spans="1:10" x14ac:dyDescent="0.2">
      <c r="A49" s="29" t="s">
        <v>48</v>
      </c>
      <c r="B49" s="135" t="s">
        <v>54</v>
      </c>
      <c r="C49" s="135"/>
      <c r="D49" s="30"/>
      <c r="E49" s="31"/>
      <c r="F49" s="32"/>
      <c r="G49" s="96">
        <f t="shared" si="4"/>
        <v>0</v>
      </c>
      <c r="H49" s="96">
        <f t="shared" si="5"/>
        <v>0</v>
      </c>
      <c r="I49" s="33"/>
      <c r="J49" s="36"/>
    </row>
    <row r="50" spans="1:10" x14ac:dyDescent="0.2">
      <c r="A50" s="29" t="s">
        <v>49</v>
      </c>
      <c r="B50" s="135" t="s">
        <v>54</v>
      </c>
      <c r="C50" s="135"/>
      <c r="D50" s="30"/>
      <c r="E50" s="31"/>
      <c r="F50" s="32"/>
      <c r="G50" s="96">
        <f t="shared" si="4"/>
        <v>0</v>
      </c>
      <c r="H50" s="96">
        <f t="shared" si="5"/>
        <v>0</v>
      </c>
      <c r="I50" s="33"/>
      <c r="J50" s="36"/>
    </row>
    <row r="51" spans="1:10" x14ac:dyDescent="0.2">
      <c r="A51" s="29" t="s">
        <v>50</v>
      </c>
      <c r="B51" s="135" t="s">
        <v>54</v>
      </c>
      <c r="C51" s="135"/>
      <c r="D51" s="30"/>
      <c r="E51" s="31"/>
      <c r="F51" s="32"/>
      <c r="G51" s="96">
        <f t="shared" si="4"/>
        <v>0</v>
      </c>
      <c r="H51" s="96">
        <f t="shared" si="5"/>
        <v>0</v>
      </c>
      <c r="I51" s="33"/>
      <c r="J51" s="36"/>
    </row>
    <row r="52" spans="1:10" x14ac:dyDescent="0.2">
      <c r="A52" s="29" t="s">
        <v>51</v>
      </c>
      <c r="B52" s="135" t="s">
        <v>54</v>
      </c>
      <c r="C52" s="135"/>
      <c r="D52" s="30"/>
      <c r="E52" s="31"/>
      <c r="F52" s="32"/>
      <c r="G52" s="96">
        <f t="shared" si="4"/>
        <v>0</v>
      </c>
      <c r="H52" s="96">
        <f t="shared" si="5"/>
        <v>0</v>
      </c>
      <c r="I52" s="33"/>
      <c r="J52" s="36"/>
    </row>
    <row r="53" spans="1:10" x14ac:dyDescent="0.2">
      <c r="A53" s="29" t="s">
        <v>52</v>
      </c>
      <c r="B53" s="135" t="s">
        <v>54</v>
      </c>
      <c r="C53" s="135"/>
      <c r="D53" s="30"/>
      <c r="E53" s="31"/>
      <c r="F53" s="32"/>
      <c r="G53" s="96">
        <f t="shared" si="4"/>
        <v>0</v>
      </c>
      <c r="H53" s="96">
        <f t="shared" si="5"/>
        <v>0</v>
      </c>
      <c r="I53" s="33"/>
      <c r="J53" s="36"/>
    </row>
    <row r="54" spans="1:10" x14ac:dyDescent="0.2">
      <c r="A54" s="29" t="s">
        <v>53</v>
      </c>
      <c r="B54" s="135" t="s">
        <v>54</v>
      </c>
      <c r="C54" s="135"/>
      <c r="D54" s="30"/>
      <c r="E54" s="31"/>
      <c r="F54" s="32"/>
      <c r="G54" s="96">
        <f t="shared" si="4"/>
        <v>0</v>
      </c>
      <c r="H54" s="96">
        <f t="shared" si="5"/>
        <v>0</v>
      </c>
      <c r="I54" s="33"/>
      <c r="J54" s="36"/>
    </row>
    <row r="55" spans="1:10" ht="25.5" customHeight="1" x14ac:dyDescent="0.2">
      <c r="A55" s="34" t="s">
        <v>10</v>
      </c>
      <c r="B55" s="138" t="s">
        <v>174</v>
      </c>
      <c r="C55" s="139"/>
      <c r="D55" s="139"/>
      <c r="E55" s="139"/>
      <c r="F55" s="140"/>
      <c r="G55" s="97">
        <f>SUM(G56:G82)</f>
        <v>0</v>
      </c>
      <c r="H55" s="97">
        <f>SUM(H56:H82)</f>
        <v>0</v>
      </c>
      <c r="I55" s="35"/>
      <c r="J55" s="36"/>
    </row>
    <row r="56" spans="1:10" x14ac:dyDescent="0.2">
      <c r="A56" s="29" t="s">
        <v>55</v>
      </c>
      <c r="B56" s="135" t="s">
        <v>12</v>
      </c>
      <c r="C56" s="135"/>
      <c r="D56" s="30"/>
      <c r="E56" s="31"/>
      <c r="F56" s="32"/>
      <c r="G56" s="96">
        <f t="shared" ref="G56:G82" si="6">ROUND(E56*F56,2)</f>
        <v>0</v>
      </c>
      <c r="H56" s="96">
        <f t="shared" ref="H56:H82" si="7">ROUND(G56*$D$7,2)</f>
        <v>0</v>
      </c>
      <c r="I56" s="33"/>
      <c r="J56" s="28"/>
    </row>
    <row r="57" spans="1:10" x14ac:dyDescent="0.2">
      <c r="A57" s="29" t="s">
        <v>56</v>
      </c>
      <c r="B57" s="135" t="s">
        <v>12</v>
      </c>
      <c r="C57" s="135"/>
      <c r="D57" s="30"/>
      <c r="E57" s="31"/>
      <c r="F57" s="32"/>
      <c r="G57" s="96">
        <f t="shared" si="6"/>
        <v>0</v>
      </c>
      <c r="H57" s="96">
        <f t="shared" si="7"/>
        <v>0</v>
      </c>
      <c r="I57" s="33"/>
      <c r="J57" s="28"/>
    </row>
    <row r="58" spans="1:10" x14ac:dyDescent="0.2">
      <c r="A58" s="29" t="s">
        <v>57</v>
      </c>
      <c r="B58" s="135" t="s">
        <v>12</v>
      </c>
      <c r="C58" s="135"/>
      <c r="D58" s="30"/>
      <c r="E58" s="31"/>
      <c r="F58" s="32"/>
      <c r="G58" s="96">
        <f t="shared" si="6"/>
        <v>0</v>
      </c>
      <c r="H58" s="96">
        <f t="shared" si="7"/>
        <v>0</v>
      </c>
      <c r="I58" s="33"/>
      <c r="J58" s="28"/>
    </row>
    <row r="59" spans="1:10" x14ac:dyDescent="0.2">
      <c r="A59" s="29" t="s">
        <v>58</v>
      </c>
      <c r="B59" s="135" t="s">
        <v>12</v>
      </c>
      <c r="C59" s="135"/>
      <c r="D59" s="30"/>
      <c r="E59" s="31"/>
      <c r="F59" s="32"/>
      <c r="G59" s="96">
        <f t="shared" si="6"/>
        <v>0</v>
      </c>
      <c r="H59" s="96">
        <f t="shared" si="7"/>
        <v>0</v>
      </c>
      <c r="I59" s="33"/>
      <c r="J59" s="28"/>
    </row>
    <row r="60" spans="1:10" x14ac:dyDescent="0.2">
      <c r="A60" s="29" t="s">
        <v>59</v>
      </c>
      <c r="B60" s="135" t="s">
        <v>12</v>
      </c>
      <c r="C60" s="135"/>
      <c r="D60" s="30"/>
      <c r="E60" s="31"/>
      <c r="F60" s="32"/>
      <c r="G60" s="96">
        <f t="shared" si="6"/>
        <v>0</v>
      </c>
      <c r="H60" s="96">
        <f t="shared" si="7"/>
        <v>0</v>
      </c>
      <c r="I60" s="33"/>
      <c r="J60" s="28"/>
    </row>
    <row r="61" spans="1:10" x14ac:dyDescent="0.2">
      <c r="A61" s="29" t="s">
        <v>60</v>
      </c>
      <c r="B61" s="135" t="s">
        <v>12</v>
      </c>
      <c r="C61" s="135"/>
      <c r="D61" s="30"/>
      <c r="E61" s="31"/>
      <c r="F61" s="32"/>
      <c r="G61" s="96">
        <f t="shared" si="6"/>
        <v>0</v>
      </c>
      <c r="H61" s="96">
        <f t="shared" si="7"/>
        <v>0</v>
      </c>
      <c r="I61" s="33"/>
      <c r="J61" s="28"/>
    </row>
    <row r="62" spans="1:10" x14ac:dyDescent="0.2">
      <c r="A62" s="29" t="s">
        <v>61</v>
      </c>
      <c r="B62" s="135" t="s">
        <v>12</v>
      </c>
      <c r="C62" s="135"/>
      <c r="D62" s="30"/>
      <c r="E62" s="31"/>
      <c r="F62" s="32"/>
      <c r="G62" s="96">
        <f t="shared" si="6"/>
        <v>0</v>
      </c>
      <c r="H62" s="96">
        <f t="shared" si="7"/>
        <v>0</v>
      </c>
      <c r="I62" s="33"/>
      <c r="J62" s="28"/>
    </row>
    <row r="63" spans="1:10" x14ac:dyDescent="0.2">
      <c r="A63" s="29" t="s">
        <v>62</v>
      </c>
      <c r="B63" s="135" t="s">
        <v>12</v>
      </c>
      <c r="C63" s="135"/>
      <c r="D63" s="30"/>
      <c r="E63" s="31"/>
      <c r="F63" s="32"/>
      <c r="G63" s="96">
        <f t="shared" si="6"/>
        <v>0</v>
      </c>
      <c r="H63" s="96">
        <f t="shared" si="7"/>
        <v>0</v>
      </c>
      <c r="I63" s="33"/>
      <c r="J63" s="28"/>
    </row>
    <row r="64" spans="1:10" x14ac:dyDescent="0.2">
      <c r="A64" s="29" t="s">
        <v>63</v>
      </c>
      <c r="B64" s="135" t="s">
        <v>12</v>
      </c>
      <c r="C64" s="135"/>
      <c r="D64" s="30"/>
      <c r="E64" s="31"/>
      <c r="F64" s="32"/>
      <c r="G64" s="96">
        <f t="shared" si="6"/>
        <v>0</v>
      </c>
      <c r="H64" s="96">
        <f t="shared" si="7"/>
        <v>0</v>
      </c>
      <c r="I64" s="33"/>
      <c r="J64" s="28"/>
    </row>
    <row r="65" spans="1:10" x14ac:dyDescent="0.2">
      <c r="A65" s="29" t="s">
        <v>64</v>
      </c>
      <c r="B65" s="135" t="s">
        <v>12</v>
      </c>
      <c r="C65" s="135"/>
      <c r="D65" s="30"/>
      <c r="E65" s="31"/>
      <c r="F65" s="32"/>
      <c r="G65" s="96">
        <f t="shared" si="6"/>
        <v>0</v>
      </c>
      <c r="H65" s="96">
        <f t="shared" si="7"/>
        <v>0</v>
      </c>
      <c r="I65" s="33"/>
      <c r="J65" s="28"/>
    </row>
    <row r="66" spans="1:10" x14ac:dyDescent="0.2">
      <c r="A66" s="29" t="s">
        <v>130</v>
      </c>
      <c r="B66" s="135" t="s">
        <v>12</v>
      </c>
      <c r="C66" s="135"/>
      <c r="D66" s="30"/>
      <c r="E66" s="31"/>
      <c r="F66" s="32"/>
      <c r="G66" s="96">
        <f t="shared" si="6"/>
        <v>0</v>
      </c>
      <c r="H66" s="96">
        <f t="shared" si="7"/>
        <v>0</v>
      </c>
      <c r="I66" s="33"/>
      <c r="J66" s="28"/>
    </row>
    <row r="67" spans="1:10" x14ac:dyDescent="0.2">
      <c r="A67" s="29" t="s">
        <v>131</v>
      </c>
      <c r="B67" s="135" t="s">
        <v>12</v>
      </c>
      <c r="C67" s="135"/>
      <c r="D67" s="30"/>
      <c r="E67" s="31"/>
      <c r="F67" s="32"/>
      <c r="G67" s="96">
        <f t="shared" si="6"/>
        <v>0</v>
      </c>
      <c r="H67" s="96">
        <f t="shared" si="7"/>
        <v>0</v>
      </c>
      <c r="I67" s="33"/>
      <c r="J67" s="28"/>
    </row>
    <row r="68" spans="1:10" x14ac:dyDescent="0.2">
      <c r="A68" s="29" t="s">
        <v>132</v>
      </c>
      <c r="B68" s="135" t="s">
        <v>12</v>
      </c>
      <c r="C68" s="135"/>
      <c r="D68" s="30"/>
      <c r="E68" s="31"/>
      <c r="F68" s="32"/>
      <c r="G68" s="96">
        <f t="shared" si="6"/>
        <v>0</v>
      </c>
      <c r="H68" s="96">
        <f t="shared" si="7"/>
        <v>0</v>
      </c>
      <c r="I68" s="33"/>
      <c r="J68" s="28"/>
    </row>
    <row r="69" spans="1:10" x14ac:dyDescent="0.2">
      <c r="A69" s="29" t="s">
        <v>133</v>
      </c>
      <c r="B69" s="135" t="s">
        <v>12</v>
      </c>
      <c r="C69" s="135"/>
      <c r="D69" s="30"/>
      <c r="E69" s="31"/>
      <c r="F69" s="32"/>
      <c r="G69" s="96">
        <f t="shared" si="6"/>
        <v>0</v>
      </c>
      <c r="H69" s="96">
        <f t="shared" si="7"/>
        <v>0</v>
      </c>
      <c r="I69" s="33"/>
      <c r="J69" s="28"/>
    </row>
    <row r="70" spans="1:10" x14ac:dyDescent="0.2">
      <c r="A70" s="29" t="s">
        <v>134</v>
      </c>
      <c r="B70" s="135" t="s">
        <v>12</v>
      </c>
      <c r="C70" s="135"/>
      <c r="D70" s="30"/>
      <c r="E70" s="31"/>
      <c r="F70" s="32"/>
      <c r="G70" s="96">
        <f t="shared" si="6"/>
        <v>0</v>
      </c>
      <c r="H70" s="96">
        <f t="shared" si="7"/>
        <v>0</v>
      </c>
      <c r="I70" s="33"/>
      <c r="J70" s="28"/>
    </row>
    <row r="71" spans="1:10" x14ac:dyDescent="0.2">
      <c r="A71" s="29" t="s">
        <v>188</v>
      </c>
      <c r="B71" s="135" t="s">
        <v>12</v>
      </c>
      <c r="C71" s="135"/>
      <c r="D71" s="30"/>
      <c r="E71" s="31"/>
      <c r="F71" s="32"/>
      <c r="G71" s="96">
        <f t="shared" si="6"/>
        <v>0</v>
      </c>
      <c r="H71" s="96">
        <f t="shared" si="7"/>
        <v>0</v>
      </c>
      <c r="I71" s="33"/>
      <c r="J71" s="28"/>
    </row>
    <row r="72" spans="1:10" x14ac:dyDescent="0.2">
      <c r="A72" s="29" t="s">
        <v>189</v>
      </c>
      <c r="B72" s="135" t="s">
        <v>12</v>
      </c>
      <c r="C72" s="135"/>
      <c r="D72" s="30"/>
      <c r="E72" s="31"/>
      <c r="F72" s="32"/>
      <c r="G72" s="96">
        <f t="shared" si="6"/>
        <v>0</v>
      </c>
      <c r="H72" s="96">
        <f t="shared" si="7"/>
        <v>0</v>
      </c>
      <c r="I72" s="33"/>
      <c r="J72" s="28"/>
    </row>
    <row r="73" spans="1:10" x14ac:dyDescent="0.2">
      <c r="A73" s="29" t="s">
        <v>190</v>
      </c>
      <c r="B73" s="135" t="s">
        <v>12</v>
      </c>
      <c r="C73" s="135"/>
      <c r="D73" s="30"/>
      <c r="E73" s="31"/>
      <c r="F73" s="32"/>
      <c r="G73" s="96">
        <f t="shared" si="6"/>
        <v>0</v>
      </c>
      <c r="H73" s="96">
        <f t="shared" si="7"/>
        <v>0</v>
      </c>
      <c r="I73" s="33"/>
      <c r="J73" s="28"/>
    </row>
    <row r="74" spans="1:10" x14ac:dyDescent="0.2">
      <c r="A74" s="29" t="s">
        <v>191</v>
      </c>
      <c r="B74" s="135" t="s">
        <v>12</v>
      </c>
      <c r="C74" s="135"/>
      <c r="D74" s="30"/>
      <c r="E74" s="31"/>
      <c r="F74" s="32"/>
      <c r="G74" s="96">
        <f t="shared" si="6"/>
        <v>0</v>
      </c>
      <c r="H74" s="96">
        <f t="shared" si="7"/>
        <v>0</v>
      </c>
      <c r="I74" s="33"/>
      <c r="J74" s="28"/>
    </row>
    <row r="75" spans="1:10" x14ac:dyDescent="0.2">
      <c r="A75" s="29" t="s">
        <v>192</v>
      </c>
      <c r="B75" s="135" t="s">
        <v>12</v>
      </c>
      <c r="C75" s="135"/>
      <c r="D75" s="30"/>
      <c r="E75" s="31"/>
      <c r="F75" s="32"/>
      <c r="G75" s="96">
        <f t="shared" si="6"/>
        <v>0</v>
      </c>
      <c r="H75" s="96">
        <f t="shared" si="7"/>
        <v>0</v>
      </c>
      <c r="I75" s="33"/>
      <c r="J75" s="28"/>
    </row>
    <row r="76" spans="1:10" x14ac:dyDescent="0.2">
      <c r="A76" s="29" t="s">
        <v>193</v>
      </c>
      <c r="B76" s="135" t="s">
        <v>12</v>
      </c>
      <c r="C76" s="135"/>
      <c r="D76" s="30"/>
      <c r="E76" s="31"/>
      <c r="F76" s="32"/>
      <c r="G76" s="96">
        <f t="shared" si="6"/>
        <v>0</v>
      </c>
      <c r="H76" s="96">
        <f t="shared" si="7"/>
        <v>0</v>
      </c>
      <c r="I76" s="33"/>
      <c r="J76" s="28"/>
    </row>
    <row r="77" spans="1:10" x14ac:dyDescent="0.2">
      <c r="A77" s="29" t="s">
        <v>194</v>
      </c>
      <c r="B77" s="135" t="s">
        <v>12</v>
      </c>
      <c r="C77" s="135"/>
      <c r="D77" s="30"/>
      <c r="E77" s="31"/>
      <c r="F77" s="32"/>
      <c r="G77" s="96">
        <f t="shared" si="6"/>
        <v>0</v>
      </c>
      <c r="H77" s="96">
        <f t="shared" si="7"/>
        <v>0</v>
      </c>
      <c r="I77" s="33"/>
      <c r="J77" s="28"/>
    </row>
    <row r="78" spans="1:10" x14ac:dyDescent="0.2">
      <c r="A78" s="29" t="s">
        <v>195</v>
      </c>
      <c r="B78" s="135" t="s">
        <v>12</v>
      </c>
      <c r="C78" s="135"/>
      <c r="D78" s="30"/>
      <c r="E78" s="31"/>
      <c r="F78" s="32"/>
      <c r="G78" s="96">
        <f t="shared" si="6"/>
        <v>0</v>
      </c>
      <c r="H78" s="96">
        <f t="shared" si="7"/>
        <v>0</v>
      </c>
      <c r="I78" s="33"/>
      <c r="J78" s="28"/>
    </row>
    <row r="79" spans="1:10" x14ac:dyDescent="0.2">
      <c r="A79" s="29" t="s">
        <v>196</v>
      </c>
      <c r="B79" s="135" t="s">
        <v>12</v>
      </c>
      <c r="C79" s="135"/>
      <c r="D79" s="30"/>
      <c r="E79" s="31"/>
      <c r="F79" s="32"/>
      <c r="G79" s="96">
        <f t="shared" si="6"/>
        <v>0</v>
      </c>
      <c r="H79" s="96">
        <f t="shared" si="7"/>
        <v>0</v>
      </c>
      <c r="I79" s="33"/>
      <c r="J79" s="28"/>
    </row>
    <row r="80" spans="1:10" x14ac:dyDescent="0.2">
      <c r="A80" s="29" t="s">
        <v>197</v>
      </c>
      <c r="B80" s="135" t="s">
        <v>12</v>
      </c>
      <c r="C80" s="135"/>
      <c r="D80" s="30"/>
      <c r="E80" s="31"/>
      <c r="F80" s="32"/>
      <c r="G80" s="96">
        <f t="shared" si="6"/>
        <v>0</v>
      </c>
      <c r="H80" s="96">
        <f t="shared" si="7"/>
        <v>0</v>
      </c>
      <c r="I80" s="33"/>
      <c r="J80" s="28"/>
    </row>
    <row r="81" spans="1:19" x14ac:dyDescent="0.2">
      <c r="A81" s="29" t="s">
        <v>198</v>
      </c>
      <c r="B81" s="135" t="s">
        <v>12</v>
      </c>
      <c r="C81" s="135"/>
      <c r="D81" s="30"/>
      <c r="E81" s="31"/>
      <c r="F81" s="32"/>
      <c r="G81" s="96">
        <f t="shared" si="6"/>
        <v>0</v>
      </c>
      <c r="H81" s="96">
        <f t="shared" si="7"/>
        <v>0</v>
      </c>
      <c r="I81" s="33"/>
      <c r="J81" s="28"/>
    </row>
    <row r="82" spans="1:19" x14ac:dyDescent="0.2">
      <c r="A82" s="29" t="s">
        <v>199</v>
      </c>
      <c r="B82" s="135" t="s">
        <v>12</v>
      </c>
      <c r="C82" s="135"/>
      <c r="D82" s="30"/>
      <c r="E82" s="31"/>
      <c r="F82" s="32"/>
      <c r="G82" s="96">
        <f t="shared" si="6"/>
        <v>0</v>
      </c>
      <c r="H82" s="96">
        <f t="shared" si="7"/>
        <v>0</v>
      </c>
      <c r="I82" s="33"/>
      <c r="J82" s="28"/>
    </row>
    <row r="83" spans="1:19" ht="51.75" customHeight="1" x14ac:dyDescent="0.2">
      <c r="A83" s="34" t="s">
        <v>65</v>
      </c>
      <c r="B83" s="138" t="s">
        <v>110</v>
      </c>
      <c r="C83" s="139"/>
      <c r="D83" s="139"/>
      <c r="E83" s="139"/>
      <c r="F83" s="140"/>
      <c r="G83" s="97">
        <f>SUM(G84:G112)</f>
        <v>0</v>
      </c>
      <c r="H83" s="97">
        <f>SUM(H84:H112)</f>
        <v>0</v>
      </c>
      <c r="I83" s="35"/>
      <c r="J83" s="28"/>
      <c r="K83" s="37" t="s">
        <v>112</v>
      </c>
      <c r="L83" s="37" t="s">
        <v>113</v>
      </c>
      <c r="M83" s="37" t="s">
        <v>114</v>
      </c>
      <c r="N83" s="37" t="s">
        <v>115</v>
      </c>
      <c r="O83" s="37" t="s">
        <v>116</v>
      </c>
      <c r="P83" s="37" t="s">
        <v>117</v>
      </c>
      <c r="Q83" s="37" t="s">
        <v>118</v>
      </c>
      <c r="R83" s="37" t="s">
        <v>119</v>
      </c>
    </row>
    <row r="84" spans="1:19" ht="12.75" customHeight="1" x14ac:dyDescent="0.2">
      <c r="A84" s="29" t="s">
        <v>66</v>
      </c>
      <c r="B84" s="135" t="s">
        <v>111</v>
      </c>
      <c r="C84" s="135"/>
      <c r="D84" s="30"/>
      <c r="E84" s="99">
        <v>1</v>
      </c>
      <c r="F84" s="96">
        <f t="shared" ref="F84:F112" si="8">R84</f>
        <v>0</v>
      </c>
      <c r="G84" s="96">
        <f t="shared" ref="G84:G112" si="9">ROUND(E84*F84,2)</f>
        <v>0</v>
      </c>
      <c r="H84" s="96">
        <f t="shared" si="1"/>
        <v>0</v>
      </c>
      <c r="I84" s="33"/>
      <c r="J84" s="28"/>
      <c r="K84" s="38"/>
      <c r="L84" s="39"/>
      <c r="M84" s="39"/>
      <c r="N84" s="39"/>
      <c r="O84" s="100" t="str">
        <f>IFERROR(ROUND((L84-N84)/M84,2),"0")</f>
        <v>0</v>
      </c>
      <c r="P84" s="39"/>
      <c r="Q84" s="40"/>
      <c r="R84" s="100">
        <f>O84*P84*Q84</f>
        <v>0</v>
      </c>
      <c r="S84" s="101" t="str">
        <f ca="1">IF(K84=0," ",IF(K84+(M84*30.5)&lt;TODAY(),"DĖMESIO! Patikrinkite, ar nurodytas turtas dar nėra nudėvėtas, amortizuotas"," "))</f>
        <v xml:space="preserve"> </v>
      </c>
    </row>
    <row r="85" spans="1:19" ht="12.75" customHeight="1" x14ac:dyDescent="0.2">
      <c r="A85" s="29" t="s">
        <v>67</v>
      </c>
      <c r="B85" s="135" t="s">
        <v>111</v>
      </c>
      <c r="C85" s="135"/>
      <c r="D85" s="30"/>
      <c r="E85" s="99">
        <v>1</v>
      </c>
      <c r="F85" s="96">
        <f t="shared" si="8"/>
        <v>0</v>
      </c>
      <c r="G85" s="96">
        <f t="shared" si="9"/>
        <v>0</v>
      </c>
      <c r="H85" s="96">
        <f t="shared" si="1"/>
        <v>0</v>
      </c>
      <c r="I85" s="33"/>
      <c r="J85" s="28"/>
      <c r="K85" s="38"/>
      <c r="L85" s="39"/>
      <c r="M85" s="39"/>
      <c r="N85" s="39"/>
      <c r="O85" s="100" t="str">
        <f t="shared" ref="O85:O112" si="10">IFERROR(ROUND((L85-N85)/M85,2),"0")</f>
        <v>0</v>
      </c>
      <c r="P85" s="39"/>
      <c r="Q85" s="40"/>
      <c r="R85" s="100">
        <f t="shared" ref="R85:R112" si="11">O85*P85*Q85</f>
        <v>0</v>
      </c>
      <c r="S85" s="101" t="str">
        <f t="shared" ref="S85:S112" ca="1" si="12">IF(K85=0," ",IF(K85+(M85*30.5)&lt;TODAY(),"DĖMESIO! Patikrinkite, ar nurodytas turtas dar nėra nudėvėtas, amortizuotas"," "))</f>
        <v xml:space="preserve"> </v>
      </c>
    </row>
    <row r="86" spans="1:19" ht="12.75" customHeight="1" x14ac:dyDescent="0.2">
      <c r="A86" s="29" t="s">
        <v>68</v>
      </c>
      <c r="B86" s="135" t="s">
        <v>111</v>
      </c>
      <c r="C86" s="135"/>
      <c r="D86" s="30"/>
      <c r="E86" s="99">
        <v>1</v>
      </c>
      <c r="F86" s="96">
        <f t="shared" si="8"/>
        <v>0</v>
      </c>
      <c r="G86" s="96">
        <f t="shared" si="9"/>
        <v>0</v>
      </c>
      <c r="H86" s="96">
        <f t="shared" si="1"/>
        <v>0</v>
      </c>
      <c r="I86" s="33"/>
      <c r="J86" s="28"/>
      <c r="K86" s="38"/>
      <c r="L86" s="39"/>
      <c r="M86" s="39"/>
      <c r="N86" s="39"/>
      <c r="O86" s="100" t="str">
        <f t="shared" si="10"/>
        <v>0</v>
      </c>
      <c r="P86" s="39"/>
      <c r="Q86" s="40"/>
      <c r="R86" s="100">
        <f t="shared" si="11"/>
        <v>0</v>
      </c>
      <c r="S86" s="101" t="str">
        <f t="shared" ca="1" si="12"/>
        <v xml:space="preserve"> </v>
      </c>
    </row>
    <row r="87" spans="1:19" ht="12.75" customHeight="1" x14ac:dyDescent="0.2">
      <c r="A87" s="29" t="s">
        <v>69</v>
      </c>
      <c r="B87" s="135" t="s">
        <v>111</v>
      </c>
      <c r="C87" s="135"/>
      <c r="D87" s="30"/>
      <c r="E87" s="99">
        <v>1</v>
      </c>
      <c r="F87" s="96">
        <f t="shared" si="8"/>
        <v>0</v>
      </c>
      <c r="G87" s="96">
        <f t="shared" si="9"/>
        <v>0</v>
      </c>
      <c r="H87" s="96">
        <f t="shared" si="1"/>
        <v>0</v>
      </c>
      <c r="I87" s="33"/>
      <c r="J87" s="28"/>
      <c r="K87" s="38"/>
      <c r="L87" s="39"/>
      <c r="M87" s="39"/>
      <c r="N87" s="39"/>
      <c r="O87" s="100" t="str">
        <f t="shared" si="10"/>
        <v>0</v>
      </c>
      <c r="P87" s="39"/>
      <c r="Q87" s="40"/>
      <c r="R87" s="100">
        <f t="shared" si="11"/>
        <v>0</v>
      </c>
      <c r="S87" s="101" t="str">
        <f t="shared" ca="1" si="12"/>
        <v xml:space="preserve"> </v>
      </c>
    </row>
    <row r="88" spans="1:19" ht="12.75" customHeight="1" x14ac:dyDescent="0.2">
      <c r="A88" s="29" t="s">
        <v>70</v>
      </c>
      <c r="B88" s="135" t="s">
        <v>111</v>
      </c>
      <c r="C88" s="135"/>
      <c r="D88" s="30"/>
      <c r="E88" s="99">
        <v>1</v>
      </c>
      <c r="F88" s="96">
        <f t="shared" si="8"/>
        <v>0</v>
      </c>
      <c r="G88" s="96">
        <f t="shared" si="9"/>
        <v>0</v>
      </c>
      <c r="H88" s="96">
        <f t="shared" si="1"/>
        <v>0</v>
      </c>
      <c r="I88" s="33"/>
      <c r="J88" s="28"/>
      <c r="K88" s="38"/>
      <c r="L88" s="39"/>
      <c r="M88" s="39"/>
      <c r="N88" s="39"/>
      <c r="O88" s="100" t="str">
        <f t="shared" si="10"/>
        <v>0</v>
      </c>
      <c r="P88" s="39"/>
      <c r="Q88" s="40"/>
      <c r="R88" s="100">
        <f t="shared" si="11"/>
        <v>0</v>
      </c>
      <c r="S88" s="101" t="str">
        <f t="shared" ca="1" si="12"/>
        <v xml:space="preserve"> </v>
      </c>
    </row>
    <row r="89" spans="1:19" ht="12.75" customHeight="1" x14ac:dyDescent="0.2">
      <c r="A89" s="29" t="s">
        <v>74</v>
      </c>
      <c r="B89" s="135" t="s">
        <v>111</v>
      </c>
      <c r="C89" s="135"/>
      <c r="D89" s="30"/>
      <c r="E89" s="99">
        <v>1</v>
      </c>
      <c r="F89" s="96">
        <f t="shared" si="8"/>
        <v>0</v>
      </c>
      <c r="G89" s="96">
        <f t="shared" si="9"/>
        <v>0</v>
      </c>
      <c r="H89" s="96">
        <f t="shared" si="1"/>
        <v>0</v>
      </c>
      <c r="I89" s="33"/>
      <c r="J89" s="28"/>
      <c r="K89" s="38"/>
      <c r="L89" s="39"/>
      <c r="M89" s="39"/>
      <c r="N89" s="39"/>
      <c r="O89" s="100" t="str">
        <f t="shared" si="10"/>
        <v>0</v>
      </c>
      <c r="P89" s="39"/>
      <c r="Q89" s="40"/>
      <c r="R89" s="100">
        <f t="shared" si="11"/>
        <v>0</v>
      </c>
      <c r="S89" s="101" t="str">
        <f t="shared" ca="1" si="12"/>
        <v xml:space="preserve"> </v>
      </c>
    </row>
    <row r="90" spans="1:19" ht="12.75" customHeight="1" x14ac:dyDescent="0.2">
      <c r="A90" s="29" t="s">
        <v>75</v>
      </c>
      <c r="B90" s="135" t="s">
        <v>111</v>
      </c>
      <c r="C90" s="135"/>
      <c r="D90" s="30"/>
      <c r="E90" s="99">
        <v>1</v>
      </c>
      <c r="F90" s="96">
        <f t="shared" si="8"/>
        <v>0</v>
      </c>
      <c r="G90" s="96">
        <f t="shared" si="9"/>
        <v>0</v>
      </c>
      <c r="H90" s="96">
        <f t="shared" si="1"/>
        <v>0</v>
      </c>
      <c r="I90" s="33"/>
      <c r="J90" s="28"/>
      <c r="K90" s="38"/>
      <c r="L90" s="39"/>
      <c r="M90" s="39"/>
      <c r="N90" s="39"/>
      <c r="O90" s="100" t="str">
        <f t="shared" si="10"/>
        <v>0</v>
      </c>
      <c r="P90" s="39"/>
      <c r="Q90" s="40"/>
      <c r="R90" s="100">
        <f t="shared" si="11"/>
        <v>0</v>
      </c>
      <c r="S90" s="101" t="str">
        <f t="shared" ca="1" si="12"/>
        <v xml:space="preserve"> </v>
      </c>
    </row>
    <row r="91" spans="1:19" ht="12.75" customHeight="1" x14ac:dyDescent="0.2">
      <c r="A91" s="29" t="s">
        <v>76</v>
      </c>
      <c r="B91" s="135" t="s">
        <v>111</v>
      </c>
      <c r="C91" s="135"/>
      <c r="D91" s="30"/>
      <c r="E91" s="99">
        <v>1</v>
      </c>
      <c r="F91" s="96">
        <f t="shared" si="8"/>
        <v>0</v>
      </c>
      <c r="G91" s="96">
        <f t="shared" si="9"/>
        <v>0</v>
      </c>
      <c r="H91" s="96">
        <f t="shared" si="1"/>
        <v>0</v>
      </c>
      <c r="I91" s="33"/>
      <c r="J91" s="28"/>
      <c r="K91" s="38"/>
      <c r="L91" s="39"/>
      <c r="M91" s="39"/>
      <c r="N91" s="39"/>
      <c r="O91" s="100" t="str">
        <f t="shared" si="10"/>
        <v>0</v>
      </c>
      <c r="P91" s="39"/>
      <c r="Q91" s="40"/>
      <c r="R91" s="100">
        <f t="shared" si="11"/>
        <v>0</v>
      </c>
      <c r="S91" s="101" t="str">
        <f t="shared" ca="1" si="12"/>
        <v xml:space="preserve"> </v>
      </c>
    </row>
    <row r="92" spans="1:19" ht="12.75" customHeight="1" x14ac:dyDescent="0.2">
      <c r="A92" s="29" t="s">
        <v>77</v>
      </c>
      <c r="B92" s="135" t="s">
        <v>111</v>
      </c>
      <c r="C92" s="135"/>
      <c r="D92" s="30"/>
      <c r="E92" s="99">
        <v>1</v>
      </c>
      <c r="F92" s="96">
        <f t="shared" si="8"/>
        <v>0</v>
      </c>
      <c r="G92" s="96">
        <f t="shared" si="9"/>
        <v>0</v>
      </c>
      <c r="H92" s="96">
        <f t="shared" si="1"/>
        <v>0</v>
      </c>
      <c r="I92" s="33"/>
      <c r="J92" s="28"/>
      <c r="K92" s="38"/>
      <c r="L92" s="39"/>
      <c r="M92" s="39"/>
      <c r="N92" s="39"/>
      <c r="O92" s="100" t="str">
        <f t="shared" si="10"/>
        <v>0</v>
      </c>
      <c r="P92" s="39"/>
      <c r="Q92" s="40"/>
      <c r="R92" s="100">
        <f t="shared" si="11"/>
        <v>0</v>
      </c>
      <c r="S92" s="101" t="str">
        <f t="shared" ca="1" si="12"/>
        <v xml:space="preserve"> </v>
      </c>
    </row>
    <row r="93" spans="1:19" ht="12.75" customHeight="1" x14ac:dyDescent="0.2">
      <c r="A93" s="29" t="s">
        <v>78</v>
      </c>
      <c r="B93" s="135" t="s">
        <v>111</v>
      </c>
      <c r="C93" s="135"/>
      <c r="D93" s="30"/>
      <c r="E93" s="99">
        <v>1</v>
      </c>
      <c r="F93" s="96">
        <f t="shared" si="8"/>
        <v>0</v>
      </c>
      <c r="G93" s="96">
        <f t="shared" si="9"/>
        <v>0</v>
      </c>
      <c r="H93" s="96">
        <f t="shared" si="1"/>
        <v>0</v>
      </c>
      <c r="I93" s="33"/>
      <c r="J93" s="28"/>
      <c r="K93" s="38"/>
      <c r="L93" s="39"/>
      <c r="M93" s="39"/>
      <c r="N93" s="39"/>
      <c r="O93" s="100" t="str">
        <f t="shared" si="10"/>
        <v>0</v>
      </c>
      <c r="P93" s="39"/>
      <c r="Q93" s="40"/>
      <c r="R93" s="100">
        <f t="shared" si="11"/>
        <v>0</v>
      </c>
      <c r="S93" s="101" t="str">
        <f t="shared" ca="1" si="12"/>
        <v xml:space="preserve"> </v>
      </c>
    </row>
    <row r="94" spans="1:19" ht="12.75" customHeight="1" x14ac:dyDescent="0.2">
      <c r="A94" s="29" t="s">
        <v>229</v>
      </c>
      <c r="B94" s="135" t="s">
        <v>111</v>
      </c>
      <c r="C94" s="135"/>
      <c r="D94" s="30"/>
      <c r="E94" s="99">
        <v>1</v>
      </c>
      <c r="F94" s="96">
        <f t="shared" si="8"/>
        <v>0</v>
      </c>
      <c r="G94" s="96">
        <f t="shared" si="9"/>
        <v>0</v>
      </c>
      <c r="H94" s="96">
        <f t="shared" si="1"/>
        <v>0</v>
      </c>
      <c r="I94" s="33"/>
      <c r="J94" s="28"/>
      <c r="K94" s="38"/>
      <c r="L94" s="39"/>
      <c r="M94" s="39"/>
      <c r="N94" s="39"/>
      <c r="O94" s="100" t="str">
        <f t="shared" si="10"/>
        <v>0</v>
      </c>
      <c r="P94" s="39"/>
      <c r="Q94" s="40"/>
      <c r="R94" s="100">
        <f t="shared" si="11"/>
        <v>0</v>
      </c>
      <c r="S94" s="101" t="str">
        <f t="shared" ca="1" si="12"/>
        <v xml:space="preserve"> </v>
      </c>
    </row>
    <row r="95" spans="1:19" ht="12.75" customHeight="1" x14ac:dyDescent="0.2">
      <c r="A95" s="29" t="s">
        <v>230</v>
      </c>
      <c r="B95" s="135" t="s">
        <v>111</v>
      </c>
      <c r="C95" s="135"/>
      <c r="D95" s="30"/>
      <c r="E95" s="99">
        <v>1</v>
      </c>
      <c r="F95" s="96">
        <f t="shared" si="8"/>
        <v>0</v>
      </c>
      <c r="G95" s="96">
        <f t="shared" si="9"/>
        <v>0</v>
      </c>
      <c r="H95" s="96">
        <f t="shared" si="1"/>
        <v>0</v>
      </c>
      <c r="I95" s="33"/>
      <c r="J95" s="28"/>
      <c r="K95" s="38"/>
      <c r="L95" s="39"/>
      <c r="M95" s="39"/>
      <c r="N95" s="39"/>
      <c r="O95" s="100" t="str">
        <f t="shared" si="10"/>
        <v>0</v>
      </c>
      <c r="P95" s="39"/>
      <c r="Q95" s="40"/>
      <c r="R95" s="100">
        <f t="shared" si="11"/>
        <v>0</v>
      </c>
      <c r="S95" s="101" t="str">
        <f t="shared" ca="1" si="12"/>
        <v xml:space="preserve"> </v>
      </c>
    </row>
    <row r="96" spans="1:19" ht="12.75" customHeight="1" x14ac:dyDescent="0.2">
      <c r="A96" s="29" t="s">
        <v>231</v>
      </c>
      <c r="B96" s="135" t="s">
        <v>111</v>
      </c>
      <c r="C96" s="135"/>
      <c r="D96" s="30"/>
      <c r="E96" s="99">
        <v>1</v>
      </c>
      <c r="F96" s="96">
        <f t="shared" si="8"/>
        <v>0</v>
      </c>
      <c r="G96" s="96">
        <f t="shared" si="9"/>
        <v>0</v>
      </c>
      <c r="H96" s="96">
        <f t="shared" si="1"/>
        <v>0</v>
      </c>
      <c r="I96" s="33"/>
      <c r="J96" s="28"/>
      <c r="K96" s="38"/>
      <c r="L96" s="39"/>
      <c r="M96" s="39"/>
      <c r="N96" s="39"/>
      <c r="O96" s="100" t="str">
        <f t="shared" si="10"/>
        <v>0</v>
      </c>
      <c r="P96" s="39"/>
      <c r="Q96" s="40"/>
      <c r="R96" s="100">
        <f t="shared" si="11"/>
        <v>0</v>
      </c>
      <c r="S96" s="101" t="str">
        <f t="shared" ca="1" si="12"/>
        <v xml:space="preserve"> </v>
      </c>
    </row>
    <row r="97" spans="1:19" ht="12.75" customHeight="1" x14ac:dyDescent="0.2">
      <c r="A97" s="29" t="s">
        <v>232</v>
      </c>
      <c r="B97" s="135" t="s">
        <v>111</v>
      </c>
      <c r="C97" s="135"/>
      <c r="D97" s="30"/>
      <c r="E97" s="99">
        <v>1</v>
      </c>
      <c r="F97" s="96">
        <f t="shared" si="8"/>
        <v>0</v>
      </c>
      <c r="G97" s="96">
        <f t="shared" si="9"/>
        <v>0</v>
      </c>
      <c r="H97" s="96">
        <f t="shared" si="1"/>
        <v>0</v>
      </c>
      <c r="I97" s="33"/>
      <c r="J97" s="28"/>
      <c r="K97" s="38"/>
      <c r="L97" s="39"/>
      <c r="M97" s="39"/>
      <c r="N97" s="39"/>
      <c r="O97" s="100" t="str">
        <f t="shared" si="10"/>
        <v>0</v>
      </c>
      <c r="P97" s="39"/>
      <c r="Q97" s="40"/>
      <c r="R97" s="100">
        <f t="shared" si="11"/>
        <v>0</v>
      </c>
      <c r="S97" s="101" t="str">
        <f t="shared" ca="1" si="12"/>
        <v xml:space="preserve"> </v>
      </c>
    </row>
    <row r="98" spans="1:19" ht="12.75" customHeight="1" x14ac:dyDescent="0.2">
      <c r="A98" s="29" t="s">
        <v>233</v>
      </c>
      <c r="B98" s="135" t="s">
        <v>111</v>
      </c>
      <c r="C98" s="135"/>
      <c r="D98" s="30"/>
      <c r="E98" s="99">
        <v>1</v>
      </c>
      <c r="F98" s="96">
        <f t="shared" si="8"/>
        <v>0</v>
      </c>
      <c r="G98" s="96">
        <f t="shared" si="9"/>
        <v>0</v>
      </c>
      <c r="H98" s="96">
        <f t="shared" si="1"/>
        <v>0</v>
      </c>
      <c r="I98" s="33"/>
      <c r="J98" s="28"/>
      <c r="K98" s="38"/>
      <c r="L98" s="39"/>
      <c r="M98" s="39"/>
      <c r="N98" s="39"/>
      <c r="O98" s="100" t="str">
        <f t="shared" si="10"/>
        <v>0</v>
      </c>
      <c r="P98" s="39"/>
      <c r="Q98" s="40"/>
      <c r="R98" s="100">
        <f t="shared" si="11"/>
        <v>0</v>
      </c>
      <c r="S98" s="101" t="str">
        <f t="shared" ca="1" si="12"/>
        <v xml:space="preserve"> </v>
      </c>
    </row>
    <row r="99" spans="1:19" ht="12.75" customHeight="1" x14ac:dyDescent="0.2">
      <c r="A99" s="29" t="s">
        <v>234</v>
      </c>
      <c r="B99" s="135" t="s">
        <v>111</v>
      </c>
      <c r="C99" s="135"/>
      <c r="D99" s="30"/>
      <c r="E99" s="99">
        <v>1</v>
      </c>
      <c r="F99" s="96">
        <f t="shared" si="8"/>
        <v>0</v>
      </c>
      <c r="G99" s="96">
        <f t="shared" si="9"/>
        <v>0</v>
      </c>
      <c r="H99" s="96">
        <f t="shared" si="1"/>
        <v>0</v>
      </c>
      <c r="I99" s="33"/>
      <c r="J99" s="28"/>
      <c r="K99" s="38"/>
      <c r="L99" s="39"/>
      <c r="M99" s="39"/>
      <c r="N99" s="39"/>
      <c r="O99" s="100" t="str">
        <f t="shared" si="10"/>
        <v>0</v>
      </c>
      <c r="P99" s="39"/>
      <c r="Q99" s="40"/>
      <c r="R99" s="100">
        <f t="shared" si="11"/>
        <v>0</v>
      </c>
      <c r="S99" s="101" t="str">
        <f t="shared" ca="1" si="12"/>
        <v xml:space="preserve"> </v>
      </c>
    </row>
    <row r="100" spans="1:19" ht="12.75" customHeight="1" x14ac:dyDescent="0.2">
      <c r="A100" s="29" t="s">
        <v>235</v>
      </c>
      <c r="B100" s="135" t="s">
        <v>111</v>
      </c>
      <c r="C100" s="135"/>
      <c r="D100" s="30"/>
      <c r="E100" s="99">
        <v>1</v>
      </c>
      <c r="F100" s="96">
        <f t="shared" si="8"/>
        <v>0</v>
      </c>
      <c r="G100" s="96">
        <f t="shared" si="9"/>
        <v>0</v>
      </c>
      <c r="H100" s="96">
        <f t="shared" si="1"/>
        <v>0</v>
      </c>
      <c r="I100" s="33"/>
      <c r="J100" s="28"/>
      <c r="K100" s="38"/>
      <c r="L100" s="39"/>
      <c r="M100" s="39"/>
      <c r="N100" s="39"/>
      <c r="O100" s="100" t="str">
        <f t="shared" si="10"/>
        <v>0</v>
      </c>
      <c r="P100" s="39"/>
      <c r="Q100" s="40"/>
      <c r="R100" s="100">
        <f t="shared" si="11"/>
        <v>0</v>
      </c>
      <c r="S100" s="101" t="str">
        <f t="shared" ca="1" si="12"/>
        <v xml:space="preserve"> </v>
      </c>
    </row>
    <row r="101" spans="1:19" ht="12.75" customHeight="1" x14ac:dyDescent="0.2">
      <c r="A101" s="29" t="s">
        <v>236</v>
      </c>
      <c r="B101" s="135" t="s">
        <v>111</v>
      </c>
      <c r="C101" s="135"/>
      <c r="D101" s="30"/>
      <c r="E101" s="99">
        <v>1</v>
      </c>
      <c r="F101" s="96">
        <f t="shared" si="8"/>
        <v>0</v>
      </c>
      <c r="G101" s="96">
        <f t="shared" si="9"/>
        <v>0</v>
      </c>
      <c r="H101" s="96">
        <f t="shared" si="1"/>
        <v>0</v>
      </c>
      <c r="I101" s="33"/>
      <c r="J101" s="28"/>
      <c r="K101" s="38"/>
      <c r="L101" s="39"/>
      <c r="M101" s="39"/>
      <c r="N101" s="39"/>
      <c r="O101" s="100" t="str">
        <f t="shared" si="10"/>
        <v>0</v>
      </c>
      <c r="P101" s="39"/>
      <c r="Q101" s="40"/>
      <c r="R101" s="100">
        <f t="shared" si="11"/>
        <v>0</v>
      </c>
      <c r="S101" s="101" t="str">
        <f t="shared" ca="1" si="12"/>
        <v xml:space="preserve"> </v>
      </c>
    </row>
    <row r="102" spans="1:19" ht="12.75" customHeight="1" x14ac:dyDescent="0.2">
      <c r="A102" s="29" t="s">
        <v>237</v>
      </c>
      <c r="B102" s="135" t="s">
        <v>111</v>
      </c>
      <c r="C102" s="135"/>
      <c r="D102" s="30"/>
      <c r="E102" s="99">
        <v>1</v>
      </c>
      <c r="F102" s="96">
        <f t="shared" si="8"/>
        <v>0</v>
      </c>
      <c r="G102" s="96">
        <f t="shared" si="9"/>
        <v>0</v>
      </c>
      <c r="H102" s="96">
        <f t="shared" si="1"/>
        <v>0</v>
      </c>
      <c r="I102" s="33"/>
      <c r="J102" s="28"/>
      <c r="K102" s="38"/>
      <c r="L102" s="39"/>
      <c r="M102" s="39"/>
      <c r="N102" s="39"/>
      <c r="O102" s="100" t="str">
        <f t="shared" si="10"/>
        <v>0</v>
      </c>
      <c r="P102" s="39"/>
      <c r="Q102" s="40"/>
      <c r="R102" s="100">
        <f t="shared" si="11"/>
        <v>0</v>
      </c>
      <c r="S102" s="101" t="str">
        <f t="shared" ca="1" si="12"/>
        <v xml:space="preserve"> </v>
      </c>
    </row>
    <row r="103" spans="1:19" ht="12.75" customHeight="1" x14ac:dyDescent="0.2">
      <c r="A103" s="29" t="s">
        <v>238</v>
      </c>
      <c r="B103" s="135" t="s">
        <v>111</v>
      </c>
      <c r="C103" s="135"/>
      <c r="D103" s="30"/>
      <c r="E103" s="99">
        <v>1</v>
      </c>
      <c r="F103" s="96">
        <f t="shared" si="8"/>
        <v>0</v>
      </c>
      <c r="G103" s="96">
        <f t="shared" si="9"/>
        <v>0</v>
      </c>
      <c r="H103" s="96">
        <f t="shared" si="1"/>
        <v>0</v>
      </c>
      <c r="I103" s="33"/>
      <c r="J103" s="28"/>
      <c r="K103" s="38"/>
      <c r="L103" s="39"/>
      <c r="M103" s="39"/>
      <c r="N103" s="39"/>
      <c r="O103" s="100" t="str">
        <f t="shared" si="10"/>
        <v>0</v>
      </c>
      <c r="P103" s="39"/>
      <c r="Q103" s="40"/>
      <c r="R103" s="100">
        <f t="shared" si="11"/>
        <v>0</v>
      </c>
      <c r="S103" s="101" t="str">
        <f t="shared" ca="1" si="12"/>
        <v xml:space="preserve"> </v>
      </c>
    </row>
    <row r="104" spans="1:19" ht="12.75" customHeight="1" x14ac:dyDescent="0.2">
      <c r="A104" s="29" t="s">
        <v>239</v>
      </c>
      <c r="B104" s="135" t="s">
        <v>111</v>
      </c>
      <c r="C104" s="135"/>
      <c r="D104" s="30"/>
      <c r="E104" s="99">
        <v>1</v>
      </c>
      <c r="F104" s="96">
        <f t="shared" si="8"/>
        <v>0</v>
      </c>
      <c r="G104" s="96">
        <f t="shared" si="9"/>
        <v>0</v>
      </c>
      <c r="H104" s="96">
        <f t="shared" si="1"/>
        <v>0</v>
      </c>
      <c r="I104" s="33"/>
      <c r="J104" s="28"/>
      <c r="K104" s="38"/>
      <c r="L104" s="39"/>
      <c r="M104" s="39"/>
      <c r="N104" s="39"/>
      <c r="O104" s="100" t="str">
        <f t="shared" si="10"/>
        <v>0</v>
      </c>
      <c r="P104" s="39"/>
      <c r="Q104" s="40"/>
      <c r="R104" s="100">
        <f t="shared" si="11"/>
        <v>0</v>
      </c>
      <c r="S104" s="101" t="str">
        <f t="shared" ca="1" si="12"/>
        <v xml:space="preserve"> </v>
      </c>
    </row>
    <row r="105" spans="1:19" ht="12.75" customHeight="1" x14ac:dyDescent="0.2">
      <c r="A105" s="29" t="s">
        <v>240</v>
      </c>
      <c r="B105" s="135" t="s">
        <v>111</v>
      </c>
      <c r="C105" s="135"/>
      <c r="D105" s="30"/>
      <c r="E105" s="99">
        <v>1</v>
      </c>
      <c r="F105" s="96">
        <f t="shared" si="8"/>
        <v>0</v>
      </c>
      <c r="G105" s="96">
        <f t="shared" si="9"/>
        <v>0</v>
      </c>
      <c r="H105" s="96">
        <f t="shared" si="1"/>
        <v>0</v>
      </c>
      <c r="I105" s="33"/>
      <c r="J105" s="28"/>
      <c r="K105" s="38"/>
      <c r="L105" s="39"/>
      <c r="M105" s="39"/>
      <c r="N105" s="39"/>
      <c r="O105" s="100" t="str">
        <f t="shared" si="10"/>
        <v>0</v>
      </c>
      <c r="P105" s="39"/>
      <c r="Q105" s="40"/>
      <c r="R105" s="100">
        <f t="shared" si="11"/>
        <v>0</v>
      </c>
      <c r="S105" s="101" t="str">
        <f t="shared" ca="1" si="12"/>
        <v xml:space="preserve"> </v>
      </c>
    </row>
    <row r="106" spans="1:19" ht="12.75" customHeight="1" x14ac:dyDescent="0.2">
      <c r="A106" s="29" t="s">
        <v>241</v>
      </c>
      <c r="B106" s="135" t="s">
        <v>111</v>
      </c>
      <c r="C106" s="135"/>
      <c r="D106" s="30"/>
      <c r="E106" s="99">
        <v>1</v>
      </c>
      <c r="F106" s="96">
        <f t="shared" si="8"/>
        <v>0</v>
      </c>
      <c r="G106" s="96">
        <f t="shared" si="9"/>
        <v>0</v>
      </c>
      <c r="H106" s="96">
        <f t="shared" si="1"/>
        <v>0</v>
      </c>
      <c r="I106" s="33"/>
      <c r="J106" s="28"/>
      <c r="K106" s="38"/>
      <c r="L106" s="39"/>
      <c r="M106" s="39"/>
      <c r="N106" s="39"/>
      <c r="O106" s="100" t="str">
        <f t="shared" si="10"/>
        <v>0</v>
      </c>
      <c r="P106" s="39"/>
      <c r="Q106" s="40"/>
      <c r="R106" s="100">
        <f t="shared" si="11"/>
        <v>0</v>
      </c>
      <c r="S106" s="101" t="str">
        <f t="shared" ca="1" si="12"/>
        <v xml:space="preserve"> </v>
      </c>
    </row>
    <row r="107" spans="1:19" ht="12.75" customHeight="1" x14ac:dyDescent="0.2">
      <c r="A107" s="29" t="s">
        <v>242</v>
      </c>
      <c r="B107" s="135" t="s">
        <v>111</v>
      </c>
      <c r="C107" s="135"/>
      <c r="D107" s="30"/>
      <c r="E107" s="99">
        <v>1</v>
      </c>
      <c r="F107" s="96">
        <f t="shared" si="8"/>
        <v>0</v>
      </c>
      <c r="G107" s="96">
        <f t="shared" si="9"/>
        <v>0</v>
      </c>
      <c r="H107" s="96">
        <f t="shared" si="1"/>
        <v>0</v>
      </c>
      <c r="I107" s="33"/>
      <c r="J107" s="28"/>
      <c r="K107" s="38"/>
      <c r="L107" s="39"/>
      <c r="M107" s="39"/>
      <c r="N107" s="39"/>
      <c r="O107" s="100" t="str">
        <f t="shared" si="10"/>
        <v>0</v>
      </c>
      <c r="P107" s="39"/>
      <c r="Q107" s="40"/>
      <c r="R107" s="100">
        <f t="shared" si="11"/>
        <v>0</v>
      </c>
      <c r="S107" s="101" t="str">
        <f t="shared" ca="1" si="12"/>
        <v xml:space="preserve"> </v>
      </c>
    </row>
    <row r="108" spans="1:19" ht="12.75" customHeight="1" x14ac:dyDescent="0.2">
      <c r="A108" s="29" t="s">
        <v>243</v>
      </c>
      <c r="B108" s="135" t="s">
        <v>111</v>
      </c>
      <c r="C108" s="135"/>
      <c r="D108" s="30"/>
      <c r="E108" s="99">
        <v>1</v>
      </c>
      <c r="F108" s="96">
        <f t="shared" si="8"/>
        <v>0</v>
      </c>
      <c r="G108" s="96">
        <f t="shared" si="9"/>
        <v>0</v>
      </c>
      <c r="H108" s="96">
        <f t="shared" si="1"/>
        <v>0</v>
      </c>
      <c r="I108" s="33"/>
      <c r="J108" s="28"/>
      <c r="K108" s="38"/>
      <c r="L108" s="39"/>
      <c r="M108" s="39"/>
      <c r="N108" s="39"/>
      <c r="O108" s="100" t="str">
        <f t="shared" si="10"/>
        <v>0</v>
      </c>
      <c r="P108" s="39"/>
      <c r="Q108" s="40"/>
      <c r="R108" s="100">
        <f t="shared" si="11"/>
        <v>0</v>
      </c>
      <c r="S108" s="101" t="str">
        <f t="shared" ca="1" si="12"/>
        <v xml:space="preserve"> </v>
      </c>
    </row>
    <row r="109" spans="1:19" ht="12.75" customHeight="1" x14ac:dyDescent="0.2">
      <c r="A109" s="29" t="s">
        <v>244</v>
      </c>
      <c r="B109" s="135" t="s">
        <v>111</v>
      </c>
      <c r="C109" s="135"/>
      <c r="D109" s="30"/>
      <c r="E109" s="99">
        <v>1</v>
      </c>
      <c r="F109" s="96">
        <f t="shared" si="8"/>
        <v>0</v>
      </c>
      <c r="G109" s="96">
        <f t="shared" si="9"/>
        <v>0</v>
      </c>
      <c r="H109" s="96">
        <f t="shared" si="1"/>
        <v>0</v>
      </c>
      <c r="I109" s="33"/>
      <c r="J109" s="28"/>
      <c r="K109" s="38"/>
      <c r="L109" s="39"/>
      <c r="M109" s="39"/>
      <c r="N109" s="39"/>
      <c r="O109" s="100" t="str">
        <f t="shared" si="10"/>
        <v>0</v>
      </c>
      <c r="P109" s="39"/>
      <c r="Q109" s="40"/>
      <c r="R109" s="100">
        <f t="shared" si="11"/>
        <v>0</v>
      </c>
      <c r="S109" s="101" t="str">
        <f t="shared" ca="1" si="12"/>
        <v xml:space="preserve"> </v>
      </c>
    </row>
    <row r="110" spans="1:19" ht="12.75" customHeight="1" x14ac:dyDescent="0.2">
      <c r="A110" s="29" t="s">
        <v>245</v>
      </c>
      <c r="B110" s="135" t="s">
        <v>111</v>
      </c>
      <c r="C110" s="135"/>
      <c r="D110" s="30"/>
      <c r="E110" s="99">
        <v>1</v>
      </c>
      <c r="F110" s="96">
        <f t="shared" si="8"/>
        <v>0</v>
      </c>
      <c r="G110" s="96">
        <f t="shared" si="9"/>
        <v>0</v>
      </c>
      <c r="H110" s="96">
        <f t="shared" si="1"/>
        <v>0</v>
      </c>
      <c r="I110" s="33"/>
      <c r="J110" s="28"/>
      <c r="K110" s="38"/>
      <c r="L110" s="39"/>
      <c r="M110" s="39"/>
      <c r="N110" s="39"/>
      <c r="O110" s="100" t="str">
        <f t="shared" si="10"/>
        <v>0</v>
      </c>
      <c r="P110" s="39"/>
      <c r="Q110" s="40"/>
      <c r="R110" s="100">
        <f t="shared" si="11"/>
        <v>0</v>
      </c>
      <c r="S110" s="101" t="str">
        <f t="shared" ca="1" si="12"/>
        <v xml:space="preserve"> </v>
      </c>
    </row>
    <row r="111" spans="1:19" ht="12.75" customHeight="1" x14ac:dyDescent="0.2">
      <c r="A111" s="29" t="s">
        <v>246</v>
      </c>
      <c r="B111" s="135" t="s">
        <v>111</v>
      </c>
      <c r="C111" s="135"/>
      <c r="D111" s="30"/>
      <c r="E111" s="99">
        <v>1</v>
      </c>
      <c r="F111" s="96">
        <f t="shared" si="8"/>
        <v>0</v>
      </c>
      <c r="G111" s="96">
        <f t="shared" si="9"/>
        <v>0</v>
      </c>
      <c r="H111" s="96">
        <f t="shared" si="1"/>
        <v>0</v>
      </c>
      <c r="I111" s="33"/>
      <c r="J111" s="28"/>
      <c r="K111" s="38"/>
      <c r="L111" s="39"/>
      <c r="M111" s="39"/>
      <c r="N111" s="39"/>
      <c r="O111" s="100" t="str">
        <f t="shared" si="10"/>
        <v>0</v>
      </c>
      <c r="P111" s="39"/>
      <c r="Q111" s="40"/>
      <c r="R111" s="100">
        <f t="shared" si="11"/>
        <v>0</v>
      </c>
      <c r="S111" s="101" t="str">
        <f t="shared" ca="1" si="12"/>
        <v xml:space="preserve"> </v>
      </c>
    </row>
    <row r="112" spans="1:19" ht="12.75" customHeight="1" x14ac:dyDescent="0.2">
      <c r="A112" s="29" t="s">
        <v>247</v>
      </c>
      <c r="B112" s="135" t="s">
        <v>111</v>
      </c>
      <c r="C112" s="135"/>
      <c r="D112" s="30"/>
      <c r="E112" s="99">
        <v>1</v>
      </c>
      <c r="F112" s="96">
        <f t="shared" si="8"/>
        <v>0</v>
      </c>
      <c r="G112" s="96">
        <f t="shared" si="9"/>
        <v>0</v>
      </c>
      <c r="H112" s="96">
        <f t="shared" si="1"/>
        <v>0</v>
      </c>
      <c r="I112" s="33"/>
      <c r="J112" s="28"/>
      <c r="K112" s="38"/>
      <c r="L112" s="39"/>
      <c r="M112" s="39"/>
      <c r="N112" s="39"/>
      <c r="O112" s="100" t="str">
        <f t="shared" si="10"/>
        <v>0</v>
      </c>
      <c r="P112" s="39"/>
      <c r="Q112" s="40"/>
      <c r="R112" s="100">
        <f t="shared" si="11"/>
        <v>0</v>
      </c>
      <c r="S112" s="101" t="str">
        <f t="shared" ca="1" si="12"/>
        <v xml:space="preserve"> </v>
      </c>
    </row>
    <row r="113" spans="1:11" ht="57" customHeight="1" x14ac:dyDescent="0.2">
      <c r="A113" s="34" t="s">
        <v>71</v>
      </c>
      <c r="B113" s="174" t="s">
        <v>79</v>
      </c>
      <c r="C113" s="175"/>
      <c r="D113" s="175"/>
      <c r="E113" s="175"/>
      <c r="F113" s="176"/>
      <c r="G113" s="97">
        <f>SUM(G114:G163)</f>
        <v>0</v>
      </c>
      <c r="H113" s="97">
        <f>SUM(H114:H163)</f>
        <v>0</v>
      </c>
      <c r="I113" s="41"/>
      <c r="J113" s="28"/>
      <c r="K113" s="37" t="s">
        <v>176</v>
      </c>
    </row>
    <row r="114" spans="1:11" x14ac:dyDescent="0.2">
      <c r="A114" s="150" t="s">
        <v>177</v>
      </c>
      <c r="B114" s="159" t="s">
        <v>107</v>
      </c>
      <c r="C114" s="33" t="s">
        <v>108</v>
      </c>
      <c r="D114" s="162" t="s">
        <v>5</v>
      </c>
      <c r="E114" s="165"/>
      <c r="F114" s="153" t="str">
        <f>IFERROR(ROUND(AVERAGE(K114:K118),2),"0")</f>
        <v>0</v>
      </c>
      <c r="G114" s="153">
        <f>ROUND(E114*F114,2)</f>
        <v>0</v>
      </c>
      <c r="H114" s="153">
        <f>ROUND(G114*$D$7,2)</f>
        <v>0</v>
      </c>
      <c r="I114" s="156"/>
      <c r="J114" s="42"/>
      <c r="K114" s="39"/>
    </row>
    <row r="115" spans="1:11" x14ac:dyDescent="0.2">
      <c r="A115" s="151"/>
      <c r="B115" s="160"/>
      <c r="C115" s="33" t="s">
        <v>108</v>
      </c>
      <c r="D115" s="163"/>
      <c r="E115" s="166"/>
      <c r="F115" s="154"/>
      <c r="G115" s="154"/>
      <c r="H115" s="154"/>
      <c r="I115" s="157"/>
      <c r="J115" s="42"/>
      <c r="K115" s="39"/>
    </row>
    <row r="116" spans="1:11" x14ac:dyDescent="0.2">
      <c r="A116" s="151"/>
      <c r="B116" s="160"/>
      <c r="C116" s="33" t="s">
        <v>108</v>
      </c>
      <c r="D116" s="163"/>
      <c r="E116" s="166"/>
      <c r="F116" s="154"/>
      <c r="G116" s="154"/>
      <c r="H116" s="154"/>
      <c r="I116" s="157"/>
      <c r="J116" s="42"/>
      <c r="K116" s="39"/>
    </row>
    <row r="117" spans="1:11" x14ac:dyDescent="0.2">
      <c r="A117" s="151"/>
      <c r="B117" s="160"/>
      <c r="C117" s="33" t="s">
        <v>108</v>
      </c>
      <c r="D117" s="163"/>
      <c r="E117" s="166"/>
      <c r="F117" s="154"/>
      <c r="G117" s="154"/>
      <c r="H117" s="154"/>
      <c r="I117" s="157"/>
      <c r="J117" s="42"/>
      <c r="K117" s="39"/>
    </row>
    <row r="118" spans="1:11" x14ac:dyDescent="0.2">
      <c r="A118" s="152"/>
      <c r="B118" s="161"/>
      <c r="C118" s="33" t="s">
        <v>108</v>
      </c>
      <c r="D118" s="164"/>
      <c r="E118" s="167"/>
      <c r="F118" s="155"/>
      <c r="G118" s="155"/>
      <c r="H118" s="155"/>
      <c r="I118" s="158"/>
      <c r="J118" s="42"/>
      <c r="K118" s="39"/>
    </row>
    <row r="119" spans="1:11" x14ac:dyDescent="0.2">
      <c r="A119" s="150" t="s">
        <v>178</v>
      </c>
      <c r="B119" s="159" t="s">
        <v>107</v>
      </c>
      <c r="C119" s="33" t="s">
        <v>108</v>
      </c>
      <c r="D119" s="162" t="s">
        <v>5</v>
      </c>
      <c r="E119" s="165"/>
      <c r="F119" s="153" t="str">
        <f t="shared" ref="F119" si="13">IFERROR(ROUND(AVERAGE(K119:K123),2),"0")</f>
        <v>0</v>
      </c>
      <c r="G119" s="153">
        <f>ROUND(E119*F119,2)</f>
        <v>0</v>
      </c>
      <c r="H119" s="153">
        <f>ROUND(G119*$D$7,2)</f>
        <v>0</v>
      </c>
      <c r="I119" s="156"/>
      <c r="J119" s="42"/>
      <c r="K119" s="39"/>
    </row>
    <row r="120" spans="1:11" x14ac:dyDescent="0.2">
      <c r="A120" s="151"/>
      <c r="B120" s="160"/>
      <c r="C120" s="33" t="s">
        <v>108</v>
      </c>
      <c r="D120" s="163"/>
      <c r="E120" s="166"/>
      <c r="F120" s="154"/>
      <c r="G120" s="154"/>
      <c r="H120" s="154"/>
      <c r="I120" s="157"/>
      <c r="J120" s="42"/>
      <c r="K120" s="39"/>
    </row>
    <row r="121" spans="1:11" x14ac:dyDescent="0.2">
      <c r="A121" s="151"/>
      <c r="B121" s="160"/>
      <c r="C121" s="33" t="s">
        <v>108</v>
      </c>
      <c r="D121" s="163"/>
      <c r="E121" s="166"/>
      <c r="F121" s="154"/>
      <c r="G121" s="154"/>
      <c r="H121" s="154"/>
      <c r="I121" s="157"/>
      <c r="J121" s="42"/>
      <c r="K121" s="39"/>
    </row>
    <row r="122" spans="1:11" x14ac:dyDescent="0.2">
      <c r="A122" s="151"/>
      <c r="B122" s="160"/>
      <c r="C122" s="33" t="s">
        <v>108</v>
      </c>
      <c r="D122" s="163"/>
      <c r="E122" s="166"/>
      <c r="F122" s="154"/>
      <c r="G122" s="154"/>
      <c r="H122" s="154"/>
      <c r="I122" s="157"/>
      <c r="J122" s="42"/>
      <c r="K122" s="39"/>
    </row>
    <row r="123" spans="1:11" x14ac:dyDescent="0.2">
      <c r="A123" s="152"/>
      <c r="B123" s="161"/>
      <c r="C123" s="33" t="s">
        <v>108</v>
      </c>
      <c r="D123" s="164"/>
      <c r="E123" s="167"/>
      <c r="F123" s="155"/>
      <c r="G123" s="155"/>
      <c r="H123" s="155"/>
      <c r="I123" s="158"/>
      <c r="J123" s="42"/>
      <c r="K123" s="39"/>
    </row>
    <row r="124" spans="1:11" x14ac:dyDescent="0.2">
      <c r="A124" s="150" t="s">
        <v>179</v>
      </c>
      <c r="B124" s="159" t="s">
        <v>107</v>
      </c>
      <c r="C124" s="33" t="s">
        <v>108</v>
      </c>
      <c r="D124" s="162" t="s">
        <v>5</v>
      </c>
      <c r="E124" s="165"/>
      <c r="F124" s="153" t="str">
        <f t="shared" ref="F124" si="14">IFERROR(ROUND(AVERAGE(K124:K128),2),"0")</f>
        <v>0</v>
      </c>
      <c r="G124" s="153">
        <f>ROUND(E124*F124,2)</f>
        <v>0</v>
      </c>
      <c r="H124" s="153">
        <f>ROUND(G124*$D$7,2)</f>
        <v>0</v>
      </c>
      <c r="I124" s="156"/>
      <c r="J124" s="42"/>
      <c r="K124" s="39"/>
    </row>
    <row r="125" spans="1:11" x14ac:dyDescent="0.2">
      <c r="A125" s="151"/>
      <c r="B125" s="160"/>
      <c r="C125" s="33" t="s">
        <v>108</v>
      </c>
      <c r="D125" s="163"/>
      <c r="E125" s="166"/>
      <c r="F125" s="154"/>
      <c r="G125" s="154"/>
      <c r="H125" s="154"/>
      <c r="I125" s="157"/>
      <c r="J125" s="42"/>
      <c r="K125" s="39"/>
    </row>
    <row r="126" spans="1:11" x14ac:dyDescent="0.2">
      <c r="A126" s="151"/>
      <c r="B126" s="160"/>
      <c r="C126" s="33" t="s">
        <v>108</v>
      </c>
      <c r="D126" s="163"/>
      <c r="E126" s="166"/>
      <c r="F126" s="154"/>
      <c r="G126" s="154"/>
      <c r="H126" s="154"/>
      <c r="I126" s="157"/>
      <c r="J126" s="42"/>
      <c r="K126" s="39"/>
    </row>
    <row r="127" spans="1:11" x14ac:dyDescent="0.2">
      <c r="A127" s="151"/>
      <c r="B127" s="160"/>
      <c r="C127" s="33" t="s">
        <v>108</v>
      </c>
      <c r="D127" s="163"/>
      <c r="E127" s="166"/>
      <c r="F127" s="154"/>
      <c r="G127" s="154"/>
      <c r="H127" s="154"/>
      <c r="I127" s="157"/>
      <c r="J127" s="42"/>
      <c r="K127" s="39"/>
    </row>
    <row r="128" spans="1:11" x14ac:dyDescent="0.2">
      <c r="A128" s="152"/>
      <c r="B128" s="161"/>
      <c r="C128" s="33" t="s">
        <v>108</v>
      </c>
      <c r="D128" s="164"/>
      <c r="E128" s="167"/>
      <c r="F128" s="155"/>
      <c r="G128" s="155"/>
      <c r="H128" s="155"/>
      <c r="I128" s="158"/>
      <c r="J128" s="42"/>
      <c r="K128" s="39"/>
    </row>
    <row r="129" spans="1:11" x14ac:dyDescent="0.2">
      <c r="A129" s="150" t="s">
        <v>180</v>
      </c>
      <c r="B129" s="159" t="s">
        <v>107</v>
      </c>
      <c r="C129" s="33" t="s">
        <v>108</v>
      </c>
      <c r="D129" s="162" t="s">
        <v>5</v>
      </c>
      <c r="E129" s="165"/>
      <c r="F129" s="153" t="str">
        <f t="shared" ref="F129" si="15">IFERROR(ROUND(AVERAGE(K129:K133),2),"0")</f>
        <v>0</v>
      </c>
      <c r="G129" s="153">
        <f>ROUND(E129*F129,2)</f>
        <v>0</v>
      </c>
      <c r="H129" s="153">
        <f>ROUND(G129*$D$7,2)</f>
        <v>0</v>
      </c>
      <c r="I129" s="156"/>
      <c r="J129" s="42"/>
      <c r="K129" s="39"/>
    </row>
    <row r="130" spans="1:11" x14ac:dyDescent="0.2">
      <c r="A130" s="151"/>
      <c r="B130" s="160"/>
      <c r="C130" s="33" t="s">
        <v>108</v>
      </c>
      <c r="D130" s="163"/>
      <c r="E130" s="166"/>
      <c r="F130" s="154"/>
      <c r="G130" s="154"/>
      <c r="H130" s="154"/>
      <c r="I130" s="157"/>
      <c r="J130" s="42"/>
      <c r="K130" s="39"/>
    </row>
    <row r="131" spans="1:11" x14ac:dyDescent="0.2">
      <c r="A131" s="151"/>
      <c r="B131" s="160"/>
      <c r="C131" s="33" t="s">
        <v>108</v>
      </c>
      <c r="D131" s="163"/>
      <c r="E131" s="166"/>
      <c r="F131" s="154"/>
      <c r="G131" s="154"/>
      <c r="H131" s="154"/>
      <c r="I131" s="157"/>
      <c r="J131" s="42"/>
      <c r="K131" s="39"/>
    </row>
    <row r="132" spans="1:11" x14ac:dyDescent="0.2">
      <c r="A132" s="151"/>
      <c r="B132" s="160"/>
      <c r="C132" s="33" t="s">
        <v>108</v>
      </c>
      <c r="D132" s="163"/>
      <c r="E132" s="166"/>
      <c r="F132" s="154"/>
      <c r="G132" s="154"/>
      <c r="H132" s="154"/>
      <c r="I132" s="157"/>
      <c r="J132" s="42"/>
      <c r="K132" s="39"/>
    </row>
    <row r="133" spans="1:11" x14ac:dyDescent="0.2">
      <c r="A133" s="152"/>
      <c r="B133" s="161"/>
      <c r="C133" s="33" t="s">
        <v>108</v>
      </c>
      <c r="D133" s="164"/>
      <c r="E133" s="167"/>
      <c r="F133" s="155"/>
      <c r="G133" s="155"/>
      <c r="H133" s="155"/>
      <c r="I133" s="158"/>
      <c r="J133" s="42"/>
      <c r="K133" s="39"/>
    </row>
    <row r="134" spans="1:11" x14ac:dyDescent="0.2">
      <c r="A134" s="150" t="s">
        <v>181</v>
      </c>
      <c r="B134" s="159" t="s">
        <v>107</v>
      </c>
      <c r="C134" s="33" t="s">
        <v>108</v>
      </c>
      <c r="D134" s="162" t="s">
        <v>5</v>
      </c>
      <c r="E134" s="165"/>
      <c r="F134" s="153" t="str">
        <f t="shared" ref="F134" si="16">IFERROR(ROUND(AVERAGE(K134:K138),2),"0")</f>
        <v>0</v>
      </c>
      <c r="G134" s="153">
        <f>ROUND(E134*F134,2)</f>
        <v>0</v>
      </c>
      <c r="H134" s="153">
        <f>ROUND(G134*$D$7,2)</f>
        <v>0</v>
      </c>
      <c r="I134" s="156"/>
      <c r="J134" s="42"/>
      <c r="K134" s="39"/>
    </row>
    <row r="135" spans="1:11" x14ac:dyDescent="0.2">
      <c r="A135" s="151"/>
      <c r="B135" s="160"/>
      <c r="C135" s="33" t="s">
        <v>108</v>
      </c>
      <c r="D135" s="163"/>
      <c r="E135" s="166"/>
      <c r="F135" s="154"/>
      <c r="G135" s="154"/>
      <c r="H135" s="154"/>
      <c r="I135" s="157"/>
      <c r="J135" s="42"/>
      <c r="K135" s="39"/>
    </row>
    <row r="136" spans="1:11" x14ac:dyDescent="0.2">
      <c r="A136" s="151"/>
      <c r="B136" s="160"/>
      <c r="C136" s="33" t="s">
        <v>108</v>
      </c>
      <c r="D136" s="163"/>
      <c r="E136" s="166"/>
      <c r="F136" s="154"/>
      <c r="G136" s="154"/>
      <c r="H136" s="154"/>
      <c r="I136" s="157"/>
      <c r="J136" s="42"/>
      <c r="K136" s="39"/>
    </row>
    <row r="137" spans="1:11" x14ac:dyDescent="0.2">
      <c r="A137" s="151"/>
      <c r="B137" s="160"/>
      <c r="C137" s="33" t="s">
        <v>108</v>
      </c>
      <c r="D137" s="163"/>
      <c r="E137" s="166"/>
      <c r="F137" s="154"/>
      <c r="G137" s="154"/>
      <c r="H137" s="154"/>
      <c r="I137" s="157"/>
      <c r="J137" s="42"/>
      <c r="K137" s="39"/>
    </row>
    <row r="138" spans="1:11" x14ac:dyDescent="0.2">
      <c r="A138" s="152"/>
      <c r="B138" s="161"/>
      <c r="C138" s="33" t="s">
        <v>108</v>
      </c>
      <c r="D138" s="164"/>
      <c r="E138" s="167"/>
      <c r="F138" s="155"/>
      <c r="G138" s="155"/>
      <c r="H138" s="155"/>
      <c r="I138" s="158"/>
      <c r="J138" s="42"/>
      <c r="K138" s="39"/>
    </row>
    <row r="139" spans="1:11" x14ac:dyDescent="0.2">
      <c r="A139" s="150" t="s">
        <v>182</v>
      </c>
      <c r="B139" s="159" t="s">
        <v>107</v>
      </c>
      <c r="C139" s="33" t="s">
        <v>108</v>
      </c>
      <c r="D139" s="162" t="s">
        <v>5</v>
      </c>
      <c r="E139" s="165"/>
      <c r="F139" s="153" t="str">
        <f t="shared" ref="F139" si="17">IFERROR(ROUND(AVERAGE(K139:K143),2),"0")</f>
        <v>0</v>
      </c>
      <c r="G139" s="153">
        <f>ROUND(E139*F139,2)</f>
        <v>0</v>
      </c>
      <c r="H139" s="153">
        <f>ROUND(G139*$D$7,2)</f>
        <v>0</v>
      </c>
      <c r="I139" s="156"/>
      <c r="J139" s="42"/>
      <c r="K139" s="39"/>
    </row>
    <row r="140" spans="1:11" x14ac:dyDescent="0.2">
      <c r="A140" s="151"/>
      <c r="B140" s="160"/>
      <c r="C140" s="33" t="s">
        <v>108</v>
      </c>
      <c r="D140" s="163"/>
      <c r="E140" s="166"/>
      <c r="F140" s="154"/>
      <c r="G140" s="154"/>
      <c r="H140" s="154"/>
      <c r="I140" s="157"/>
      <c r="J140" s="42"/>
      <c r="K140" s="39"/>
    </row>
    <row r="141" spans="1:11" x14ac:dyDescent="0.2">
      <c r="A141" s="151"/>
      <c r="B141" s="160"/>
      <c r="C141" s="33" t="s">
        <v>108</v>
      </c>
      <c r="D141" s="163"/>
      <c r="E141" s="166"/>
      <c r="F141" s="154"/>
      <c r="G141" s="154"/>
      <c r="H141" s="154"/>
      <c r="I141" s="157"/>
      <c r="J141" s="42"/>
      <c r="K141" s="39"/>
    </row>
    <row r="142" spans="1:11" x14ac:dyDescent="0.2">
      <c r="A142" s="151"/>
      <c r="B142" s="160"/>
      <c r="C142" s="33" t="s">
        <v>108</v>
      </c>
      <c r="D142" s="163"/>
      <c r="E142" s="166"/>
      <c r="F142" s="154"/>
      <c r="G142" s="154"/>
      <c r="H142" s="154"/>
      <c r="I142" s="157"/>
      <c r="J142" s="42"/>
      <c r="K142" s="39"/>
    </row>
    <row r="143" spans="1:11" x14ac:dyDescent="0.2">
      <c r="A143" s="152"/>
      <c r="B143" s="161"/>
      <c r="C143" s="33" t="s">
        <v>108</v>
      </c>
      <c r="D143" s="164"/>
      <c r="E143" s="167"/>
      <c r="F143" s="155"/>
      <c r="G143" s="155"/>
      <c r="H143" s="155"/>
      <c r="I143" s="158"/>
      <c r="J143" s="42"/>
      <c r="K143" s="39"/>
    </row>
    <row r="144" spans="1:11" x14ac:dyDescent="0.2">
      <c r="A144" s="150" t="s">
        <v>183</v>
      </c>
      <c r="B144" s="159" t="s">
        <v>107</v>
      </c>
      <c r="C144" s="33" t="s">
        <v>108</v>
      </c>
      <c r="D144" s="162" t="s">
        <v>5</v>
      </c>
      <c r="E144" s="165"/>
      <c r="F144" s="153" t="str">
        <f t="shared" ref="F144" si="18">IFERROR(ROUND(AVERAGE(K144:K148),2),"0")</f>
        <v>0</v>
      </c>
      <c r="G144" s="153">
        <f>ROUND(E144*F144,2)</f>
        <v>0</v>
      </c>
      <c r="H144" s="153">
        <f>ROUND(G144*$D$7,2)</f>
        <v>0</v>
      </c>
      <c r="I144" s="156"/>
      <c r="J144" s="42"/>
      <c r="K144" s="39"/>
    </row>
    <row r="145" spans="1:11" x14ac:dyDescent="0.2">
      <c r="A145" s="151"/>
      <c r="B145" s="160"/>
      <c r="C145" s="33" t="s">
        <v>108</v>
      </c>
      <c r="D145" s="163"/>
      <c r="E145" s="166"/>
      <c r="F145" s="154"/>
      <c r="G145" s="154"/>
      <c r="H145" s="154"/>
      <c r="I145" s="157"/>
      <c r="J145" s="42"/>
      <c r="K145" s="39"/>
    </row>
    <row r="146" spans="1:11" x14ac:dyDescent="0.2">
      <c r="A146" s="151"/>
      <c r="B146" s="160"/>
      <c r="C146" s="33" t="s">
        <v>108</v>
      </c>
      <c r="D146" s="163"/>
      <c r="E146" s="166"/>
      <c r="F146" s="154"/>
      <c r="G146" s="154"/>
      <c r="H146" s="154"/>
      <c r="I146" s="157"/>
      <c r="J146" s="42"/>
      <c r="K146" s="39"/>
    </row>
    <row r="147" spans="1:11" x14ac:dyDescent="0.2">
      <c r="A147" s="151"/>
      <c r="B147" s="160"/>
      <c r="C147" s="33" t="s">
        <v>108</v>
      </c>
      <c r="D147" s="163"/>
      <c r="E147" s="166"/>
      <c r="F147" s="154"/>
      <c r="G147" s="154"/>
      <c r="H147" s="154"/>
      <c r="I147" s="157"/>
      <c r="J147" s="42"/>
      <c r="K147" s="39"/>
    </row>
    <row r="148" spans="1:11" x14ac:dyDescent="0.2">
      <c r="A148" s="152"/>
      <c r="B148" s="161"/>
      <c r="C148" s="33" t="s">
        <v>108</v>
      </c>
      <c r="D148" s="164"/>
      <c r="E148" s="167"/>
      <c r="F148" s="155"/>
      <c r="G148" s="155"/>
      <c r="H148" s="155"/>
      <c r="I148" s="158"/>
      <c r="J148" s="42"/>
      <c r="K148" s="39"/>
    </row>
    <row r="149" spans="1:11" x14ac:dyDescent="0.2">
      <c r="A149" s="150" t="s">
        <v>184</v>
      </c>
      <c r="B149" s="159" t="s">
        <v>107</v>
      </c>
      <c r="C149" s="33" t="s">
        <v>108</v>
      </c>
      <c r="D149" s="162" t="s">
        <v>5</v>
      </c>
      <c r="E149" s="165"/>
      <c r="F149" s="153" t="str">
        <f t="shared" ref="F149" si="19">IFERROR(ROUND(AVERAGE(K149:K153),2),"0")</f>
        <v>0</v>
      </c>
      <c r="G149" s="153">
        <f>ROUND(E149*F149,2)</f>
        <v>0</v>
      </c>
      <c r="H149" s="153">
        <f>ROUND(G149*$D$7,2)</f>
        <v>0</v>
      </c>
      <c r="I149" s="156"/>
      <c r="J149" s="42"/>
      <c r="K149" s="39"/>
    </row>
    <row r="150" spans="1:11" x14ac:dyDescent="0.2">
      <c r="A150" s="151"/>
      <c r="B150" s="160"/>
      <c r="C150" s="33" t="s">
        <v>108</v>
      </c>
      <c r="D150" s="163"/>
      <c r="E150" s="166"/>
      <c r="F150" s="154"/>
      <c r="G150" s="154"/>
      <c r="H150" s="154"/>
      <c r="I150" s="157"/>
      <c r="J150" s="42"/>
      <c r="K150" s="39"/>
    </row>
    <row r="151" spans="1:11" x14ac:dyDescent="0.2">
      <c r="A151" s="151"/>
      <c r="B151" s="160"/>
      <c r="C151" s="33" t="s">
        <v>108</v>
      </c>
      <c r="D151" s="163"/>
      <c r="E151" s="166"/>
      <c r="F151" s="154"/>
      <c r="G151" s="154"/>
      <c r="H151" s="154"/>
      <c r="I151" s="157"/>
      <c r="J151" s="42"/>
      <c r="K151" s="39"/>
    </row>
    <row r="152" spans="1:11" x14ac:dyDescent="0.2">
      <c r="A152" s="151"/>
      <c r="B152" s="160"/>
      <c r="C152" s="33" t="s">
        <v>108</v>
      </c>
      <c r="D152" s="163"/>
      <c r="E152" s="166"/>
      <c r="F152" s="154"/>
      <c r="G152" s="154"/>
      <c r="H152" s="154"/>
      <c r="I152" s="157"/>
      <c r="J152" s="42"/>
      <c r="K152" s="39"/>
    </row>
    <row r="153" spans="1:11" x14ac:dyDescent="0.2">
      <c r="A153" s="152"/>
      <c r="B153" s="161"/>
      <c r="C153" s="33" t="s">
        <v>108</v>
      </c>
      <c r="D153" s="164"/>
      <c r="E153" s="167"/>
      <c r="F153" s="155"/>
      <c r="G153" s="155"/>
      <c r="H153" s="155"/>
      <c r="I153" s="158"/>
      <c r="J153" s="42"/>
      <c r="K153" s="39"/>
    </row>
    <row r="154" spans="1:11" x14ac:dyDescent="0.2">
      <c r="A154" s="150" t="s">
        <v>185</v>
      </c>
      <c r="B154" s="159" t="s">
        <v>107</v>
      </c>
      <c r="C154" s="33" t="s">
        <v>108</v>
      </c>
      <c r="D154" s="162" t="s">
        <v>5</v>
      </c>
      <c r="E154" s="165"/>
      <c r="F154" s="153" t="str">
        <f t="shared" ref="F154" si="20">IFERROR(ROUND(AVERAGE(K154:K158),2),"0")</f>
        <v>0</v>
      </c>
      <c r="G154" s="153">
        <f>ROUND(E154*F154,2)</f>
        <v>0</v>
      </c>
      <c r="H154" s="153">
        <f>ROUND(G154*$D$7,2)</f>
        <v>0</v>
      </c>
      <c r="I154" s="156"/>
      <c r="J154" s="42"/>
      <c r="K154" s="39"/>
    </row>
    <row r="155" spans="1:11" x14ac:dyDescent="0.2">
      <c r="A155" s="151"/>
      <c r="B155" s="160"/>
      <c r="C155" s="33" t="s">
        <v>108</v>
      </c>
      <c r="D155" s="163"/>
      <c r="E155" s="166"/>
      <c r="F155" s="154"/>
      <c r="G155" s="154"/>
      <c r="H155" s="154"/>
      <c r="I155" s="157"/>
      <c r="J155" s="42"/>
      <c r="K155" s="39"/>
    </row>
    <row r="156" spans="1:11" x14ac:dyDescent="0.2">
      <c r="A156" s="151"/>
      <c r="B156" s="160"/>
      <c r="C156" s="33" t="s">
        <v>108</v>
      </c>
      <c r="D156" s="163"/>
      <c r="E156" s="166"/>
      <c r="F156" s="154"/>
      <c r="G156" s="154"/>
      <c r="H156" s="154"/>
      <c r="I156" s="157"/>
      <c r="J156" s="42"/>
      <c r="K156" s="39"/>
    </row>
    <row r="157" spans="1:11" x14ac:dyDescent="0.2">
      <c r="A157" s="151"/>
      <c r="B157" s="160"/>
      <c r="C157" s="33" t="s">
        <v>108</v>
      </c>
      <c r="D157" s="163"/>
      <c r="E157" s="166"/>
      <c r="F157" s="154"/>
      <c r="G157" s="154"/>
      <c r="H157" s="154"/>
      <c r="I157" s="157"/>
      <c r="J157" s="42"/>
      <c r="K157" s="39"/>
    </row>
    <row r="158" spans="1:11" x14ac:dyDescent="0.2">
      <c r="A158" s="152"/>
      <c r="B158" s="161"/>
      <c r="C158" s="33" t="s">
        <v>108</v>
      </c>
      <c r="D158" s="164"/>
      <c r="E158" s="167"/>
      <c r="F158" s="155"/>
      <c r="G158" s="155"/>
      <c r="H158" s="155"/>
      <c r="I158" s="158"/>
      <c r="J158" s="42"/>
      <c r="K158" s="39"/>
    </row>
    <row r="159" spans="1:11" x14ac:dyDescent="0.2">
      <c r="A159" s="150" t="s">
        <v>186</v>
      </c>
      <c r="B159" s="159" t="s">
        <v>107</v>
      </c>
      <c r="C159" s="33" t="s">
        <v>108</v>
      </c>
      <c r="D159" s="162" t="s">
        <v>5</v>
      </c>
      <c r="E159" s="165"/>
      <c r="F159" s="153" t="str">
        <f t="shared" ref="F159" si="21">IFERROR(ROUND(AVERAGE(K159:K163),2),"0")</f>
        <v>0</v>
      </c>
      <c r="G159" s="153">
        <f>ROUND(E159*F159,2)</f>
        <v>0</v>
      </c>
      <c r="H159" s="153">
        <f>ROUND(G159*$D$7,2)</f>
        <v>0</v>
      </c>
      <c r="I159" s="156"/>
      <c r="J159" s="42"/>
      <c r="K159" s="39"/>
    </row>
    <row r="160" spans="1:11" x14ac:dyDescent="0.2">
      <c r="A160" s="151"/>
      <c r="B160" s="160"/>
      <c r="C160" s="33" t="s">
        <v>108</v>
      </c>
      <c r="D160" s="163"/>
      <c r="E160" s="166"/>
      <c r="F160" s="154"/>
      <c r="G160" s="154"/>
      <c r="H160" s="154"/>
      <c r="I160" s="157"/>
      <c r="J160" s="42"/>
      <c r="K160" s="39"/>
    </row>
    <row r="161" spans="1:11" x14ac:dyDescent="0.2">
      <c r="A161" s="151"/>
      <c r="B161" s="160"/>
      <c r="C161" s="33" t="s">
        <v>108</v>
      </c>
      <c r="D161" s="163"/>
      <c r="E161" s="166"/>
      <c r="F161" s="154"/>
      <c r="G161" s="154"/>
      <c r="H161" s="154"/>
      <c r="I161" s="157"/>
      <c r="J161" s="42"/>
      <c r="K161" s="39"/>
    </row>
    <row r="162" spans="1:11" x14ac:dyDescent="0.2">
      <c r="A162" s="151"/>
      <c r="B162" s="160"/>
      <c r="C162" s="33" t="s">
        <v>108</v>
      </c>
      <c r="D162" s="163"/>
      <c r="E162" s="166"/>
      <c r="F162" s="154"/>
      <c r="G162" s="154"/>
      <c r="H162" s="154"/>
      <c r="I162" s="157"/>
      <c r="J162" s="42"/>
      <c r="K162" s="39"/>
    </row>
    <row r="163" spans="1:11" x14ac:dyDescent="0.2">
      <c r="A163" s="152"/>
      <c r="B163" s="161"/>
      <c r="C163" s="33" t="s">
        <v>108</v>
      </c>
      <c r="D163" s="164"/>
      <c r="E163" s="167"/>
      <c r="F163" s="155"/>
      <c r="G163" s="155"/>
      <c r="H163" s="155"/>
      <c r="I163" s="158"/>
      <c r="J163" s="42"/>
      <c r="K163" s="39"/>
    </row>
    <row r="164" spans="1:11" ht="12.75" customHeight="1" x14ac:dyDescent="0.2">
      <c r="A164" s="34" t="s">
        <v>93</v>
      </c>
      <c r="B164" s="174" t="s">
        <v>80</v>
      </c>
      <c r="C164" s="175"/>
      <c r="D164" s="175"/>
      <c r="E164" s="175"/>
      <c r="F164" s="176"/>
      <c r="G164" s="97">
        <f>SUM(G165,G172,G179,G186,G193,G200,G207,G214,G221,G228)</f>
        <v>0</v>
      </c>
      <c r="H164" s="97">
        <f>SUM(H165,H172,H179,H186,H193,H200,H207,H214,H221,H228)</f>
        <v>0</v>
      </c>
      <c r="I164" s="41"/>
      <c r="J164" s="28"/>
    </row>
    <row r="165" spans="1:11" ht="12.75" customHeight="1" x14ac:dyDescent="0.2">
      <c r="A165" s="168" t="s">
        <v>94</v>
      </c>
      <c r="B165" s="171" t="s">
        <v>144</v>
      </c>
      <c r="C165" s="103" t="s">
        <v>145</v>
      </c>
      <c r="D165" s="105"/>
      <c r="E165" s="106"/>
      <c r="F165" s="100"/>
      <c r="G165" s="98">
        <f>SUM(G166:G171)</f>
        <v>0</v>
      </c>
      <c r="H165" s="98">
        <f>ROUND(G165*$D$7,2)</f>
        <v>0</v>
      </c>
      <c r="I165" s="171"/>
    </row>
    <row r="166" spans="1:11" x14ac:dyDescent="0.2">
      <c r="A166" s="169"/>
      <c r="B166" s="172"/>
      <c r="C166" s="104" t="s">
        <v>146</v>
      </c>
      <c r="D166" s="43"/>
      <c r="E166" s="44"/>
      <c r="F166" s="39"/>
      <c r="G166" s="100">
        <f t="shared" ref="G166:G171" si="22">ROUND(E166*F166,2)</f>
        <v>0</v>
      </c>
      <c r="H166" s="45"/>
      <c r="I166" s="172"/>
    </row>
    <row r="167" spans="1:11" ht="13.5" customHeight="1" x14ac:dyDescent="0.2">
      <c r="A167" s="169"/>
      <c r="B167" s="172"/>
      <c r="C167" s="104" t="s">
        <v>147</v>
      </c>
      <c r="D167" s="43"/>
      <c r="E167" s="44"/>
      <c r="F167" s="39"/>
      <c r="G167" s="100">
        <f t="shared" si="22"/>
        <v>0</v>
      </c>
      <c r="H167" s="45"/>
      <c r="I167" s="172"/>
    </row>
    <row r="168" spans="1:11" x14ac:dyDescent="0.2">
      <c r="A168" s="169"/>
      <c r="B168" s="172"/>
      <c r="C168" s="104" t="s">
        <v>148</v>
      </c>
      <c r="D168" s="43"/>
      <c r="E168" s="44"/>
      <c r="F168" s="39"/>
      <c r="G168" s="100">
        <f t="shared" si="22"/>
        <v>0</v>
      </c>
      <c r="H168" s="45"/>
      <c r="I168" s="172"/>
    </row>
    <row r="169" spans="1:11" x14ac:dyDescent="0.2">
      <c r="A169" s="169"/>
      <c r="B169" s="172"/>
      <c r="C169" s="104" t="s">
        <v>149</v>
      </c>
      <c r="D169" s="43"/>
      <c r="E169" s="44"/>
      <c r="F169" s="39"/>
      <c r="G169" s="100">
        <f t="shared" si="22"/>
        <v>0</v>
      </c>
      <c r="H169" s="45"/>
      <c r="I169" s="172"/>
    </row>
    <row r="170" spans="1:11" x14ac:dyDescent="0.2">
      <c r="A170" s="169"/>
      <c r="B170" s="172"/>
      <c r="C170" s="45" t="s">
        <v>150</v>
      </c>
      <c r="D170" s="43"/>
      <c r="E170" s="44"/>
      <c r="F170" s="39"/>
      <c r="G170" s="100">
        <f t="shared" si="22"/>
        <v>0</v>
      </c>
      <c r="H170" s="45"/>
      <c r="I170" s="172"/>
    </row>
    <row r="171" spans="1:11" x14ac:dyDescent="0.2">
      <c r="A171" s="170"/>
      <c r="B171" s="173"/>
      <c r="C171" s="45" t="s">
        <v>150</v>
      </c>
      <c r="D171" s="43"/>
      <c r="E171" s="44"/>
      <c r="F171" s="39"/>
      <c r="G171" s="100">
        <f t="shared" si="22"/>
        <v>0</v>
      </c>
      <c r="H171" s="45"/>
      <c r="I171" s="173"/>
    </row>
    <row r="172" spans="1:11" ht="12.75" customHeight="1" x14ac:dyDescent="0.2">
      <c r="A172" s="168" t="s">
        <v>95</v>
      </c>
      <c r="B172" s="171" t="s">
        <v>144</v>
      </c>
      <c r="C172" s="103" t="s">
        <v>145</v>
      </c>
      <c r="D172" s="105"/>
      <c r="E172" s="106"/>
      <c r="F172" s="100"/>
      <c r="G172" s="98">
        <f>SUM(G173:G178)</f>
        <v>0</v>
      </c>
      <c r="H172" s="98">
        <f>ROUND(G172*$D$7,2)</f>
        <v>0</v>
      </c>
      <c r="I172" s="171"/>
    </row>
    <row r="173" spans="1:11" x14ac:dyDescent="0.2">
      <c r="A173" s="169"/>
      <c r="B173" s="172"/>
      <c r="C173" s="104" t="s">
        <v>146</v>
      </c>
      <c r="D173" s="43"/>
      <c r="E173" s="44"/>
      <c r="F173" s="39"/>
      <c r="G173" s="100">
        <f t="shared" ref="G173:G178" si="23">ROUND(E173*F173,2)</f>
        <v>0</v>
      </c>
      <c r="H173" s="45"/>
      <c r="I173" s="172"/>
    </row>
    <row r="174" spans="1:11" x14ac:dyDescent="0.2">
      <c r="A174" s="169"/>
      <c r="B174" s="172"/>
      <c r="C174" s="104" t="s">
        <v>147</v>
      </c>
      <c r="D174" s="43"/>
      <c r="E174" s="44"/>
      <c r="F174" s="39"/>
      <c r="G174" s="100">
        <f t="shared" si="23"/>
        <v>0</v>
      </c>
      <c r="H174" s="45"/>
      <c r="I174" s="172"/>
    </row>
    <row r="175" spans="1:11" x14ac:dyDescent="0.2">
      <c r="A175" s="169"/>
      <c r="B175" s="172"/>
      <c r="C175" s="104" t="s">
        <v>148</v>
      </c>
      <c r="D175" s="43"/>
      <c r="E175" s="44"/>
      <c r="F175" s="39"/>
      <c r="G175" s="100">
        <f t="shared" si="23"/>
        <v>0</v>
      </c>
      <c r="H175" s="45"/>
      <c r="I175" s="172"/>
    </row>
    <row r="176" spans="1:11" x14ac:dyDescent="0.2">
      <c r="A176" s="169"/>
      <c r="B176" s="172"/>
      <c r="C176" s="104" t="s">
        <v>149</v>
      </c>
      <c r="D176" s="43"/>
      <c r="E176" s="44"/>
      <c r="F176" s="39"/>
      <c r="G176" s="100">
        <f t="shared" si="23"/>
        <v>0</v>
      </c>
      <c r="H176" s="45"/>
      <c r="I176" s="172"/>
    </row>
    <row r="177" spans="1:9" x14ac:dyDescent="0.2">
      <c r="A177" s="169"/>
      <c r="B177" s="172"/>
      <c r="C177" s="45" t="s">
        <v>150</v>
      </c>
      <c r="D177" s="43"/>
      <c r="E177" s="44"/>
      <c r="F177" s="39"/>
      <c r="G177" s="100">
        <f t="shared" si="23"/>
        <v>0</v>
      </c>
      <c r="H177" s="45"/>
      <c r="I177" s="172"/>
    </row>
    <row r="178" spans="1:9" x14ac:dyDescent="0.2">
      <c r="A178" s="170"/>
      <c r="B178" s="173"/>
      <c r="C178" s="45" t="s">
        <v>150</v>
      </c>
      <c r="D178" s="43"/>
      <c r="E178" s="44"/>
      <c r="F178" s="39"/>
      <c r="G178" s="100">
        <f t="shared" si="23"/>
        <v>0</v>
      </c>
      <c r="H178" s="45"/>
      <c r="I178" s="173"/>
    </row>
    <row r="179" spans="1:9" ht="12.75" customHeight="1" x14ac:dyDescent="0.2">
      <c r="A179" s="168" t="s">
        <v>96</v>
      </c>
      <c r="B179" s="171" t="s">
        <v>144</v>
      </c>
      <c r="C179" s="103" t="s">
        <v>145</v>
      </c>
      <c r="D179" s="105"/>
      <c r="E179" s="106"/>
      <c r="F179" s="100"/>
      <c r="G179" s="98">
        <f>SUM(G180:G185)</f>
        <v>0</v>
      </c>
      <c r="H179" s="98">
        <f>ROUND(G179*$D$7,2)</f>
        <v>0</v>
      </c>
      <c r="I179" s="171"/>
    </row>
    <row r="180" spans="1:9" x14ac:dyDescent="0.2">
      <c r="A180" s="169"/>
      <c r="B180" s="172"/>
      <c r="C180" s="104" t="s">
        <v>146</v>
      </c>
      <c r="D180" s="43"/>
      <c r="E180" s="44"/>
      <c r="F180" s="39"/>
      <c r="G180" s="100">
        <f t="shared" ref="G180:G185" si="24">ROUND(E180*F180,2)</f>
        <v>0</v>
      </c>
      <c r="H180" s="45"/>
      <c r="I180" s="172"/>
    </row>
    <row r="181" spans="1:9" x14ac:dyDescent="0.2">
      <c r="A181" s="169"/>
      <c r="B181" s="172"/>
      <c r="C181" s="104" t="s">
        <v>147</v>
      </c>
      <c r="D181" s="43"/>
      <c r="E181" s="44"/>
      <c r="F181" s="39"/>
      <c r="G181" s="100">
        <f t="shared" si="24"/>
        <v>0</v>
      </c>
      <c r="H181" s="45"/>
      <c r="I181" s="172"/>
    </row>
    <row r="182" spans="1:9" x14ac:dyDescent="0.2">
      <c r="A182" s="169"/>
      <c r="B182" s="172"/>
      <c r="C182" s="104" t="s">
        <v>148</v>
      </c>
      <c r="D182" s="43"/>
      <c r="E182" s="44"/>
      <c r="F182" s="39"/>
      <c r="G182" s="100">
        <f t="shared" si="24"/>
        <v>0</v>
      </c>
      <c r="H182" s="45"/>
      <c r="I182" s="172"/>
    </row>
    <row r="183" spans="1:9" x14ac:dyDescent="0.2">
      <c r="A183" s="169"/>
      <c r="B183" s="172"/>
      <c r="C183" s="104" t="s">
        <v>149</v>
      </c>
      <c r="D183" s="43"/>
      <c r="E183" s="44"/>
      <c r="F183" s="39"/>
      <c r="G183" s="100">
        <f t="shared" si="24"/>
        <v>0</v>
      </c>
      <c r="H183" s="45"/>
      <c r="I183" s="172"/>
    </row>
    <row r="184" spans="1:9" x14ac:dyDescent="0.2">
      <c r="A184" s="169"/>
      <c r="B184" s="172"/>
      <c r="C184" s="45" t="s">
        <v>150</v>
      </c>
      <c r="D184" s="43"/>
      <c r="E184" s="44"/>
      <c r="F184" s="39"/>
      <c r="G184" s="100">
        <f t="shared" si="24"/>
        <v>0</v>
      </c>
      <c r="H184" s="45"/>
      <c r="I184" s="172"/>
    </row>
    <row r="185" spans="1:9" x14ac:dyDescent="0.2">
      <c r="A185" s="170"/>
      <c r="B185" s="173"/>
      <c r="C185" s="45" t="s">
        <v>150</v>
      </c>
      <c r="D185" s="43"/>
      <c r="E185" s="44"/>
      <c r="F185" s="39"/>
      <c r="G185" s="100">
        <f t="shared" si="24"/>
        <v>0</v>
      </c>
      <c r="H185" s="45"/>
      <c r="I185" s="173"/>
    </row>
    <row r="186" spans="1:9" ht="12.75" customHeight="1" x14ac:dyDescent="0.2">
      <c r="A186" s="168" t="s">
        <v>97</v>
      </c>
      <c r="B186" s="171" t="s">
        <v>144</v>
      </c>
      <c r="C186" s="103" t="s">
        <v>145</v>
      </c>
      <c r="D186" s="105"/>
      <c r="E186" s="106"/>
      <c r="F186" s="100"/>
      <c r="G186" s="98">
        <f>SUM(G187:G192)</f>
        <v>0</v>
      </c>
      <c r="H186" s="98">
        <f>ROUND(G186*$D$7,2)</f>
        <v>0</v>
      </c>
      <c r="I186" s="171"/>
    </row>
    <row r="187" spans="1:9" ht="12.75" customHeight="1" x14ac:dyDescent="0.2">
      <c r="A187" s="169"/>
      <c r="B187" s="172"/>
      <c r="C187" s="104" t="s">
        <v>146</v>
      </c>
      <c r="D187" s="43"/>
      <c r="E187" s="44"/>
      <c r="F187" s="39"/>
      <c r="G187" s="100">
        <f t="shared" ref="G187:G192" si="25">ROUND(E187*F187,2)</f>
        <v>0</v>
      </c>
      <c r="H187" s="45"/>
      <c r="I187" s="172"/>
    </row>
    <row r="188" spans="1:9" ht="12.75" customHeight="1" x14ac:dyDescent="0.2">
      <c r="A188" s="169"/>
      <c r="B188" s="172"/>
      <c r="C188" s="104" t="s">
        <v>147</v>
      </c>
      <c r="D188" s="43"/>
      <c r="E188" s="44"/>
      <c r="F188" s="39"/>
      <c r="G188" s="100">
        <f t="shared" si="25"/>
        <v>0</v>
      </c>
      <c r="H188" s="45"/>
      <c r="I188" s="172"/>
    </row>
    <row r="189" spans="1:9" ht="12.75" customHeight="1" x14ac:dyDescent="0.2">
      <c r="A189" s="169"/>
      <c r="B189" s="172"/>
      <c r="C189" s="104" t="s">
        <v>148</v>
      </c>
      <c r="D189" s="43"/>
      <c r="E189" s="44"/>
      <c r="F189" s="39"/>
      <c r="G189" s="100">
        <f t="shared" si="25"/>
        <v>0</v>
      </c>
      <c r="H189" s="45"/>
      <c r="I189" s="172"/>
    </row>
    <row r="190" spans="1:9" ht="12.75" customHeight="1" x14ac:dyDescent="0.2">
      <c r="A190" s="169"/>
      <c r="B190" s="172"/>
      <c r="C190" s="104" t="s">
        <v>149</v>
      </c>
      <c r="D190" s="43"/>
      <c r="E190" s="44"/>
      <c r="F190" s="39"/>
      <c r="G190" s="100">
        <f t="shared" si="25"/>
        <v>0</v>
      </c>
      <c r="H190" s="45"/>
      <c r="I190" s="172"/>
    </row>
    <row r="191" spans="1:9" ht="12.75" customHeight="1" x14ac:dyDescent="0.2">
      <c r="A191" s="169"/>
      <c r="B191" s="172"/>
      <c r="C191" s="45" t="s">
        <v>150</v>
      </c>
      <c r="D191" s="43"/>
      <c r="E191" s="44"/>
      <c r="F191" s="39"/>
      <c r="G191" s="100">
        <f t="shared" si="25"/>
        <v>0</v>
      </c>
      <c r="H191" s="45"/>
      <c r="I191" s="172"/>
    </row>
    <row r="192" spans="1:9" ht="12.75" customHeight="1" x14ac:dyDescent="0.2">
      <c r="A192" s="170"/>
      <c r="B192" s="173"/>
      <c r="C192" s="45" t="s">
        <v>150</v>
      </c>
      <c r="D192" s="43"/>
      <c r="E192" s="44"/>
      <c r="F192" s="39"/>
      <c r="G192" s="100">
        <f t="shared" si="25"/>
        <v>0</v>
      </c>
      <c r="H192" s="45"/>
      <c r="I192" s="173"/>
    </row>
    <row r="193" spans="1:9" ht="12.75" customHeight="1" x14ac:dyDescent="0.2">
      <c r="A193" s="168" t="s">
        <v>98</v>
      </c>
      <c r="B193" s="171" t="s">
        <v>144</v>
      </c>
      <c r="C193" s="103" t="s">
        <v>145</v>
      </c>
      <c r="D193" s="105"/>
      <c r="E193" s="106"/>
      <c r="F193" s="100"/>
      <c r="G193" s="98">
        <f>SUM(G194:G199)</f>
        <v>0</v>
      </c>
      <c r="H193" s="98">
        <f>ROUND(G193*$D$7,2)</f>
        <v>0</v>
      </c>
      <c r="I193" s="171"/>
    </row>
    <row r="194" spans="1:9" ht="12.75" customHeight="1" x14ac:dyDescent="0.2">
      <c r="A194" s="169"/>
      <c r="B194" s="172"/>
      <c r="C194" s="104" t="s">
        <v>146</v>
      </c>
      <c r="D194" s="43"/>
      <c r="E194" s="44"/>
      <c r="F194" s="39"/>
      <c r="G194" s="100">
        <f t="shared" ref="G194:G199" si="26">ROUND(E194*F194,2)</f>
        <v>0</v>
      </c>
      <c r="H194" s="45"/>
      <c r="I194" s="172"/>
    </row>
    <row r="195" spans="1:9" ht="12.75" customHeight="1" x14ac:dyDescent="0.2">
      <c r="A195" s="169"/>
      <c r="B195" s="172"/>
      <c r="C195" s="104" t="s">
        <v>147</v>
      </c>
      <c r="D195" s="43"/>
      <c r="E195" s="44"/>
      <c r="F195" s="39"/>
      <c r="G195" s="100">
        <f t="shared" si="26"/>
        <v>0</v>
      </c>
      <c r="H195" s="45"/>
      <c r="I195" s="172"/>
    </row>
    <row r="196" spans="1:9" ht="12.75" customHeight="1" x14ac:dyDescent="0.2">
      <c r="A196" s="169"/>
      <c r="B196" s="172"/>
      <c r="C196" s="104" t="s">
        <v>148</v>
      </c>
      <c r="D196" s="43"/>
      <c r="E196" s="44"/>
      <c r="F196" s="39"/>
      <c r="G196" s="100">
        <f t="shared" si="26"/>
        <v>0</v>
      </c>
      <c r="H196" s="45"/>
      <c r="I196" s="172"/>
    </row>
    <row r="197" spans="1:9" ht="12.75" customHeight="1" x14ac:dyDescent="0.2">
      <c r="A197" s="169"/>
      <c r="B197" s="172"/>
      <c r="C197" s="104" t="s">
        <v>149</v>
      </c>
      <c r="D197" s="43"/>
      <c r="E197" s="44"/>
      <c r="F197" s="39"/>
      <c r="G197" s="100">
        <f t="shared" si="26"/>
        <v>0</v>
      </c>
      <c r="H197" s="45"/>
      <c r="I197" s="172"/>
    </row>
    <row r="198" spans="1:9" ht="12.75" customHeight="1" x14ac:dyDescent="0.2">
      <c r="A198" s="169"/>
      <c r="B198" s="172"/>
      <c r="C198" s="45" t="s">
        <v>150</v>
      </c>
      <c r="D198" s="43"/>
      <c r="E198" s="44"/>
      <c r="F198" s="39"/>
      <c r="G198" s="100">
        <f t="shared" si="26"/>
        <v>0</v>
      </c>
      <c r="H198" s="45"/>
      <c r="I198" s="172"/>
    </row>
    <row r="199" spans="1:9" ht="12.75" customHeight="1" x14ac:dyDescent="0.2">
      <c r="A199" s="170"/>
      <c r="B199" s="173"/>
      <c r="C199" s="45" t="s">
        <v>150</v>
      </c>
      <c r="D199" s="43"/>
      <c r="E199" s="44"/>
      <c r="F199" s="39"/>
      <c r="G199" s="100">
        <f t="shared" si="26"/>
        <v>0</v>
      </c>
      <c r="H199" s="45"/>
      <c r="I199" s="173"/>
    </row>
    <row r="200" spans="1:9" ht="12.75" customHeight="1" x14ac:dyDescent="0.2">
      <c r="A200" s="168" t="s">
        <v>200</v>
      </c>
      <c r="B200" s="171" t="s">
        <v>144</v>
      </c>
      <c r="C200" s="103" t="s">
        <v>145</v>
      </c>
      <c r="D200" s="105"/>
      <c r="E200" s="106"/>
      <c r="F200" s="100"/>
      <c r="G200" s="98">
        <f>SUM(G201:G206)</f>
        <v>0</v>
      </c>
      <c r="H200" s="98">
        <f>ROUND(G200*$D$7,2)</f>
        <v>0</v>
      </c>
      <c r="I200" s="171"/>
    </row>
    <row r="201" spans="1:9" ht="12.75" customHeight="1" x14ac:dyDescent="0.2">
      <c r="A201" s="169"/>
      <c r="B201" s="172"/>
      <c r="C201" s="104" t="s">
        <v>146</v>
      </c>
      <c r="D201" s="43"/>
      <c r="E201" s="44"/>
      <c r="F201" s="39"/>
      <c r="G201" s="100">
        <f t="shared" ref="G201:G206" si="27">ROUND(E201*F201,2)</f>
        <v>0</v>
      </c>
      <c r="H201" s="45"/>
      <c r="I201" s="172"/>
    </row>
    <row r="202" spans="1:9" ht="12.75" customHeight="1" x14ac:dyDescent="0.2">
      <c r="A202" s="169"/>
      <c r="B202" s="172"/>
      <c r="C202" s="104" t="s">
        <v>147</v>
      </c>
      <c r="D202" s="43"/>
      <c r="E202" s="44"/>
      <c r="F202" s="39"/>
      <c r="G202" s="100">
        <f t="shared" si="27"/>
        <v>0</v>
      </c>
      <c r="H202" s="45"/>
      <c r="I202" s="172"/>
    </row>
    <row r="203" spans="1:9" ht="12.75" customHeight="1" x14ac:dyDescent="0.2">
      <c r="A203" s="169"/>
      <c r="B203" s="172"/>
      <c r="C203" s="104" t="s">
        <v>148</v>
      </c>
      <c r="D203" s="43"/>
      <c r="E203" s="44"/>
      <c r="F203" s="39"/>
      <c r="G203" s="100">
        <f t="shared" si="27"/>
        <v>0</v>
      </c>
      <c r="H203" s="45"/>
      <c r="I203" s="172"/>
    </row>
    <row r="204" spans="1:9" ht="12.75" customHeight="1" x14ac:dyDescent="0.2">
      <c r="A204" s="169"/>
      <c r="B204" s="172"/>
      <c r="C204" s="104" t="s">
        <v>149</v>
      </c>
      <c r="D204" s="43"/>
      <c r="E204" s="44"/>
      <c r="F204" s="39"/>
      <c r="G204" s="100">
        <f t="shared" si="27"/>
        <v>0</v>
      </c>
      <c r="H204" s="45"/>
      <c r="I204" s="172"/>
    </row>
    <row r="205" spans="1:9" ht="12.75" customHeight="1" x14ac:dyDescent="0.2">
      <c r="A205" s="169"/>
      <c r="B205" s="172"/>
      <c r="C205" s="45" t="s">
        <v>150</v>
      </c>
      <c r="D205" s="43"/>
      <c r="E205" s="44"/>
      <c r="F205" s="39"/>
      <c r="G205" s="100">
        <f t="shared" si="27"/>
        <v>0</v>
      </c>
      <c r="H205" s="45"/>
      <c r="I205" s="172"/>
    </row>
    <row r="206" spans="1:9" ht="12.75" customHeight="1" x14ac:dyDescent="0.2">
      <c r="A206" s="170"/>
      <c r="B206" s="173"/>
      <c r="C206" s="45" t="s">
        <v>150</v>
      </c>
      <c r="D206" s="43"/>
      <c r="E206" s="44"/>
      <c r="F206" s="39"/>
      <c r="G206" s="100">
        <f t="shared" si="27"/>
        <v>0</v>
      </c>
      <c r="H206" s="45"/>
      <c r="I206" s="173"/>
    </row>
    <row r="207" spans="1:9" ht="12.75" customHeight="1" x14ac:dyDescent="0.2">
      <c r="A207" s="168" t="s">
        <v>201</v>
      </c>
      <c r="B207" s="171" t="s">
        <v>144</v>
      </c>
      <c r="C207" s="103" t="s">
        <v>145</v>
      </c>
      <c r="D207" s="105"/>
      <c r="E207" s="106"/>
      <c r="F207" s="100"/>
      <c r="G207" s="98">
        <f>SUM(G208:G213)</f>
        <v>0</v>
      </c>
      <c r="H207" s="98">
        <f>ROUND(G207*$D$7,2)</f>
        <v>0</v>
      </c>
      <c r="I207" s="171"/>
    </row>
    <row r="208" spans="1:9" ht="12.75" customHeight="1" x14ac:dyDescent="0.2">
      <c r="A208" s="169"/>
      <c r="B208" s="172"/>
      <c r="C208" s="104" t="s">
        <v>146</v>
      </c>
      <c r="D208" s="43"/>
      <c r="E208" s="44"/>
      <c r="F208" s="39"/>
      <c r="G208" s="100">
        <f t="shared" ref="G208:G213" si="28">ROUND(E208*F208,2)</f>
        <v>0</v>
      </c>
      <c r="H208" s="45"/>
      <c r="I208" s="172"/>
    </row>
    <row r="209" spans="1:9" ht="12.75" customHeight="1" x14ac:dyDescent="0.2">
      <c r="A209" s="169"/>
      <c r="B209" s="172"/>
      <c r="C209" s="104" t="s">
        <v>147</v>
      </c>
      <c r="D209" s="43"/>
      <c r="E209" s="44"/>
      <c r="F209" s="39"/>
      <c r="G209" s="100">
        <f t="shared" si="28"/>
        <v>0</v>
      </c>
      <c r="H209" s="45"/>
      <c r="I209" s="172"/>
    </row>
    <row r="210" spans="1:9" ht="12.75" customHeight="1" x14ac:dyDescent="0.2">
      <c r="A210" s="169"/>
      <c r="B210" s="172"/>
      <c r="C210" s="104" t="s">
        <v>148</v>
      </c>
      <c r="D210" s="43"/>
      <c r="E210" s="44"/>
      <c r="F210" s="39"/>
      <c r="G210" s="100">
        <f t="shared" si="28"/>
        <v>0</v>
      </c>
      <c r="H210" s="45"/>
      <c r="I210" s="172"/>
    </row>
    <row r="211" spans="1:9" ht="12.75" customHeight="1" x14ac:dyDescent="0.2">
      <c r="A211" s="169"/>
      <c r="B211" s="172"/>
      <c r="C211" s="104" t="s">
        <v>149</v>
      </c>
      <c r="D211" s="43"/>
      <c r="E211" s="44"/>
      <c r="F211" s="39"/>
      <c r="G211" s="100">
        <f t="shared" si="28"/>
        <v>0</v>
      </c>
      <c r="H211" s="45"/>
      <c r="I211" s="172"/>
    </row>
    <row r="212" spans="1:9" ht="12.75" customHeight="1" x14ac:dyDescent="0.2">
      <c r="A212" s="169"/>
      <c r="B212" s="172"/>
      <c r="C212" s="45" t="s">
        <v>150</v>
      </c>
      <c r="D212" s="43"/>
      <c r="E212" s="44"/>
      <c r="F212" s="39"/>
      <c r="G212" s="100">
        <f t="shared" si="28"/>
        <v>0</v>
      </c>
      <c r="H212" s="45"/>
      <c r="I212" s="172"/>
    </row>
    <row r="213" spans="1:9" ht="12.75" customHeight="1" x14ac:dyDescent="0.2">
      <c r="A213" s="170"/>
      <c r="B213" s="173"/>
      <c r="C213" s="45" t="s">
        <v>150</v>
      </c>
      <c r="D213" s="43"/>
      <c r="E213" s="44"/>
      <c r="F213" s="39"/>
      <c r="G213" s="100">
        <f t="shared" si="28"/>
        <v>0</v>
      </c>
      <c r="H213" s="45"/>
      <c r="I213" s="173"/>
    </row>
    <row r="214" spans="1:9" ht="12.75" customHeight="1" x14ac:dyDescent="0.2">
      <c r="A214" s="168" t="s">
        <v>202</v>
      </c>
      <c r="B214" s="171" t="s">
        <v>144</v>
      </c>
      <c r="C214" s="103" t="s">
        <v>145</v>
      </c>
      <c r="D214" s="105"/>
      <c r="E214" s="106"/>
      <c r="F214" s="100"/>
      <c r="G214" s="98">
        <f>SUM(G215:G220)</f>
        <v>0</v>
      </c>
      <c r="H214" s="98">
        <f>ROUND(G214*$D$7,2)</f>
        <v>0</v>
      </c>
      <c r="I214" s="171"/>
    </row>
    <row r="215" spans="1:9" ht="12.75" customHeight="1" x14ac:dyDescent="0.2">
      <c r="A215" s="169"/>
      <c r="B215" s="172"/>
      <c r="C215" s="104" t="s">
        <v>146</v>
      </c>
      <c r="D215" s="43"/>
      <c r="E215" s="44"/>
      <c r="F215" s="39"/>
      <c r="G215" s="100">
        <f t="shared" ref="G215:G220" si="29">ROUND(E215*F215,2)</f>
        <v>0</v>
      </c>
      <c r="H215" s="45"/>
      <c r="I215" s="172"/>
    </row>
    <row r="216" spans="1:9" ht="12.75" customHeight="1" x14ac:dyDescent="0.2">
      <c r="A216" s="169"/>
      <c r="B216" s="172"/>
      <c r="C216" s="104" t="s">
        <v>147</v>
      </c>
      <c r="D216" s="43"/>
      <c r="E216" s="44"/>
      <c r="F216" s="39"/>
      <c r="G216" s="100">
        <f t="shared" si="29"/>
        <v>0</v>
      </c>
      <c r="H216" s="45"/>
      <c r="I216" s="172"/>
    </row>
    <row r="217" spans="1:9" ht="12.75" customHeight="1" x14ac:dyDescent="0.2">
      <c r="A217" s="169"/>
      <c r="B217" s="172"/>
      <c r="C217" s="104" t="s">
        <v>148</v>
      </c>
      <c r="D217" s="43"/>
      <c r="E217" s="44"/>
      <c r="F217" s="39"/>
      <c r="G217" s="100">
        <f t="shared" si="29"/>
        <v>0</v>
      </c>
      <c r="H217" s="45"/>
      <c r="I217" s="172"/>
    </row>
    <row r="218" spans="1:9" ht="12.75" customHeight="1" x14ac:dyDescent="0.2">
      <c r="A218" s="169"/>
      <c r="B218" s="172"/>
      <c r="C218" s="104" t="s">
        <v>149</v>
      </c>
      <c r="D218" s="43"/>
      <c r="E218" s="44"/>
      <c r="F218" s="39"/>
      <c r="G218" s="100">
        <f t="shared" si="29"/>
        <v>0</v>
      </c>
      <c r="H218" s="45"/>
      <c r="I218" s="172"/>
    </row>
    <row r="219" spans="1:9" ht="12.75" customHeight="1" x14ac:dyDescent="0.2">
      <c r="A219" s="169"/>
      <c r="B219" s="172"/>
      <c r="C219" s="45" t="s">
        <v>150</v>
      </c>
      <c r="D219" s="43"/>
      <c r="E219" s="44"/>
      <c r="F219" s="39"/>
      <c r="G219" s="100">
        <f t="shared" si="29"/>
        <v>0</v>
      </c>
      <c r="H219" s="45"/>
      <c r="I219" s="172"/>
    </row>
    <row r="220" spans="1:9" ht="12.75" customHeight="1" x14ac:dyDescent="0.2">
      <c r="A220" s="170"/>
      <c r="B220" s="173"/>
      <c r="C220" s="45" t="s">
        <v>150</v>
      </c>
      <c r="D220" s="43"/>
      <c r="E220" s="44"/>
      <c r="F220" s="39"/>
      <c r="G220" s="100">
        <f t="shared" si="29"/>
        <v>0</v>
      </c>
      <c r="H220" s="45"/>
      <c r="I220" s="173"/>
    </row>
    <row r="221" spans="1:9" ht="12.75" customHeight="1" x14ac:dyDescent="0.2">
      <c r="A221" s="168" t="s">
        <v>203</v>
      </c>
      <c r="B221" s="171" t="s">
        <v>144</v>
      </c>
      <c r="C221" s="103" t="s">
        <v>145</v>
      </c>
      <c r="D221" s="105"/>
      <c r="E221" s="106"/>
      <c r="F221" s="100"/>
      <c r="G221" s="98">
        <f>SUM(G222:G227)</f>
        <v>0</v>
      </c>
      <c r="H221" s="98">
        <f>ROUND(G221*$D$7,2)</f>
        <v>0</v>
      </c>
      <c r="I221" s="171"/>
    </row>
    <row r="222" spans="1:9" ht="12.75" customHeight="1" x14ac:dyDescent="0.2">
      <c r="A222" s="169"/>
      <c r="B222" s="172"/>
      <c r="C222" s="104" t="s">
        <v>146</v>
      </c>
      <c r="D222" s="43"/>
      <c r="E222" s="44"/>
      <c r="F222" s="39"/>
      <c r="G222" s="100">
        <f t="shared" ref="G222:G227" si="30">ROUND(E222*F222,2)</f>
        <v>0</v>
      </c>
      <c r="H222" s="45"/>
      <c r="I222" s="172"/>
    </row>
    <row r="223" spans="1:9" ht="12.75" customHeight="1" x14ac:dyDescent="0.2">
      <c r="A223" s="169"/>
      <c r="B223" s="172"/>
      <c r="C223" s="104" t="s">
        <v>147</v>
      </c>
      <c r="D223" s="43"/>
      <c r="E223" s="44"/>
      <c r="F223" s="39"/>
      <c r="G223" s="100">
        <f t="shared" si="30"/>
        <v>0</v>
      </c>
      <c r="H223" s="45"/>
      <c r="I223" s="172"/>
    </row>
    <row r="224" spans="1:9" ht="12.75" customHeight="1" x14ac:dyDescent="0.2">
      <c r="A224" s="169"/>
      <c r="B224" s="172"/>
      <c r="C224" s="104" t="s">
        <v>148</v>
      </c>
      <c r="D224" s="43"/>
      <c r="E224" s="44"/>
      <c r="F224" s="39"/>
      <c r="G224" s="100">
        <f t="shared" si="30"/>
        <v>0</v>
      </c>
      <c r="H224" s="45"/>
      <c r="I224" s="172"/>
    </row>
    <row r="225" spans="1:12" ht="12.75" customHeight="1" x14ac:dyDescent="0.2">
      <c r="A225" s="169"/>
      <c r="B225" s="172"/>
      <c r="C225" s="104" t="s">
        <v>149</v>
      </c>
      <c r="D225" s="43"/>
      <c r="E225" s="44"/>
      <c r="F225" s="39"/>
      <c r="G225" s="100">
        <f t="shared" si="30"/>
        <v>0</v>
      </c>
      <c r="H225" s="45"/>
      <c r="I225" s="172"/>
    </row>
    <row r="226" spans="1:12" ht="12.75" customHeight="1" x14ac:dyDescent="0.2">
      <c r="A226" s="169"/>
      <c r="B226" s="172"/>
      <c r="C226" s="45" t="s">
        <v>150</v>
      </c>
      <c r="D226" s="43"/>
      <c r="E226" s="44"/>
      <c r="F226" s="39"/>
      <c r="G226" s="100">
        <f t="shared" si="30"/>
        <v>0</v>
      </c>
      <c r="H226" s="45"/>
      <c r="I226" s="172"/>
    </row>
    <row r="227" spans="1:12" ht="12.75" customHeight="1" x14ac:dyDescent="0.2">
      <c r="A227" s="170"/>
      <c r="B227" s="173"/>
      <c r="C227" s="45" t="s">
        <v>150</v>
      </c>
      <c r="D227" s="43"/>
      <c r="E227" s="44"/>
      <c r="F227" s="39"/>
      <c r="G227" s="100">
        <f t="shared" si="30"/>
        <v>0</v>
      </c>
      <c r="H227" s="45"/>
      <c r="I227" s="173"/>
    </row>
    <row r="228" spans="1:12" ht="12.75" customHeight="1" x14ac:dyDescent="0.2">
      <c r="A228" s="168" t="s">
        <v>204</v>
      </c>
      <c r="B228" s="171" t="s">
        <v>144</v>
      </c>
      <c r="C228" s="103" t="s">
        <v>145</v>
      </c>
      <c r="D228" s="105"/>
      <c r="E228" s="106"/>
      <c r="F228" s="100"/>
      <c r="G228" s="98">
        <f>SUM(G229:G234)</f>
        <v>0</v>
      </c>
      <c r="H228" s="98">
        <f>ROUND(G228*$D$7,2)</f>
        <v>0</v>
      </c>
      <c r="I228" s="171"/>
    </row>
    <row r="229" spans="1:12" ht="12.75" customHeight="1" x14ac:dyDescent="0.2">
      <c r="A229" s="169"/>
      <c r="B229" s="172"/>
      <c r="C229" s="104" t="s">
        <v>146</v>
      </c>
      <c r="D229" s="43"/>
      <c r="E229" s="44"/>
      <c r="F229" s="39"/>
      <c r="G229" s="100">
        <f t="shared" ref="G229:G234" si="31">ROUND(E229*F229,2)</f>
        <v>0</v>
      </c>
      <c r="H229" s="45"/>
      <c r="I229" s="172"/>
    </row>
    <row r="230" spans="1:12" ht="12.75" customHeight="1" x14ac:dyDescent="0.2">
      <c r="A230" s="169"/>
      <c r="B230" s="172"/>
      <c r="C230" s="104" t="s">
        <v>147</v>
      </c>
      <c r="D230" s="43"/>
      <c r="E230" s="44"/>
      <c r="F230" s="39"/>
      <c r="G230" s="100">
        <f t="shared" si="31"/>
        <v>0</v>
      </c>
      <c r="H230" s="45"/>
      <c r="I230" s="172"/>
    </row>
    <row r="231" spans="1:12" ht="12.75" customHeight="1" x14ac:dyDescent="0.2">
      <c r="A231" s="169"/>
      <c r="B231" s="172"/>
      <c r="C231" s="104" t="s">
        <v>148</v>
      </c>
      <c r="D231" s="43"/>
      <c r="E231" s="44"/>
      <c r="F231" s="39"/>
      <c r="G231" s="100">
        <f t="shared" si="31"/>
        <v>0</v>
      </c>
      <c r="H231" s="45"/>
      <c r="I231" s="172"/>
    </row>
    <row r="232" spans="1:12" x14ac:dyDescent="0.2">
      <c r="A232" s="169"/>
      <c r="B232" s="172"/>
      <c r="C232" s="104" t="s">
        <v>149</v>
      </c>
      <c r="D232" s="43"/>
      <c r="E232" s="44"/>
      <c r="F232" s="39"/>
      <c r="G232" s="100">
        <f t="shared" si="31"/>
        <v>0</v>
      </c>
      <c r="H232" s="45"/>
      <c r="I232" s="172"/>
    </row>
    <row r="233" spans="1:12" x14ac:dyDescent="0.2">
      <c r="A233" s="169"/>
      <c r="B233" s="172"/>
      <c r="C233" s="45" t="s">
        <v>150</v>
      </c>
      <c r="D233" s="43"/>
      <c r="E233" s="44"/>
      <c r="F233" s="39"/>
      <c r="G233" s="100">
        <f t="shared" si="31"/>
        <v>0</v>
      </c>
      <c r="H233" s="45"/>
      <c r="I233" s="172"/>
    </row>
    <row r="234" spans="1:12" x14ac:dyDescent="0.2">
      <c r="A234" s="170"/>
      <c r="B234" s="173"/>
      <c r="C234" s="45" t="s">
        <v>150</v>
      </c>
      <c r="D234" s="43"/>
      <c r="E234" s="44"/>
      <c r="F234" s="39"/>
      <c r="G234" s="100">
        <f t="shared" si="31"/>
        <v>0</v>
      </c>
      <c r="H234" s="45"/>
      <c r="I234" s="173"/>
    </row>
    <row r="235" spans="1:12" ht="26.25" customHeight="1" x14ac:dyDescent="0.2">
      <c r="A235" s="34" t="s">
        <v>99</v>
      </c>
      <c r="B235" s="137" t="s">
        <v>81</v>
      </c>
      <c r="C235" s="137"/>
      <c r="D235" s="137"/>
      <c r="E235" s="137"/>
      <c r="F235" s="137"/>
      <c r="G235" s="97">
        <f>SUM(G236:G252)</f>
        <v>0</v>
      </c>
      <c r="H235" s="97">
        <f>SUM(H236:H252)</f>
        <v>0</v>
      </c>
      <c r="I235" s="41"/>
      <c r="J235" s="28"/>
      <c r="K235" s="37" t="s">
        <v>143</v>
      </c>
      <c r="L235" s="37" t="s">
        <v>138</v>
      </c>
    </row>
    <row r="236" spans="1:12" x14ac:dyDescent="0.2">
      <c r="A236" s="29" t="s">
        <v>100</v>
      </c>
      <c r="B236" s="135" t="s">
        <v>72</v>
      </c>
      <c r="C236" s="135"/>
      <c r="D236" s="102" t="s">
        <v>120</v>
      </c>
      <c r="E236" s="46"/>
      <c r="F236" s="96">
        <f>K236*L236</f>
        <v>0</v>
      </c>
      <c r="G236" s="96">
        <f t="shared" si="0"/>
        <v>0</v>
      </c>
      <c r="H236" s="96">
        <f>ROUND(G236*$D$7,2)</f>
        <v>0</v>
      </c>
      <c r="I236" s="33"/>
      <c r="J236" s="28"/>
      <c r="K236" s="39"/>
      <c r="L236" s="39"/>
    </row>
    <row r="237" spans="1:12" x14ac:dyDescent="0.2">
      <c r="A237" s="29" t="s">
        <v>101</v>
      </c>
      <c r="B237" s="135" t="s">
        <v>72</v>
      </c>
      <c r="C237" s="135"/>
      <c r="D237" s="102" t="s">
        <v>120</v>
      </c>
      <c r="E237" s="46"/>
      <c r="F237" s="96">
        <f t="shared" ref="F237:F252" si="32">K237*L237</f>
        <v>0</v>
      </c>
      <c r="G237" s="96">
        <f t="shared" si="0"/>
        <v>0</v>
      </c>
      <c r="H237" s="96">
        <f t="shared" ref="H237:H252" si="33">ROUND(G237*$D$7,2)</f>
        <v>0</v>
      </c>
      <c r="I237" s="33"/>
      <c r="J237" s="28"/>
      <c r="K237" s="39"/>
      <c r="L237" s="39"/>
    </row>
    <row r="238" spans="1:12" x14ac:dyDescent="0.2">
      <c r="A238" s="29" t="s">
        <v>102</v>
      </c>
      <c r="B238" s="135" t="s">
        <v>72</v>
      </c>
      <c r="C238" s="135"/>
      <c r="D238" s="102" t="s">
        <v>120</v>
      </c>
      <c r="E238" s="46"/>
      <c r="F238" s="96">
        <f t="shared" si="32"/>
        <v>0</v>
      </c>
      <c r="G238" s="96">
        <f t="shared" si="0"/>
        <v>0</v>
      </c>
      <c r="H238" s="96">
        <f t="shared" si="33"/>
        <v>0</v>
      </c>
      <c r="I238" s="33"/>
      <c r="J238" s="28"/>
      <c r="K238" s="39"/>
      <c r="L238" s="39"/>
    </row>
    <row r="239" spans="1:12" x14ac:dyDescent="0.2">
      <c r="A239" s="29" t="s">
        <v>103</v>
      </c>
      <c r="B239" s="135" t="s">
        <v>72</v>
      </c>
      <c r="C239" s="135"/>
      <c r="D239" s="102" t="s">
        <v>120</v>
      </c>
      <c r="E239" s="46"/>
      <c r="F239" s="96">
        <f t="shared" si="32"/>
        <v>0</v>
      </c>
      <c r="G239" s="96">
        <f t="shared" si="0"/>
        <v>0</v>
      </c>
      <c r="H239" s="96">
        <f t="shared" si="33"/>
        <v>0</v>
      </c>
      <c r="I239" s="33"/>
      <c r="J239" s="28"/>
      <c r="K239" s="39"/>
      <c r="L239" s="39"/>
    </row>
    <row r="240" spans="1:12" x14ac:dyDescent="0.2">
      <c r="A240" s="29" t="s">
        <v>104</v>
      </c>
      <c r="B240" s="135" t="s">
        <v>72</v>
      </c>
      <c r="C240" s="135"/>
      <c r="D240" s="102" t="s">
        <v>120</v>
      </c>
      <c r="E240" s="46"/>
      <c r="F240" s="96">
        <f t="shared" si="32"/>
        <v>0</v>
      </c>
      <c r="G240" s="96">
        <f t="shared" si="0"/>
        <v>0</v>
      </c>
      <c r="H240" s="96">
        <f t="shared" si="33"/>
        <v>0</v>
      </c>
      <c r="I240" s="33"/>
      <c r="J240" s="28"/>
      <c r="K240" s="39"/>
      <c r="L240" s="39"/>
    </row>
    <row r="241" spans="1:12" x14ac:dyDescent="0.2">
      <c r="A241" s="29" t="s">
        <v>251</v>
      </c>
      <c r="B241" s="135" t="s">
        <v>72</v>
      </c>
      <c r="C241" s="135"/>
      <c r="D241" s="102" t="s">
        <v>120</v>
      </c>
      <c r="E241" s="46"/>
      <c r="F241" s="96">
        <f t="shared" si="32"/>
        <v>0</v>
      </c>
      <c r="G241" s="96">
        <f t="shared" si="0"/>
        <v>0</v>
      </c>
      <c r="H241" s="96">
        <f t="shared" si="33"/>
        <v>0</v>
      </c>
      <c r="I241" s="33"/>
      <c r="J241" s="28"/>
      <c r="K241" s="39"/>
      <c r="L241" s="39"/>
    </row>
    <row r="242" spans="1:12" x14ac:dyDescent="0.2">
      <c r="A242" s="29" t="s">
        <v>252</v>
      </c>
      <c r="B242" s="135" t="s">
        <v>72</v>
      </c>
      <c r="C242" s="135"/>
      <c r="D242" s="102" t="s">
        <v>120</v>
      </c>
      <c r="E242" s="46"/>
      <c r="F242" s="96">
        <f t="shared" si="32"/>
        <v>0</v>
      </c>
      <c r="G242" s="96">
        <f t="shared" si="0"/>
        <v>0</v>
      </c>
      <c r="H242" s="96">
        <f t="shared" si="33"/>
        <v>0</v>
      </c>
      <c r="I242" s="33"/>
      <c r="J242" s="28"/>
      <c r="K242" s="39"/>
      <c r="L242" s="39"/>
    </row>
    <row r="243" spans="1:12" x14ac:dyDescent="0.2">
      <c r="A243" s="29" t="s">
        <v>253</v>
      </c>
      <c r="B243" s="135" t="s">
        <v>72</v>
      </c>
      <c r="C243" s="135"/>
      <c r="D243" s="102" t="s">
        <v>120</v>
      </c>
      <c r="E243" s="46"/>
      <c r="F243" s="96">
        <f t="shared" si="32"/>
        <v>0</v>
      </c>
      <c r="G243" s="96">
        <f t="shared" si="0"/>
        <v>0</v>
      </c>
      <c r="H243" s="96">
        <f t="shared" si="33"/>
        <v>0</v>
      </c>
      <c r="I243" s="33"/>
      <c r="J243" s="28"/>
      <c r="K243" s="39"/>
      <c r="L243" s="39"/>
    </row>
    <row r="244" spans="1:12" x14ac:dyDescent="0.2">
      <c r="A244" s="29" t="s">
        <v>254</v>
      </c>
      <c r="B244" s="135" t="s">
        <v>72</v>
      </c>
      <c r="C244" s="135"/>
      <c r="D244" s="102" t="s">
        <v>120</v>
      </c>
      <c r="E244" s="46"/>
      <c r="F244" s="96">
        <f t="shared" si="32"/>
        <v>0</v>
      </c>
      <c r="G244" s="96">
        <f t="shared" si="0"/>
        <v>0</v>
      </c>
      <c r="H244" s="96">
        <f t="shared" si="33"/>
        <v>0</v>
      </c>
      <c r="I244" s="33"/>
      <c r="J244" s="28"/>
      <c r="K244" s="39"/>
      <c r="L244" s="39"/>
    </row>
    <row r="245" spans="1:12" x14ac:dyDescent="0.2">
      <c r="A245" s="29" t="s">
        <v>255</v>
      </c>
      <c r="B245" s="135" t="s">
        <v>72</v>
      </c>
      <c r="C245" s="135"/>
      <c r="D245" s="102" t="s">
        <v>120</v>
      </c>
      <c r="E245" s="46"/>
      <c r="F245" s="96">
        <f t="shared" si="32"/>
        <v>0</v>
      </c>
      <c r="G245" s="96">
        <f t="shared" si="0"/>
        <v>0</v>
      </c>
      <c r="H245" s="96">
        <f t="shared" si="33"/>
        <v>0</v>
      </c>
      <c r="I245" s="33"/>
      <c r="J245" s="28"/>
      <c r="K245" s="39"/>
      <c r="L245" s="39"/>
    </row>
    <row r="246" spans="1:12" x14ac:dyDescent="0.2">
      <c r="A246" s="29" t="s">
        <v>256</v>
      </c>
      <c r="B246" s="135" t="s">
        <v>72</v>
      </c>
      <c r="C246" s="135"/>
      <c r="D246" s="102" t="s">
        <v>120</v>
      </c>
      <c r="E246" s="46"/>
      <c r="F246" s="96">
        <f t="shared" si="32"/>
        <v>0</v>
      </c>
      <c r="G246" s="96">
        <f t="shared" si="0"/>
        <v>0</v>
      </c>
      <c r="H246" s="96">
        <f t="shared" si="33"/>
        <v>0</v>
      </c>
      <c r="I246" s="33"/>
      <c r="J246" s="28"/>
      <c r="K246" s="39"/>
      <c r="L246" s="39"/>
    </row>
    <row r="247" spans="1:12" x14ac:dyDescent="0.2">
      <c r="A247" s="29" t="s">
        <v>257</v>
      </c>
      <c r="B247" s="135" t="s">
        <v>72</v>
      </c>
      <c r="C247" s="135"/>
      <c r="D247" s="102" t="s">
        <v>120</v>
      </c>
      <c r="E247" s="46"/>
      <c r="F247" s="96">
        <f t="shared" si="32"/>
        <v>0</v>
      </c>
      <c r="G247" s="96">
        <f t="shared" si="0"/>
        <v>0</v>
      </c>
      <c r="H247" s="96">
        <f t="shared" si="33"/>
        <v>0</v>
      </c>
      <c r="I247" s="33"/>
      <c r="J247" s="28"/>
      <c r="K247" s="39"/>
      <c r="L247" s="39"/>
    </row>
    <row r="248" spans="1:12" x14ac:dyDescent="0.2">
      <c r="A248" s="29" t="s">
        <v>258</v>
      </c>
      <c r="B248" s="135" t="s">
        <v>72</v>
      </c>
      <c r="C248" s="135"/>
      <c r="D248" s="102" t="s">
        <v>120</v>
      </c>
      <c r="E248" s="46"/>
      <c r="F248" s="96">
        <f t="shared" si="32"/>
        <v>0</v>
      </c>
      <c r="G248" s="96">
        <f t="shared" si="0"/>
        <v>0</v>
      </c>
      <c r="H248" s="96">
        <f t="shared" si="33"/>
        <v>0</v>
      </c>
      <c r="I248" s="33"/>
      <c r="J248" s="28"/>
      <c r="K248" s="39"/>
      <c r="L248" s="39"/>
    </row>
    <row r="249" spans="1:12" x14ac:dyDescent="0.2">
      <c r="A249" s="29" t="s">
        <v>259</v>
      </c>
      <c r="B249" s="135" t="s">
        <v>72</v>
      </c>
      <c r="C249" s="135"/>
      <c r="D249" s="102" t="s">
        <v>120</v>
      </c>
      <c r="E249" s="46"/>
      <c r="F249" s="96">
        <f t="shared" si="32"/>
        <v>0</v>
      </c>
      <c r="G249" s="96">
        <f t="shared" si="0"/>
        <v>0</v>
      </c>
      <c r="H249" s="96">
        <f t="shared" si="33"/>
        <v>0</v>
      </c>
      <c r="I249" s="33"/>
      <c r="J249" s="28"/>
      <c r="K249" s="39"/>
      <c r="L249" s="39"/>
    </row>
    <row r="250" spans="1:12" x14ac:dyDescent="0.2">
      <c r="A250" s="29" t="s">
        <v>260</v>
      </c>
      <c r="B250" s="135" t="s">
        <v>72</v>
      </c>
      <c r="C250" s="135"/>
      <c r="D250" s="102" t="s">
        <v>120</v>
      </c>
      <c r="E250" s="46"/>
      <c r="F250" s="96">
        <f t="shared" si="32"/>
        <v>0</v>
      </c>
      <c r="G250" s="96">
        <f t="shared" si="0"/>
        <v>0</v>
      </c>
      <c r="H250" s="96">
        <f t="shared" si="33"/>
        <v>0</v>
      </c>
      <c r="I250" s="33"/>
      <c r="J250" s="28"/>
      <c r="K250" s="39"/>
      <c r="L250" s="39"/>
    </row>
    <row r="251" spans="1:12" x14ac:dyDescent="0.2">
      <c r="A251" s="29" t="s">
        <v>261</v>
      </c>
      <c r="B251" s="135" t="s">
        <v>72</v>
      </c>
      <c r="C251" s="135"/>
      <c r="D251" s="102" t="s">
        <v>120</v>
      </c>
      <c r="E251" s="46"/>
      <c r="F251" s="96">
        <f t="shared" si="32"/>
        <v>0</v>
      </c>
      <c r="G251" s="96">
        <f t="shared" si="0"/>
        <v>0</v>
      </c>
      <c r="H251" s="96">
        <f t="shared" si="33"/>
        <v>0</v>
      </c>
      <c r="I251" s="33"/>
      <c r="J251" s="28"/>
      <c r="K251" s="39"/>
      <c r="L251" s="39"/>
    </row>
    <row r="252" spans="1:12" x14ac:dyDescent="0.2">
      <c r="A252" s="29" t="s">
        <v>262</v>
      </c>
      <c r="B252" s="135" t="s">
        <v>72</v>
      </c>
      <c r="C252" s="135"/>
      <c r="D252" s="102" t="s">
        <v>120</v>
      </c>
      <c r="E252" s="46"/>
      <c r="F252" s="96">
        <f t="shared" si="32"/>
        <v>0</v>
      </c>
      <c r="G252" s="96">
        <f t="shared" si="0"/>
        <v>0</v>
      </c>
      <c r="H252" s="96">
        <f t="shared" si="33"/>
        <v>0</v>
      </c>
      <c r="I252" s="33"/>
      <c r="J252" s="28"/>
      <c r="K252" s="39"/>
      <c r="L252" s="39"/>
    </row>
    <row r="253" spans="1:12" ht="26.25" customHeight="1" x14ac:dyDescent="0.2">
      <c r="A253" s="34" t="s">
        <v>248</v>
      </c>
      <c r="B253" s="137" t="s">
        <v>105</v>
      </c>
      <c r="C253" s="137"/>
      <c r="D253" s="137"/>
      <c r="E253" s="137"/>
      <c r="F253" s="137"/>
      <c r="G253" s="97">
        <f>SUM(G254:G258)</f>
        <v>0</v>
      </c>
      <c r="H253" s="97">
        <f>SUM(H254:H258)</f>
        <v>0</v>
      </c>
      <c r="I253" s="41"/>
      <c r="J253" s="28"/>
      <c r="K253" s="37" t="s">
        <v>143</v>
      </c>
      <c r="L253" s="37" t="s">
        <v>138</v>
      </c>
    </row>
    <row r="254" spans="1:12" x14ac:dyDescent="0.2">
      <c r="A254" s="29" t="s">
        <v>263</v>
      </c>
      <c r="B254" s="135" t="s">
        <v>106</v>
      </c>
      <c r="C254" s="135"/>
      <c r="D254" s="102" t="s">
        <v>120</v>
      </c>
      <c r="E254" s="46"/>
      <c r="F254" s="96">
        <f>K254*L254</f>
        <v>0</v>
      </c>
      <c r="G254" s="96">
        <f t="shared" ref="G254:G258" si="34">ROUND(E254*F254,2)</f>
        <v>0</v>
      </c>
      <c r="H254" s="96">
        <f t="shared" ref="H254:H258" si="35">ROUND(G254*$D$7,2)</f>
        <v>0</v>
      </c>
      <c r="I254" s="33"/>
      <c r="J254" s="28"/>
      <c r="K254" s="39"/>
      <c r="L254" s="39"/>
    </row>
    <row r="255" spans="1:12" x14ac:dyDescent="0.2">
      <c r="A255" s="29" t="s">
        <v>264</v>
      </c>
      <c r="B255" s="135" t="s">
        <v>106</v>
      </c>
      <c r="C255" s="135"/>
      <c r="D255" s="102" t="s">
        <v>120</v>
      </c>
      <c r="E255" s="46"/>
      <c r="F255" s="96">
        <f t="shared" ref="F255:F258" si="36">K255*L255</f>
        <v>0</v>
      </c>
      <c r="G255" s="96">
        <f t="shared" si="34"/>
        <v>0</v>
      </c>
      <c r="H255" s="96">
        <f t="shared" si="35"/>
        <v>0</v>
      </c>
      <c r="I255" s="33"/>
      <c r="J255" s="28"/>
      <c r="K255" s="39"/>
      <c r="L255" s="39"/>
    </row>
    <row r="256" spans="1:12" x14ac:dyDescent="0.2">
      <c r="A256" s="29" t="s">
        <v>265</v>
      </c>
      <c r="B256" s="135" t="s">
        <v>106</v>
      </c>
      <c r="C256" s="135"/>
      <c r="D256" s="102" t="s">
        <v>120</v>
      </c>
      <c r="E256" s="46"/>
      <c r="F256" s="96">
        <f t="shared" si="36"/>
        <v>0</v>
      </c>
      <c r="G256" s="96">
        <f t="shared" si="34"/>
        <v>0</v>
      </c>
      <c r="H256" s="96">
        <f t="shared" si="35"/>
        <v>0</v>
      </c>
      <c r="I256" s="33"/>
      <c r="J256" s="28"/>
      <c r="K256" s="39"/>
      <c r="L256" s="39"/>
    </row>
    <row r="257" spans="1:12" x14ac:dyDescent="0.2">
      <c r="A257" s="29" t="s">
        <v>266</v>
      </c>
      <c r="B257" s="135" t="s">
        <v>106</v>
      </c>
      <c r="C257" s="135"/>
      <c r="D257" s="102" t="s">
        <v>120</v>
      </c>
      <c r="E257" s="46"/>
      <c r="F257" s="96">
        <f t="shared" si="36"/>
        <v>0</v>
      </c>
      <c r="G257" s="96">
        <f t="shared" si="34"/>
        <v>0</v>
      </c>
      <c r="H257" s="96">
        <f t="shared" si="35"/>
        <v>0</v>
      </c>
      <c r="I257" s="33"/>
      <c r="J257" s="28"/>
      <c r="K257" s="39"/>
      <c r="L257" s="39"/>
    </row>
    <row r="258" spans="1:12" x14ac:dyDescent="0.2">
      <c r="A258" s="29" t="s">
        <v>267</v>
      </c>
      <c r="B258" s="135" t="s">
        <v>106</v>
      </c>
      <c r="C258" s="135"/>
      <c r="D258" s="102" t="s">
        <v>120</v>
      </c>
      <c r="E258" s="46"/>
      <c r="F258" s="96">
        <f t="shared" si="36"/>
        <v>0</v>
      </c>
      <c r="G258" s="96">
        <f t="shared" si="34"/>
        <v>0</v>
      </c>
      <c r="H258" s="96">
        <f t="shared" si="35"/>
        <v>0</v>
      </c>
      <c r="I258" s="33"/>
      <c r="J258" s="28"/>
      <c r="K258" s="39"/>
      <c r="L258" s="39"/>
    </row>
    <row r="259" spans="1:12" ht="12.75" customHeight="1" x14ac:dyDescent="0.2">
      <c r="A259" s="136" t="s">
        <v>43</v>
      </c>
      <c r="B259" s="136"/>
      <c r="C259" s="136"/>
      <c r="D259" s="136"/>
      <c r="E259" s="136"/>
      <c r="F259" s="136"/>
      <c r="G259" s="95">
        <f>G10+G21</f>
        <v>0</v>
      </c>
      <c r="H259" s="95">
        <f>H10+H21</f>
        <v>0</v>
      </c>
      <c r="I259" s="27"/>
      <c r="J259" s="28"/>
    </row>
    <row r="260" spans="1:12" x14ac:dyDescent="0.2">
      <c r="G260" s="47"/>
      <c r="H260" s="47"/>
    </row>
  </sheetData>
  <sheetProtection algorithmName="SHA-512" hashValue="2hQrQ7rRN5anZNs51/CSiT6QdEeNTHvCygmS0Wh2yyGt666bQWn1CUzVwKU9sQi5nvAAaozoIja9hnx02ed3BA==" saltValue="Z6KO4I19SGlrHF4ZXEjocg==" spinCount="100000" sheet="1" formatRows="0"/>
  <mergeCells count="249">
    <mergeCell ref="B256:C256"/>
    <mergeCell ref="B257:C257"/>
    <mergeCell ref="B258:C258"/>
    <mergeCell ref="A259:F259"/>
    <mergeCell ref="B250:C250"/>
    <mergeCell ref="B251:C251"/>
    <mergeCell ref="B252:C252"/>
    <mergeCell ref="B253:F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A228:A234"/>
    <mergeCell ref="B228:B234"/>
    <mergeCell ref="I228:I234"/>
    <mergeCell ref="B235:F235"/>
    <mergeCell ref="B236:C236"/>
    <mergeCell ref="B237:C237"/>
    <mergeCell ref="A214:A220"/>
    <mergeCell ref="B214:B220"/>
    <mergeCell ref="I214:I220"/>
    <mergeCell ref="A221:A227"/>
    <mergeCell ref="B221:B227"/>
    <mergeCell ref="I221:I227"/>
    <mergeCell ref="A200:A206"/>
    <mergeCell ref="B200:B206"/>
    <mergeCell ref="I200:I206"/>
    <mergeCell ref="A207:A213"/>
    <mergeCell ref="B207:B213"/>
    <mergeCell ref="I207:I213"/>
    <mergeCell ref="A186:A192"/>
    <mergeCell ref="B186:B192"/>
    <mergeCell ref="I186:I192"/>
    <mergeCell ref="A193:A199"/>
    <mergeCell ref="B193:B199"/>
    <mergeCell ref="I193:I199"/>
    <mergeCell ref="A172:A178"/>
    <mergeCell ref="B172:B178"/>
    <mergeCell ref="I172:I178"/>
    <mergeCell ref="A179:A185"/>
    <mergeCell ref="B179:B185"/>
    <mergeCell ref="I179:I185"/>
    <mergeCell ref="H159:H163"/>
    <mergeCell ref="I159:I163"/>
    <mergeCell ref="B164:F164"/>
    <mergeCell ref="A165:A171"/>
    <mergeCell ref="B165:B171"/>
    <mergeCell ref="I165:I171"/>
    <mergeCell ref="A159:A163"/>
    <mergeCell ref="B159:B163"/>
    <mergeCell ref="D159:D163"/>
    <mergeCell ref="E159:E163"/>
    <mergeCell ref="F159:F163"/>
    <mergeCell ref="G159:G163"/>
    <mergeCell ref="H149:H153"/>
    <mergeCell ref="I149:I153"/>
    <mergeCell ref="A154:A158"/>
    <mergeCell ref="B154:B158"/>
    <mergeCell ref="D154:D158"/>
    <mergeCell ref="E154:E158"/>
    <mergeCell ref="F154:F158"/>
    <mergeCell ref="G154:G158"/>
    <mergeCell ref="H154:H158"/>
    <mergeCell ref="I154:I158"/>
    <mergeCell ref="A149:A153"/>
    <mergeCell ref="B149:B153"/>
    <mergeCell ref="D149:D153"/>
    <mergeCell ref="E149:E153"/>
    <mergeCell ref="F149:F153"/>
    <mergeCell ref="G149:G153"/>
    <mergeCell ref="H139:H143"/>
    <mergeCell ref="I139:I143"/>
    <mergeCell ref="A144:A148"/>
    <mergeCell ref="B144:B148"/>
    <mergeCell ref="D144:D148"/>
    <mergeCell ref="E144:E148"/>
    <mergeCell ref="F144:F148"/>
    <mergeCell ref="G144:G148"/>
    <mergeCell ref="H144:H148"/>
    <mergeCell ref="I144:I148"/>
    <mergeCell ref="A139:A143"/>
    <mergeCell ref="B139:B143"/>
    <mergeCell ref="D139:D143"/>
    <mergeCell ref="E139:E143"/>
    <mergeCell ref="F139:F143"/>
    <mergeCell ref="G139:G143"/>
    <mergeCell ref="A134:A138"/>
    <mergeCell ref="B134:B138"/>
    <mergeCell ref="D134:D138"/>
    <mergeCell ref="E134:E138"/>
    <mergeCell ref="F134:F138"/>
    <mergeCell ref="G134:G138"/>
    <mergeCell ref="H134:H138"/>
    <mergeCell ref="I134:I138"/>
    <mergeCell ref="A129:A133"/>
    <mergeCell ref="B129:B133"/>
    <mergeCell ref="D129:D133"/>
    <mergeCell ref="E129:E133"/>
    <mergeCell ref="F129:F133"/>
    <mergeCell ref="G129:G133"/>
    <mergeCell ref="A124:A128"/>
    <mergeCell ref="B124:B128"/>
    <mergeCell ref="D124:D128"/>
    <mergeCell ref="E124:E128"/>
    <mergeCell ref="F124:F128"/>
    <mergeCell ref="G124:G128"/>
    <mergeCell ref="H124:H128"/>
    <mergeCell ref="I124:I128"/>
    <mergeCell ref="H129:H133"/>
    <mergeCell ref="I129:I133"/>
    <mergeCell ref="G114:G118"/>
    <mergeCell ref="H114:H118"/>
    <mergeCell ref="I114:I118"/>
    <mergeCell ref="A119:A123"/>
    <mergeCell ref="B119:B123"/>
    <mergeCell ref="D119:D123"/>
    <mergeCell ref="E119:E123"/>
    <mergeCell ref="F119:F123"/>
    <mergeCell ref="G119:G123"/>
    <mergeCell ref="H119:H123"/>
    <mergeCell ref="I119:I123"/>
    <mergeCell ref="B110:C110"/>
    <mergeCell ref="B111:C111"/>
    <mergeCell ref="B112:C112"/>
    <mergeCell ref="B113:F113"/>
    <mergeCell ref="A114:A118"/>
    <mergeCell ref="B114:B118"/>
    <mergeCell ref="D114:D118"/>
    <mergeCell ref="E114:E118"/>
    <mergeCell ref="F114:F118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F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F55"/>
    <mergeCell ref="B44:F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F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F21"/>
    <mergeCell ref="B22:F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6:I6"/>
    <mergeCell ref="B9:C9"/>
    <mergeCell ref="B10:F10"/>
    <mergeCell ref="B11:C11"/>
    <mergeCell ref="B12:C12"/>
    <mergeCell ref="B13:C13"/>
    <mergeCell ref="D1:I1"/>
    <mergeCell ref="A3:C3"/>
    <mergeCell ref="D3:I3"/>
    <mergeCell ref="D4:E4"/>
    <mergeCell ref="F4:G4"/>
    <mergeCell ref="A5:C5"/>
    <mergeCell ref="D5:I5"/>
  </mergeCells>
  <conditionalFormatting sqref="L10:L20">
    <cfRule type="duplicateValues" dxfId="19" priority="1"/>
  </conditionalFormatting>
  <dataValidations count="9">
    <dataValidation type="list" allowBlank="1" showInputMessage="1" showErrorMessage="1" sqref="D6:I6">
      <formula1>"Pareiškėjas,Partneris Nr. 1,Partneris Nr. 2,Partneris Nr. 3"</formula1>
    </dataValidation>
    <dataValidation type="list" allowBlank="1" showInputMessage="1" showErrorMessage="1" sqref="H7">
      <formula1>"Visos,4,5"</formula1>
    </dataValidation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114:I163"/>
    <dataValidation type="list" allowBlank="1" showInputMessage="1" showErrorMessage="1" sqref="D1:I1">
      <formula1>"Moksliniai tyrimai, Eksperimentinė plėtra"</formula1>
    </dataValidation>
    <dataValidation allowBlank="1" showErrorMessage="1" sqref="F114:F163"/>
    <dataValidation allowBlank="1" showInputMessage="1" showErrorMessage="1" prompt="Įveskite vienos pareigybės darbuotojų fizinio rodiklio pasiekimui skiriamą darbo laiką valandomis." sqref="E114:E163"/>
    <dataValidation type="list" allowBlank="1" showInputMessage="1" showErrorMessage="1" prompt="Pasirinkite finansavimo intensyvumą vadovaudamiesi Aprašo 52 punktu." sqref="D7">
      <formula1>"0%,25%,35%,40%,45%,50%,60%,65%,70%,75%,80%"</formula1>
    </dataValidation>
    <dataValidation type="list" allowBlank="1" showInputMessage="1" showErrorMessage="1" sqref="J1">
      <formula1>"Taikomieji (pramoniniai) moksliniai tyrimai, Eksperimentinė plėtra (bandomoji taikomoji veikla)"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118" max="17" man="1"/>
    <brk id="163" max="17" man="1"/>
    <brk id="206" max="17" man="1"/>
  </rowBreaks>
  <colBreaks count="1" manualBreakCount="1">
    <brk id="9" max="20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B248488-03CC-4D55-BE26-516CAC9274F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26</vt:i4>
      </vt:variant>
    </vt:vector>
  </HeadingPairs>
  <TitlesOfParts>
    <vt:vector size="54" baseType="lpstr">
      <vt:lpstr>Instrukcija</vt:lpstr>
      <vt:lpstr>Suvestine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Netiesioginės išlaidos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'Netiesioginės išlaidos'!Print_Area</vt:lpstr>
    </vt:vector>
  </TitlesOfParts>
  <Company>LVPA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L.Sestokiene</dc:creator>
  <cp:lastModifiedBy>Jankauskas Tomas</cp:lastModifiedBy>
  <cp:lastPrinted>2019-08-13T04:50:59Z</cp:lastPrinted>
  <dcterms:created xsi:type="dcterms:W3CDTF">2015-01-27T12:12:35Z</dcterms:created>
  <dcterms:modified xsi:type="dcterms:W3CDTF">2019-08-27T08:19:24Z</dcterms:modified>
</cp:coreProperties>
</file>